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Users\02270058\Desktop\決裁用\0109\別紙(案)\"/>
    </mc:Choice>
  </mc:AlternateContent>
  <bookViews>
    <workbookView xWindow="-15" yWindow="7500" windowWidth="28770" windowHeight="7545" tabRatio="871"/>
  </bookViews>
  <sheets>
    <sheet name="例言" sheetId="2" r:id="rId1"/>
    <sheet name="目次" sheetId="3" r:id="rId2"/>
    <sheet name="第1表" sheetId="7" r:id="rId3"/>
    <sheet name="第2表" sheetId="8" r:id="rId4"/>
    <sheet name="第3表" sheetId="9" r:id="rId5"/>
    <sheet name="第4表" sheetId="10" r:id="rId6"/>
    <sheet name="第4表の2" sheetId="11" r:id="rId7"/>
    <sheet name="第5表" sheetId="12" r:id="rId8"/>
    <sheet name="第5表の2" sheetId="13" r:id="rId9"/>
    <sheet name="第5表の3" sheetId="14" state="hidden" r:id="rId10"/>
    <sheet name="第6表" sheetId="15" r:id="rId11"/>
    <sheet name="第6表の3" sheetId="17" state="hidden" r:id="rId12"/>
    <sheet name="第6表の2" sheetId="16" r:id="rId13"/>
    <sheet name="第7表" sheetId="18" r:id="rId14"/>
    <sheet name="第8表" sheetId="19" r:id="rId15"/>
    <sheet name="第8表の2" sheetId="20" state="hidden" r:id="rId16"/>
    <sheet name="第9表" sheetId="21" r:id="rId17"/>
    <sheet name="第10表" sheetId="36" r:id="rId18"/>
    <sheet name="第11表" sheetId="23" r:id="rId19"/>
    <sheet name="第11表の２" sheetId="24" state="hidden" r:id="rId20"/>
    <sheet name="第12表" sheetId="25" r:id="rId21"/>
    <sheet name="第13表" sheetId="26" r:id="rId22"/>
    <sheet name="第13表の２" sheetId="27" state="hidden" r:id="rId23"/>
    <sheet name="参考資料１" sheetId="28" r:id="rId24"/>
    <sheet name="参考資料２" sheetId="29" r:id="rId25"/>
    <sheet name="参考資料３（計）" sheetId="30" r:id="rId26"/>
    <sheet name="参考資料３（入院）" sheetId="31" r:id="rId27"/>
    <sheet name="参考資料３（入院外）" sheetId="32" r:id="rId28"/>
    <sheet name="参考資料４" sheetId="33" r:id="rId29"/>
    <sheet name="参考資料４の２" sheetId="34" r:id="rId30"/>
    <sheet name="参考資料４の３" sheetId="35" r:id="rId31"/>
  </sheets>
  <definedNames>
    <definedName name="_1D２_" localSheetId="1">#REF!</definedName>
    <definedName name="_2D２_" localSheetId="0">#REF!</definedName>
    <definedName name="_3D２_" localSheetId="17">#REF!</definedName>
    <definedName name="_3D２_">#REF!</definedName>
    <definedName name="_xlnm._FilterDatabase" localSheetId="24" hidden="1">参考資料２!$A$2</definedName>
    <definedName name="_xlnm._FilterDatabase" localSheetId="5" hidden="1">第4表!$B$1</definedName>
    <definedName name="_Key1" localSheetId="17" hidden="1">#REF!</definedName>
    <definedName name="_Key1" localSheetId="1" hidden="1">#REF!</definedName>
    <definedName name="_Key1" localSheetId="0" hidden="1">#REF!</definedName>
    <definedName name="_Key1" hidden="1">#REF!</definedName>
    <definedName name="_Order1" hidden="1">1</definedName>
    <definedName name="_Sort" localSheetId="17" hidden="1">#REF!</definedName>
    <definedName name="_Sort" localSheetId="1" hidden="1">#REF!</definedName>
    <definedName name="_Sort" localSheetId="0" hidden="1">#REF!</definedName>
    <definedName name="_Sort" hidden="1">#REF!</definedName>
    <definedName name="D４_２" localSheetId="17">#REF!</definedName>
    <definedName name="D４_２" localSheetId="1">#REF!</definedName>
    <definedName name="D４_２" localSheetId="0">#REF!</definedName>
    <definedName name="D４_２">#REF!</definedName>
    <definedName name="D６_３" localSheetId="17">#REF!</definedName>
    <definedName name="D６_３" localSheetId="1">#REF!</definedName>
    <definedName name="D６_３" localSheetId="0">#REF!</definedName>
    <definedName name="D６_３">#REF!</definedName>
    <definedName name="D８_２確定" localSheetId="1">#REF!</definedName>
    <definedName name="D８_２確定" localSheetId="0">#REF!</definedName>
    <definedName name="D８_２確定">#REF!</definedName>
    <definedName name="D８_２返戻" localSheetId="1">#REF!</definedName>
    <definedName name="D８_２返戻" localSheetId="0">#REF!</definedName>
    <definedName name="D８_２返戻">#REF!</definedName>
    <definedName name="HTML_CodePage" hidden="1">932</definedName>
    <definedName name="HTML_Control" localSheetId="24" hidden="1">{"'確定金額'!$A$3:$E$37"}</definedName>
    <definedName name="HTML_Control" localSheetId="25" hidden="1">{"'確定金額'!$A$3:$E$37"}</definedName>
    <definedName name="HTML_Control" localSheetId="26" hidden="1">{"'確定金額'!$A$3:$E$37"}</definedName>
    <definedName name="HTML_Control" localSheetId="27" hidden="1">{"'確定金額'!$A$3:$E$37"}</definedName>
    <definedName name="HTML_Control" localSheetId="28" hidden="1">{"'確定金額'!$A$3:$E$37"}</definedName>
    <definedName name="HTML_Control" localSheetId="29" hidden="1">{"'確定金額'!$A$3:$E$37"}</definedName>
    <definedName name="HTML_Control" localSheetId="30" hidden="1">{"'確定金額'!$A$3:$E$37"}</definedName>
    <definedName name="HTML_Control" localSheetId="17" hidden="1">{"'確定金額'!$A$3:$E$37"}</definedName>
    <definedName name="HTML_Control" localSheetId="3" hidden="1">{"'確定金額'!$A$3:$E$37"}</definedName>
    <definedName name="HTML_Control" localSheetId="4" hidden="1">{"'確定金額'!$A$3:$E$37"}</definedName>
    <definedName name="HTML_Control" localSheetId="6" hidden="1">{"'確定金額'!$A$3:$E$37"}</definedName>
    <definedName name="HTML_Control" localSheetId="7" hidden="1">{"'確定金額'!$A$3:$E$37"}</definedName>
    <definedName name="HTML_Control" localSheetId="8" hidden="1">{"'確定金額'!$A$3:$E$37"}</definedName>
    <definedName name="HTML_Control" localSheetId="12" hidden="1">{"'確定金額'!$A$3:$E$37"}</definedName>
    <definedName name="HTML_Control" localSheetId="13" hidden="1">{"'確定金額'!$A$3:$E$37"}</definedName>
    <definedName name="HTML_Control" localSheetId="14" hidden="1">{"'確定金額'!$A$3:$E$37"}</definedName>
    <definedName name="HTML_Control" localSheetId="16" hidden="1">{"'確定金額'!$A$3:$E$37"}</definedName>
    <definedName name="HTML_Control" localSheetId="1" hidden="1">{"'確定金額'!$A$3:$E$37"}</definedName>
    <definedName name="HTML_Control" localSheetId="0" hidden="1">{"'確定金額'!$A$3:$E$37"}</definedName>
    <definedName name="HTML_Control" hidden="1">{"'確定金額'!$A$3:$E$37"}</definedName>
    <definedName name="HTML_Description" hidden="1">""</definedName>
    <definedName name="HTML_Email" hidden="1">""</definedName>
    <definedName name="HTML_Header" hidden="1">""</definedName>
    <definedName name="HTML_LastUpdate" hidden="1">"98/11/20"</definedName>
    <definedName name="HTML_LineAfter" hidden="1">FALSE</definedName>
    <definedName name="HTML_LineBefore" hidden="1">FALSE</definedName>
    <definedName name="HTML_Name" hidden="1">"統計管理課"</definedName>
    <definedName name="HTML_OBDlg2" hidden="1">TRUE</definedName>
    <definedName name="HTML_OBDlg3" hidden="1">TRUE</definedName>
    <definedName name="HTML_OBDlg4" hidden="1">TRUE</definedName>
    <definedName name="HTML_OS" hidden="1">0</definedName>
    <definedName name="HTML_PathFile" hidden="1">"h:\統計管理課\1MyHTML.htm"</definedName>
    <definedName name="HTML_PathTemplate" hidden="1">"H:\統計管理課\MyHTML.htm"</definedName>
    <definedName name="HTML_Title" hidden="1">""</definedName>
    <definedName name="ktg金額" localSheetId="17">#REF!</definedName>
    <definedName name="ktg金額" localSheetId="1">#REF!</definedName>
    <definedName name="ktg金額" localSheetId="0">#REF!</definedName>
    <definedName name="ktg金額">#REF!</definedName>
    <definedName name="ktg金額前月" localSheetId="17">#REF!</definedName>
    <definedName name="ktg金額前月" localSheetId="1">#REF!</definedName>
    <definedName name="ktg金額前月" localSheetId="0">#REF!</definedName>
    <definedName name="ktg金額前月">#REF!</definedName>
    <definedName name="ktg金額前年同月" localSheetId="1">#REF!</definedName>
    <definedName name="ktg金額前年同月" localSheetId="0">#REF!</definedName>
    <definedName name="ktg金額前年同月">#REF!</definedName>
    <definedName name="ktg件数" localSheetId="1">#REF!</definedName>
    <definedName name="ktg件数" localSheetId="0">#REF!</definedName>
    <definedName name="ktg件数">#REF!</definedName>
    <definedName name="ktg件数前月" localSheetId="1">#REF!</definedName>
    <definedName name="ktg件数前月" localSheetId="0">#REF!</definedName>
    <definedName name="ktg件数前月">#REF!</definedName>
    <definedName name="ktg件数前年同月" localSheetId="1">#REF!</definedName>
    <definedName name="ktg件数前年同月" localSheetId="0">#REF!</definedName>
    <definedName name="ktg件数前年同月">#REF!</definedName>
    <definedName name="_xlnm.Print_Area" localSheetId="23">参考資料１!$A$1:$AH$57</definedName>
    <definedName name="_xlnm.Print_Area" localSheetId="24">参考資料２!$A$1:$AO$45</definedName>
    <definedName name="_xlnm.Print_Area" localSheetId="25">'参考資料３（計）'!$A$1:$AM$51</definedName>
    <definedName name="_xlnm.Print_Area" localSheetId="26">'参考資料３（入院）'!$A$1:$AM$50</definedName>
    <definedName name="_xlnm.Print_Area" localSheetId="27">'参考資料３（入院外）'!$A$1:$AM$50</definedName>
    <definedName name="_xlnm.Print_Area" localSheetId="28">参考資料４!$A$1:$L$52,参考資料４!$A$54:$L$94</definedName>
    <definedName name="_xlnm.Print_Area" localSheetId="29">参考資料４の２!$A$1:$J$61</definedName>
    <definedName name="_xlnm.Print_Area" localSheetId="30">参考資料４の３!$A$1:$J$230</definedName>
    <definedName name="_xlnm.Print_Area" localSheetId="17">第10表!$A$1:$AG$73</definedName>
    <definedName name="_xlnm.Print_Area" localSheetId="18">第11表!$A$1:$AE$57</definedName>
    <definedName name="_xlnm.Print_Area" localSheetId="19">第11表の２!$A$1:$AE$57</definedName>
    <definedName name="_xlnm.Print_Area" localSheetId="3">第2表!$A$1:$AF$88</definedName>
    <definedName name="_xlnm.Print_Area" localSheetId="5">第4表!$A$1:$CB$57</definedName>
    <definedName name="_xlnm.Print_Area" localSheetId="6">第4表の2!$A$1:$S$57</definedName>
    <definedName name="_xlnm.Print_Area" localSheetId="7">第5表!$A$1:$AE$57</definedName>
    <definedName name="_xlnm.Print_Area" localSheetId="8">第5表の2!$A$1:$AE$57</definedName>
    <definedName name="_xlnm.Print_Area" localSheetId="9">第5表の3!$A$1:$AE$59</definedName>
    <definedName name="_xlnm.Print_Area" localSheetId="13">第7表!$A$1:$Z$92</definedName>
    <definedName name="_xlnm.Print_Area" localSheetId="14">第8表!$A$1:$Y$56</definedName>
    <definedName name="_xlnm.Print_Area" localSheetId="15">第8表の2!$A$1:$Y$56</definedName>
    <definedName name="_xlnm.Print_Area" localSheetId="16">第9表!$A$1:$S$121</definedName>
    <definedName name="_xlnm.Print_Area" localSheetId="1">目次!$A$1:$E$53</definedName>
    <definedName name="_xlnm.Print_Area" localSheetId="0">例言!$B$1:$B$26</definedName>
    <definedName name="_xlnm.Print_Titles" localSheetId="24">参考資料２!$A:$A</definedName>
    <definedName name="_xlnm.Print_Titles" localSheetId="29">参考資料４の２!$A:$A</definedName>
    <definedName name="_xlnm.Print_Titles" localSheetId="30">参考資料４の３!$A:$A</definedName>
    <definedName name="_xlnm.Print_Titles" localSheetId="17">第10表!$A:$B</definedName>
    <definedName name="_xlnm.Print_Titles" localSheetId="18">第11表!$A:$A</definedName>
    <definedName name="_xlnm.Print_Titles" localSheetId="19">第11表の２!$A:$A</definedName>
    <definedName name="_xlnm.Print_Titles" localSheetId="3">第2表!$A:$B</definedName>
    <definedName name="_xlnm.Print_Titles" localSheetId="5">第4表!$A:$A</definedName>
    <definedName name="_xlnm.Print_Titles" localSheetId="6">第4表の2!$A:$A</definedName>
    <definedName name="_xlnm.Print_Titles" localSheetId="7">第5表!$A:$A</definedName>
    <definedName name="_xlnm.Print_Titles" localSheetId="8">第5表の2!$A:$A</definedName>
    <definedName name="_xlnm.Print_Titles" localSheetId="9">第5表の3!$A:$A</definedName>
    <definedName name="_xlnm.Print_Titles" localSheetId="13">第7表!$A:$B</definedName>
    <definedName name="_xlnm.Print_Titles" localSheetId="14">第8表!$A:$A</definedName>
    <definedName name="_xlnm.Print_Titles" localSheetId="15">第8表の2!$A:$A</definedName>
    <definedName name="Z_6F28069D_A7F4_41D2_AA1B_4487F97E36F1_.wvu.FilterData" localSheetId="24" hidden="1">参考資料２!$A$2</definedName>
    <definedName name="Z_6F28069D_A7F4_41D2_AA1B_4487F97E36F1_.wvu.FilterData" localSheetId="5" hidden="1">第4表!$B$1</definedName>
    <definedName name="Z_6F28069D_A7F4_41D2_AA1B_4487F97E36F1_.wvu.PrintArea" localSheetId="23" hidden="1">参考資料１!$A$1:$AH$57</definedName>
    <definedName name="Z_6F28069D_A7F4_41D2_AA1B_4487F97E36F1_.wvu.PrintArea" localSheetId="24" hidden="1">参考資料２!$A$1:$AO$45</definedName>
    <definedName name="Z_6F28069D_A7F4_41D2_AA1B_4487F97E36F1_.wvu.PrintArea" localSheetId="25" hidden="1">'参考資料３（計）'!$A$1:$AM$51</definedName>
    <definedName name="Z_6F28069D_A7F4_41D2_AA1B_4487F97E36F1_.wvu.PrintArea" localSheetId="26" hidden="1">'参考資料３（入院）'!$A$1:$AM$50</definedName>
    <definedName name="Z_6F28069D_A7F4_41D2_AA1B_4487F97E36F1_.wvu.PrintArea" localSheetId="27" hidden="1">'参考資料３（入院外）'!$A$1:$AM$50</definedName>
    <definedName name="Z_6F28069D_A7F4_41D2_AA1B_4487F97E36F1_.wvu.PrintArea" localSheetId="28" hidden="1">参考資料４!$A$1:$L$52,参考資料４!$A$54:$L$94</definedName>
    <definedName name="Z_6F28069D_A7F4_41D2_AA1B_4487F97E36F1_.wvu.PrintArea" localSheetId="29" hidden="1">参考資料４の２!$A$1:$J$61</definedName>
    <definedName name="Z_6F28069D_A7F4_41D2_AA1B_4487F97E36F1_.wvu.PrintArea" localSheetId="30" hidden="1">参考資料４の３!$A$1:$J$116</definedName>
    <definedName name="Z_6F28069D_A7F4_41D2_AA1B_4487F97E36F1_.wvu.PrintArea" localSheetId="17" hidden="1">第10表!$A$1:$AG$73</definedName>
    <definedName name="Z_6F28069D_A7F4_41D2_AA1B_4487F97E36F1_.wvu.PrintArea" localSheetId="18" hidden="1">第11表!$A$1:$AE$57</definedName>
    <definedName name="Z_6F28069D_A7F4_41D2_AA1B_4487F97E36F1_.wvu.PrintArea" localSheetId="19" hidden="1">第11表の２!$A$1:$AE$57</definedName>
    <definedName name="Z_6F28069D_A7F4_41D2_AA1B_4487F97E36F1_.wvu.PrintArea" localSheetId="3" hidden="1">第2表!$A$1:$AF$88</definedName>
    <definedName name="Z_6F28069D_A7F4_41D2_AA1B_4487F97E36F1_.wvu.PrintArea" localSheetId="5" hidden="1">第4表!$A$1:$CF$57</definedName>
    <definedName name="Z_6F28069D_A7F4_41D2_AA1B_4487F97E36F1_.wvu.PrintArea" localSheetId="6" hidden="1">第4表の2!$A$1:$Z$57</definedName>
    <definedName name="Z_6F28069D_A7F4_41D2_AA1B_4487F97E36F1_.wvu.PrintArea" localSheetId="7" hidden="1">第5表!$A$1:$AE$57</definedName>
    <definedName name="Z_6F28069D_A7F4_41D2_AA1B_4487F97E36F1_.wvu.PrintArea" localSheetId="8" hidden="1">第5表の2!$A$1:$AE$57</definedName>
    <definedName name="Z_6F28069D_A7F4_41D2_AA1B_4487F97E36F1_.wvu.PrintArea" localSheetId="9" hidden="1">第5表の3!$A$1:$AE$59</definedName>
    <definedName name="Z_6F28069D_A7F4_41D2_AA1B_4487F97E36F1_.wvu.PrintArea" localSheetId="13" hidden="1">第7表!$A$1:$Z$92</definedName>
    <definedName name="Z_6F28069D_A7F4_41D2_AA1B_4487F97E36F1_.wvu.PrintArea" localSheetId="14" hidden="1">第8表!$A$1:$Y$56</definedName>
    <definedName name="Z_6F28069D_A7F4_41D2_AA1B_4487F97E36F1_.wvu.PrintArea" localSheetId="15" hidden="1">第8表の2!$A$1:$Y$56</definedName>
    <definedName name="Z_6F28069D_A7F4_41D2_AA1B_4487F97E36F1_.wvu.PrintArea" localSheetId="16" hidden="1">第9表!$A$1:$S$120</definedName>
    <definedName name="Z_6F28069D_A7F4_41D2_AA1B_4487F97E36F1_.wvu.PrintArea" localSheetId="1" hidden="1">目次!$A$1:$E$53</definedName>
    <definedName name="Z_6F28069D_A7F4_41D2_AA1B_4487F97E36F1_.wvu.PrintArea" localSheetId="0" hidden="1">例言!$B$1:$B$26</definedName>
    <definedName name="Z_6F28069D_A7F4_41D2_AA1B_4487F97E36F1_.wvu.PrintTitles" localSheetId="24" hidden="1">参考資料２!$A:$A</definedName>
    <definedName name="Z_6F28069D_A7F4_41D2_AA1B_4487F97E36F1_.wvu.PrintTitles" localSheetId="29" hidden="1">参考資料４の２!$A:$A</definedName>
    <definedName name="Z_6F28069D_A7F4_41D2_AA1B_4487F97E36F1_.wvu.PrintTitles" localSheetId="30" hidden="1">参考資料４の３!$A:$A</definedName>
    <definedName name="Z_6F28069D_A7F4_41D2_AA1B_4487F97E36F1_.wvu.PrintTitles" localSheetId="17" hidden="1">第10表!$A:$B</definedName>
    <definedName name="Z_6F28069D_A7F4_41D2_AA1B_4487F97E36F1_.wvu.PrintTitles" localSheetId="18" hidden="1">第11表!$A:$A</definedName>
    <definedName name="Z_6F28069D_A7F4_41D2_AA1B_4487F97E36F1_.wvu.PrintTitles" localSheetId="19" hidden="1">第11表の２!$A:$A</definedName>
    <definedName name="Z_6F28069D_A7F4_41D2_AA1B_4487F97E36F1_.wvu.PrintTitles" localSheetId="3" hidden="1">第2表!$A:$B</definedName>
    <definedName name="Z_6F28069D_A7F4_41D2_AA1B_4487F97E36F1_.wvu.PrintTitles" localSheetId="5" hidden="1">第4表!$A:$A</definedName>
    <definedName name="Z_6F28069D_A7F4_41D2_AA1B_4487F97E36F1_.wvu.PrintTitles" localSheetId="6" hidden="1">第4表の2!$A:$A</definedName>
    <definedName name="Z_6F28069D_A7F4_41D2_AA1B_4487F97E36F1_.wvu.PrintTitles" localSheetId="7" hidden="1">第5表!$A:$A</definedName>
    <definedName name="Z_6F28069D_A7F4_41D2_AA1B_4487F97E36F1_.wvu.PrintTitles" localSheetId="8" hidden="1">第5表の2!$A:$A</definedName>
    <definedName name="Z_6F28069D_A7F4_41D2_AA1B_4487F97E36F1_.wvu.PrintTitles" localSheetId="9" hidden="1">第5表の3!$A:$A</definedName>
    <definedName name="Z_6F28069D_A7F4_41D2_AA1B_4487F97E36F1_.wvu.PrintTitles" localSheetId="13" hidden="1">第7表!$A:$B</definedName>
    <definedName name="Z_6F28069D_A7F4_41D2_AA1B_4487F97E36F1_.wvu.PrintTitles" localSheetId="14" hidden="1">第8表!$A:$A</definedName>
    <definedName name="Z_6F28069D_A7F4_41D2_AA1B_4487F97E36F1_.wvu.PrintTitles" localSheetId="15" hidden="1">第8表の2!$A:$A</definedName>
    <definedName name="ｺﾋﾟｰ元" localSheetId="17">#REF!</definedName>
    <definedName name="ｺﾋﾟｰ元" localSheetId="1">#REF!</definedName>
    <definedName name="ｺﾋﾟｰ元" localSheetId="0">#REF!</definedName>
    <definedName name="ｺﾋﾟｰ元">#REF!</definedName>
    <definedName name="コピー先" localSheetId="17">#REF!</definedName>
    <definedName name="コピー先" localSheetId="1">#REF!</definedName>
    <definedName name="コピー先" localSheetId="0">#REF!</definedName>
    <definedName name="コピー先">#REF!</definedName>
    <definedName name="対前年度比" localSheetId="17">#REF!</definedName>
    <definedName name="対前年度比" localSheetId="1">#REF!</definedName>
    <definedName name="対前年度比" localSheetId="0">#REF!</definedName>
    <definedName name="対前年度比">#REF!</definedName>
    <definedName name="第１表" localSheetId="1">#REF!</definedName>
    <definedName name="第１表" localSheetId="0">#REF!</definedName>
    <definedName name="第１表">#REF!</definedName>
    <definedName name="第１表の２" localSheetId="1">#REF!</definedName>
    <definedName name="第１表の２" localSheetId="0">#REF!</definedName>
    <definedName name="第１表の２">#REF!</definedName>
    <definedName name="第２表" localSheetId="1">#REF!</definedName>
    <definedName name="第２表" localSheetId="0">#REF!</definedName>
    <definedName name="第２表">#REF!</definedName>
    <definedName name="第３表" localSheetId="1">#REF!</definedName>
    <definedName name="第３表" localSheetId="0">#REF!</definedName>
    <definedName name="第３表">#REF!</definedName>
    <definedName name="第４表" localSheetId="1">#REF!</definedName>
    <definedName name="第４表" localSheetId="0">#REF!</definedName>
    <definedName name="第４表">#REF!</definedName>
    <definedName name="第４表の２" localSheetId="1">#REF!</definedName>
    <definedName name="第４表の２" localSheetId="0">#REF!</definedName>
    <definedName name="第４表の２">#REF!</definedName>
    <definedName name="第５表" localSheetId="1">#REF!</definedName>
    <definedName name="第５表" localSheetId="0">#REF!</definedName>
    <definedName name="第５表">#REF!</definedName>
    <definedName name="第６表" localSheetId="1">#REF!</definedName>
    <definedName name="第６表" localSheetId="0">#REF!</definedName>
    <definedName name="第６表">#REF!</definedName>
    <definedName name="第６表の２" localSheetId="1">#REF!</definedName>
    <definedName name="第６表の２" localSheetId="0">#REF!</definedName>
    <definedName name="第６表の２">#REF!</definedName>
    <definedName name="第６表の３" localSheetId="1">#REF!</definedName>
    <definedName name="第６表の３" localSheetId="0">#REF!</definedName>
    <definedName name="第６表の３">#REF!</definedName>
    <definedName name="第７表" localSheetId="1">#REF!</definedName>
    <definedName name="第７表" localSheetId="0">#REF!</definedName>
    <definedName name="第７表">#REF!</definedName>
    <definedName name="第７表の２" localSheetId="1">#REF!</definedName>
    <definedName name="第７表の２" localSheetId="0">#REF!</definedName>
    <definedName name="第７表の２">#REF!</definedName>
    <definedName name="第８表の２確定" localSheetId="1">#REF!</definedName>
    <definedName name="第８表の２確定" localSheetId="0">#REF!</definedName>
    <definedName name="第８表の２確定">#REF!</definedName>
    <definedName name="第８表の２返戻" localSheetId="1">#REF!</definedName>
    <definedName name="第８表の２返戻" localSheetId="0">#REF!</definedName>
    <definedName name="第８表の２返戻">#REF!</definedName>
    <definedName name="第８表確定" localSheetId="1">#REF!</definedName>
    <definedName name="第８表確定" localSheetId="0">#REF!</definedName>
    <definedName name="第８表確定">#REF!</definedName>
    <definedName name="第８表返戻" localSheetId="1">#REF!</definedName>
    <definedName name="第８表返戻" localSheetId="0">#REF!</definedName>
    <definedName name="第８表返戻">#REF!</definedName>
  </definedNames>
  <calcPr calcId="152511"/>
  <customWorkbookViews>
    <customWorkbookView name="社会保険診療報酬支払基金 - 個人用ビュー" guid="{6F28069D-A7F4-41D2-AA1B-4487F97E36F1}" mergeInterval="0" personalView="1" xWindow="6" yWindow="520" windowWidth="1249" windowHeight="304" tabRatio="840" activeSheetId="33"/>
  </customWorkbookViews>
</workbook>
</file>

<file path=xl/calcChain.xml><?xml version="1.0" encoding="utf-8"?>
<calcChain xmlns="http://schemas.openxmlformats.org/spreadsheetml/2006/main">
  <c r="C10" i="27" l="1"/>
  <c r="C12" i="27"/>
  <c r="D12" i="27" s="1"/>
  <c r="C16" i="27"/>
  <c r="D16" i="27" s="1"/>
  <c r="C18" i="27"/>
  <c r="D18" i="27" s="1"/>
  <c r="C19" i="27"/>
  <c r="D19" i="27" s="1"/>
  <c r="C20" i="27"/>
  <c r="B22" i="27"/>
  <c r="B23" i="27"/>
  <c r="B24" i="27"/>
  <c r="B26" i="27"/>
  <c r="C27" i="27"/>
  <c r="D27" i="27" s="1"/>
  <c r="C28" i="27"/>
  <c r="C30" i="27"/>
  <c r="D30" i="27" s="1"/>
  <c r="B31" i="27"/>
  <c r="C32" i="27"/>
  <c r="B34" i="27"/>
  <c r="C35" i="27"/>
  <c r="C36" i="27"/>
  <c r="B38" i="27"/>
  <c r="B39" i="27"/>
  <c r="B40" i="27"/>
  <c r="B42" i="27"/>
  <c r="B43" i="27"/>
  <c r="C44" i="27"/>
  <c r="D44" i="27" s="1"/>
  <c r="C46" i="27"/>
  <c r="D46" i="27" s="1"/>
  <c r="C47" i="27"/>
  <c r="D47" i="27" s="1"/>
  <c r="C48" i="27"/>
  <c r="B50" i="27"/>
  <c r="C51" i="27"/>
  <c r="D51" i="27" s="1"/>
  <c r="C52" i="27"/>
  <c r="D52" i="27" s="1"/>
  <c r="C54" i="27"/>
  <c r="D54" i="27" s="1"/>
  <c r="C55" i="27"/>
  <c r="B9" i="27"/>
  <c r="B13" i="27"/>
  <c r="B17" i="27"/>
  <c r="B18" i="27"/>
  <c r="B21" i="27"/>
  <c r="B25" i="27"/>
  <c r="B29" i="27"/>
  <c r="B33" i="27"/>
  <c r="B37" i="27"/>
  <c r="B41" i="27"/>
  <c r="B45" i="27"/>
  <c r="B49" i="27"/>
  <c r="B53" i="27"/>
  <c r="A7" i="20"/>
  <c r="A7" i="27"/>
  <c r="P2" i="27"/>
  <c r="A8" i="27"/>
  <c r="C9" i="27"/>
  <c r="D9" i="27" s="1"/>
  <c r="C13" i="27"/>
  <c r="D13" i="27" s="1"/>
  <c r="C14" i="27"/>
  <c r="D14" i="27" s="1"/>
  <c r="C17" i="27"/>
  <c r="D17" i="27" s="1"/>
  <c r="C21" i="27"/>
  <c r="C22" i="27"/>
  <c r="C25" i="27"/>
  <c r="D25" i="27" s="1"/>
  <c r="C29" i="27"/>
  <c r="D29" i="27" s="1"/>
  <c r="C33" i="27"/>
  <c r="C37" i="27"/>
  <c r="C41" i="27"/>
  <c r="D41" i="27" s="1"/>
  <c r="C42" i="27"/>
  <c r="D42" i="27" s="1"/>
  <c r="C45" i="27"/>
  <c r="C49" i="27"/>
  <c r="C50" i="27"/>
  <c r="D50" i="27" s="1"/>
  <c r="C53" i="27"/>
  <c r="D53" i="27" s="1"/>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F9" i="27"/>
  <c r="G9" i="27" s="1"/>
  <c r="F10" i="27"/>
  <c r="G10" i="27" s="1"/>
  <c r="F11" i="27"/>
  <c r="F12" i="27"/>
  <c r="G12" i="27" s="1"/>
  <c r="F13" i="27"/>
  <c r="G13" i="27" s="1"/>
  <c r="F14" i="27"/>
  <c r="G14" i="27" s="1"/>
  <c r="F15" i="27"/>
  <c r="G15" i="27" s="1"/>
  <c r="F16" i="27"/>
  <c r="G16" i="27" s="1"/>
  <c r="F17" i="27"/>
  <c r="G17" i="27" s="1"/>
  <c r="F18" i="27"/>
  <c r="G18" i="27" s="1"/>
  <c r="F19" i="27"/>
  <c r="G19" i="27" s="1"/>
  <c r="F20" i="27"/>
  <c r="G20" i="27" s="1"/>
  <c r="F21" i="27"/>
  <c r="G21" i="27" s="1"/>
  <c r="F22" i="27"/>
  <c r="G22" i="27" s="1"/>
  <c r="F23" i="27"/>
  <c r="F24" i="27"/>
  <c r="G24" i="27" s="1"/>
  <c r="F25" i="27"/>
  <c r="G25" i="27" s="1"/>
  <c r="F26" i="27"/>
  <c r="G26" i="27" s="1"/>
  <c r="F27" i="27"/>
  <c r="G27" i="27" s="1"/>
  <c r="F28" i="27"/>
  <c r="G28" i="27" s="1"/>
  <c r="F29" i="27"/>
  <c r="G29" i="27" s="1"/>
  <c r="F30" i="27"/>
  <c r="F31" i="27"/>
  <c r="G31" i="27" s="1"/>
  <c r="F32" i="27"/>
  <c r="G32" i="27" s="1"/>
  <c r="F33" i="27"/>
  <c r="G33" i="27" s="1"/>
  <c r="F34" i="27"/>
  <c r="F35" i="27"/>
  <c r="F36" i="27"/>
  <c r="G36" i="27" s="1"/>
  <c r="F37" i="27"/>
  <c r="G37" i="27" s="1"/>
  <c r="F38" i="27"/>
  <c r="G38" i="27" s="1"/>
  <c r="F39" i="27"/>
  <c r="G39" i="27" s="1"/>
  <c r="F40" i="27"/>
  <c r="G40" i="27" s="1"/>
  <c r="F41" i="27"/>
  <c r="G41" i="27" s="1"/>
  <c r="F42" i="27"/>
  <c r="G42" i="27" s="1"/>
  <c r="F43" i="27"/>
  <c r="G43" i="27" s="1"/>
  <c r="F44" i="27"/>
  <c r="G44" i="27" s="1"/>
  <c r="F45" i="27"/>
  <c r="G45" i="27" s="1"/>
  <c r="F46" i="27"/>
  <c r="G46" i="27" s="1"/>
  <c r="F47" i="27"/>
  <c r="G47" i="27" s="1"/>
  <c r="F48" i="27"/>
  <c r="F49" i="27"/>
  <c r="G49" i="27" s="1"/>
  <c r="F50" i="27"/>
  <c r="G50" i="27" s="1"/>
  <c r="F51" i="27"/>
  <c r="G51" i="27" s="1"/>
  <c r="F52" i="27"/>
  <c r="G52" i="27" s="1"/>
  <c r="F53" i="27"/>
  <c r="G53" i="27" s="1"/>
  <c r="F54" i="27"/>
  <c r="F55" i="27"/>
  <c r="G55" i="27" s="1"/>
  <c r="H9" i="27"/>
  <c r="H10" i="27"/>
  <c r="H11" i="27"/>
  <c r="H12" i="27"/>
  <c r="H13" i="27"/>
  <c r="H14" i="27"/>
  <c r="H15" i="27"/>
  <c r="H16" i="27"/>
  <c r="H17" i="27"/>
  <c r="H18" i="27"/>
  <c r="H19" i="27"/>
  <c r="H20" i="27"/>
  <c r="H21" i="27"/>
  <c r="H22" i="27"/>
  <c r="H23" i="27"/>
  <c r="H24" i="27"/>
  <c r="H25" i="27"/>
  <c r="H26" i="27"/>
  <c r="H27" i="27"/>
  <c r="H28" i="27"/>
  <c r="H29" i="27"/>
  <c r="H30" i="27"/>
  <c r="H31" i="27"/>
  <c r="H32" i="27"/>
  <c r="H33" i="27"/>
  <c r="H34" i="27"/>
  <c r="H35" i="27"/>
  <c r="H36" i="27"/>
  <c r="H37" i="27"/>
  <c r="H38" i="27"/>
  <c r="H39" i="27"/>
  <c r="H40" i="27"/>
  <c r="H41" i="27"/>
  <c r="H42" i="27"/>
  <c r="H43" i="27"/>
  <c r="H44" i="27"/>
  <c r="H45" i="27"/>
  <c r="H46" i="27"/>
  <c r="H47" i="27"/>
  <c r="H48" i="27"/>
  <c r="H49" i="27"/>
  <c r="H50" i="27"/>
  <c r="H51" i="27"/>
  <c r="H52" i="27"/>
  <c r="H53" i="27"/>
  <c r="H54" i="27"/>
  <c r="H55" i="27"/>
  <c r="I9" i="27"/>
  <c r="I10" i="27"/>
  <c r="J10" i="27" s="1"/>
  <c r="I11" i="27"/>
  <c r="J11" i="27" s="1"/>
  <c r="I12" i="27"/>
  <c r="J12" i="27" s="1"/>
  <c r="I13" i="27"/>
  <c r="J13" i="27" s="1"/>
  <c r="I14" i="27"/>
  <c r="J14" i="27" s="1"/>
  <c r="I15" i="27"/>
  <c r="J15" i="27" s="1"/>
  <c r="I16" i="27"/>
  <c r="J16" i="27" s="1"/>
  <c r="I17" i="27"/>
  <c r="J17" i="27" s="1"/>
  <c r="I18" i="27"/>
  <c r="J18" i="27" s="1"/>
  <c r="I19" i="27"/>
  <c r="J19" i="27" s="1"/>
  <c r="I20" i="27"/>
  <c r="J20" i="27" s="1"/>
  <c r="I21" i="27"/>
  <c r="I22" i="27"/>
  <c r="I23" i="27"/>
  <c r="I24" i="27"/>
  <c r="J24" i="27" s="1"/>
  <c r="I25" i="27"/>
  <c r="J25" i="27" s="1"/>
  <c r="I26" i="27"/>
  <c r="J26" i="27" s="1"/>
  <c r="I27" i="27"/>
  <c r="J27" i="27" s="1"/>
  <c r="I28" i="27"/>
  <c r="I29" i="27"/>
  <c r="J29" i="27" s="1"/>
  <c r="I30" i="27"/>
  <c r="J30" i="27" s="1"/>
  <c r="I31" i="27"/>
  <c r="J31" i="27" s="1"/>
  <c r="I32" i="27"/>
  <c r="I33" i="27"/>
  <c r="J33" i="27" s="1"/>
  <c r="I34" i="27"/>
  <c r="I35" i="27"/>
  <c r="I36" i="27"/>
  <c r="J36" i="27" s="1"/>
  <c r="I37" i="27"/>
  <c r="J37" i="27" s="1"/>
  <c r="I38" i="27"/>
  <c r="J38" i="27" s="1"/>
  <c r="I39" i="27"/>
  <c r="J39" i="27" s="1"/>
  <c r="I40" i="27"/>
  <c r="J40" i="27" s="1"/>
  <c r="I41" i="27"/>
  <c r="J41" i="27" s="1"/>
  <c r="I42" i="27"/>
  <c r="J42" i="27" s="1"/>
  <c r="I43" i="27"/>
  <c r="J43" i="27" s="1"/>
  <c r="I44" i="27"/>
  <c r="J44" i="27" s="1"/>
  <c r="I45" i="27"/>
  <c r="J45" i="27" s="1"/>
  <c r="I46" i="27"/>
  <c r="J46" i="27" s="1"/>
  <c r="I47" i="27"/>
  <c r="J47" i="27" s="1"/>
  <c r="I48" i="27"/>
  <c r="J48" i="27" s="1"/>
  <c r="I49" i="27"/>
  <c r="J49" i="27" s="1"/>
  <c r="I50" i="27"/>
  <c r="J50" i="27" s="1"/>
  <c r="I51" i="27"/>
  <c r="J51" i="27" s="1"/>
  <c r="I52" i="27"/>
  <c r="J52" i="27" s="1"/>
  <c r="I53" i="27"/>
  <c r="J53" i="27" s="1"/>
  <c r="I54" i="27"/>
  <c r="J54" i="27" s="1"/>
  <c r="I55" i="27"/>
  <c r="J55" i="27" s="1"/>
  <c r="K9" i="27"/>
  <c r="K10" i="27"/>
  <c r="K11" i="27"/>
  <c r="K12" i="27"/>
  <c r="K13" i="27"/>
  <c r="K14" i="27"/>
  <c r="K15" i="27"/>
  <c r="K16" i="27"/>
  <c r="K17" i="27"/>
  <c r="K18" i="27"/>
  <c r="K19" i="27"/>
  <c r="K20" i="27"/>
  <c r="K21" i="27"/>
  <c r="K22" i="27"/>
  <c r="K23" i="27"/>
  <c r="K24" i="27"/>
  <c r="K25" i="27"/>
  <c r="K26" i="27"/>
  <c r="K27" i="27"/>
  <c r="K28" i="27"/>
  <c r="K29" i="27"/>
  <c r="K30" i="27"/>
  <c r="K31" i="27"/>
  <c r="K32" i="27"/>
  <c r="K33" i="27"/>
  <c r="K34" i="27"/>
  <c r="K35" i="27"/>
  <c r="K36" i="27"/>
  <c r="K37" i="27"/>
  <c r="K38" i="27"/>
  <c r="K39" i="27"/>
  <c r="K40" i="27"/>
  <c r="K41" i="27"/>
  <c r="K42" i="27"/>
  <c r="K43" i="27"/>
  <c r="K44" i="27"/>
  <c r="K45" i="27"/>
  <c r="K46" i="27"/>
  <c r="K47" i="27"/>
  <c r="K48" i="27"/>
  <c r="K49" i="27"/>
  <c r="K50" i="27"/>
  <c r="K51" i="27"/>
  <c r="K52" i="27"/>
  <c r="K53" i="27"/>
  <c r="K54" i="27"/>
  <c r="K55" i="27"/>
  <c r="L9" i="27"/>
  <c r="L10" i="27"/>
  <c r="M10" i="27" s="1"/>
  <c r="L11" i="27"/>
  <c r="M11" i="27" s="1"/>
  <c r="L12" i="27"/>
  <c r="M12" i="27" s="1"/>
  <c r="L13" i="27"/>
  <c r="M13" i="27" s="1"/>
  <c r="L14" i="27"/>
  <c r="M14" i="27" s="1"/>
  <c r="L15" i="27"/>
  <c r="M15" i="27" s="1"/>
  <c r="L16" i="27"/>
  <c r="M16" i="27" s="1"/>
  <c r="L17" i="27"/>
  <c r="M17" i="27" s="1"/>
  <c r="L18" i="27"/>
  <c r="M18" i="27" s="1"/>
  <c r="L19" i="27"/>
  <c r="M19" i="27" s="1"/>
  <c r="L20" i="27"/>
  <c r="M20" i="27" s="1"/>
  <c r="L21" i="27"/>
  <c r="M21" i="27" s="1"/>
  <c r="L22" i="27"/>
  <c r="M22" i="27" s="1"/>
  <c r="L23" i="27"/>
  <c r="M23" i="27" s="1"/>
  <c r="L24" i="27"/>
  <c r="M24" i="27" s="1"/>
  <c r="L25" i="27"/>
  <c r="M25" i="27" s="1"/>
  <c r="L26" i="27"/>
  <c r="M26" i="27" s="1"/>
  <c r="L27" i="27"/>
  <c r="M27" i="27" s="1"/>
  <c r="L28" i="27"/>
  <c r="M28" i="27" s="1"/>
  <c r="L29" i="27"/>
  <c r="M29" i="27" s="1"/>
  <c r="L30" i="27"/>
  <c r="M30" i="27" s="1"/>
  <c r="L31" i="27"/>
  <c r="M31" i="27" s="1"/>
  <c r="L32" i="27"/>
  <c r="M32" i="27" s="1"/>
  <c r="L33" i="27"/>
  <c r="M33" i="27" s="1"/>
  <c r="L34" i="27"/>
  <c r="M34" i="27" s="1"/>
  <c r="L35" i="27"/>
  <c r="L36" i="27"/>
  <c r="L37" i="27"/>
  <c r="M37" i="27" s="1"/>
  <c r="L38" i="27"/>
  <c r="M38" i="27" s="1"/>
  <c r="L39" i="27"/>
  <c r="M39" i="27" s="1"/>
  <c r="L40" i="27"/>
  <c r="M40" i="27" s="1"/>
  <c r="L41" i="27"/>
  <c r="M41" i="27" s="1"/>
  <c r="L42" i="27"/>
  <c r="M42" i="27" s="1"/>
  <c r="L43" i="27"/>
  <c r="M43" i="27" s="1"/>
  <c r="L44" i="27"/>
  <c r="M44" i="27" s="1"/>
  <c r="L45" i="27"/>
  <c r="M45" i="27" s="1"/>
  <c r="L46" i="27"/>
  <c r="M46" i="27" s="1"/>
  <c r="L47" i="27"/>
  <c r="M47" i="27" s="1"/>
  <c r="L48" i="27"/>
  <c r="M48" i="27" s="1"/>
  <c r="L49" i="27"/>
  <c r="M49" i="27" s="1"/>
  <c r="L50" i="27"/>
  <c r="M50" i="27" s="1"/>
  <c r="L51" i="27"/>
  <c r="M51" i="27" s="1"/>
  <c r="L52" i="27"/>
  <c r="M52" i="27" s="1"/>
  <c r="L53" i="27"/>
  <c r="M53" i="27" s="1"/>
  <c r="L54" i="27"/>
  <c r="M54" i="27" s="1"/>
  <c r="L55" i="27"/>
  <c r="M55" i="27" s="1"/>
  <c r="N9" i="27"/>
  <c r="N10" i="27"/>
  <c r="N11" i="27"/>
  <c r="N12" i="27"/>
  <c r="N13" i="27"/>
  <c r="N14" i="27"/>
  <c r="N15" i="27"/>
  <c r="N16" i="27"/>
  <c r="N17" i="27"/>
  <c r="N18" i="27"/>
  <c r="N19" i="27"/>
  <c r="N20" i="27"/>
  <c r="N21" i="27"/>
  <c r="N22" i="27"/>
  <c r="N23" i="27"/>
  <c r="N24" i="27"/>
  <c r="N25" i="27"/>
  <c r="N26" i="27"/>
  <c r="N27" i="27"/>
  <c r="N28" i="27"/>
  <c r="N29" i="27"/>
  <c r="N30" i="27"/>
  <c r="N31" i="27"/>
  <c r="N32" i="27"/>
  <c r="N33" i="27"/>
  <c r="N34" i="27"/>
  <c r="N35" i="27"/>
  <c r="N36" i="27"/>
  <c r="N37" i="27"/>
  <c r="N38" i="27"/>
  <c r="N39" i="27"/>
  <c r="N40" i="27"/>
  <c r="N41" i="27"/>
  <c r="N42" i="27"/>
  <c r="N43" i="27"/>
  <c r="N44" i="27"/>
  <c r="N45" i="27"/>
  <c r="N46" i="27"/>
  <c r="N47" i="27"/>
  <c r="N48" i="27"/>
  <c r="N49" i="27"/>
  <c r="N50" i="27"/>
  <c r="N51" i="27"/>
  <c r="N52" i="27"/>
  <c r="N53" i="27"/>
  <c r="N54" i="27"/>
  <c r="N55" i="27"/>
  <c r="O9" i="27"/>
  <c r="P9" i="27" s="1"/>
  <c r="O10" i="27"/>
  <c r="P10" i="27" s="1"/>
  <c r="O11" i="27"/>
  <c r="P11" i="27" s="1"/>
  <c r="O12" i="27"/>
  <c r="P12" i="27" s="1"/>
  <c r="O13" i="27"/>
  <c r="P13" i="27" s="1"/>
  <c r="O14" i="27"/>
  <c r="P14" i="27" s="1"/>
  <c r="O15" i="27"/>
  <c r="P15" i="27" s="1"/>
  <c r="O16" i="27"/>
  <c r="P16" i="27" s="1"/>
  <c r="O17" i="27"/>
  <c r="P17" i="27" s="1"/>
  <c r="O18" i="27"/>
  <c r="P18" i="27" s="1"/>
  <c r="O19" i="27"/>
  <c r="P19" i="27" s="1"/>
  <c r="O20" i="27"/>
  <c r="P20" i="27" s="1"/>
  <c r="O21" i="27"/>
  <c r="P21" i="27" s="1"/>
  <c r="O22" i="27"/>
  <c r="P22" i="27" s="1"/>
  <c r="O23" i="27"/>
  <c r="P23" i="27" s="1"/>
  <c r="O24" i="27"/>
  <c r="P24" i="27" s="1"/>
  <c r="O25" i="27"/>
  <c r="P25" i="27" s="1"/>
  <c r="O26" i="27"/>
  <c r="P26" i="27" s="1"/>
  <c r="O27" i="27"/>
  <c r="P27" i="27" s="1"/>
  <c r="O28" i="27"/>
  <c r="P28" i="27" s="1"/>
  <c r="O29" i="27"/>
  <c r="P29" i="27" s="1"/>
  <c r="O30" i="27"/>
  <c r="P30" i="27" s="1"/>
  <c r="O31" i="27"/>
  <c r="P31" i="27" s="1"/>
  <c r="O32" i="27"/>
  <c r="P32" i="27" s="1"/>
  <c r="O33" i="27"/>
  <c r="P33" i="27" s="1"/>
  <c r="O34" i="27"/>
  <c r="P34" i="27" s="1"/>
  <c r="O35" i="27"/>
  <c r="P35" i="27" s="1"/>
  <c r="O36" i="27"/>
  <c r="P36" i="27" s="1"/>
  <c r="O37" i="27"/>
  <c r="P37" i="27" s="1"/>
  <c r="O38" i="27"/>
  <c r="P38" i="27" s="1"/>
  <c r="O39" i="27"/>
  <c r="P39" i="27" s="1"/>
  <c r="O40" i="27"/>
  <c r="P40" i="27" s="1"/>
  <c r="O41" i="27"/>
  <c r="P41" i="27" s="1"/>
  <c r="O42" i="27"/>
  <c r="P42" i="27" s="1"/>
  <c r="O43" i="27"/>
  <c r="P43" i="27" s="1"/>
  <c r="O44" i="27"/>
  <c r="P44" i="27" s="1"/>
  <c r="O45" i="27"/>
  <c r="P45" i="27" s="1"/>
  <c r="O46" i="27"/>
  <c r="P46" i="27" s="1"/>
  <c r="O47" i="27"/>
  <c r="P47" i="27" s="1"/>
  <c r="O48" i="27"/>
  <c r="P48" i="27" s="1"/>
  <c r="O49" i="27"/>
  <c r="P49" i="27" s="1"/>
  <c r="O50" i="27"/>
  <c r="P50" i="27" s="1"/>
  <c r="O51" i="27"/>
  <c r="P51" i="27" s="1"/>
  <c r="O52" i="27"/>
  <c r="P52" i="27" s="1"/>
  <c r="O53" i="27"/>
  <c r="P53" i="27" s="1"/>
  <c r="O54" i="27"/>
  <c r="P54" i="27" s="1"/>
  <c r="O55" i="27"/>
  <c r="P55" i="27" s="1"/>
  <c r="G30" i="27"/>
  <c r="D33" i="27"/>
  <c r="D37" i="27"/>
  <c r="D45" i="27"/>
  <c r="D49" i="27"/>
  <c r="G54" i="27"/>
  <c r="P2" i="24"/>
  <c r="AE2" i="24"/>
  <c r="A9" i="24"/>
  <c r="E10" i="24"/>
  <c r="N10" i="24"/>
  <c r="E11" i="24"/>
  <c r="N11" i="24"/>
  <c r="E12" i="24"/>
  <c r="N12" i="24"/>
  <c r="E13" i="24"/>
  <c r="N13" i="24"/>
  <c r="E14" i="24"/>
  <c r="N14" i="24"/>
  <c r="E15" i="24"/>
  <c r="N15" i="24"/>
  <c r="E16" i="24"/>
  <c r="N16" i="24"/>
  <c r="E17" i="24"/>
  <c r="N17" i="24"/>
  <c r="E18" i="24"/>
  <c r="N18" i="24"/>
  <c r="E19" i="24"/>
  <c r="N19" i="24"/>
  <c r="E20" i="24"/>
  <c r="N20" i="24"/>
  <c r="E21" i="24"/>
  <c r="N21" i="24"/>
  <c r="E22" i="24"/>
  <c r="N22" i="24"/>
  <c r="E23" i="24"/>
  <c r="N23" i="24"/>
  <c r="E24" i="24"/>
  <c r="N24" i="24"/>
  <c r="E25" i="24"/>
  <c r="N25" i="24"/>
  <c r="E26" i="24"/>
  <c r="N26" i="24"/>
  <c r="E27" i="24"/>
  <c r="N27" i="24"/>
  <c r="E28" i="24"/>
  <c r="N28" i="24"/>
  <c r="E29" i="24"/>
  <c r="N29" i="24"/>
  <c r="E30" i="24"/>
  <c r="N30" i="24"/>
  <c r="E31" i="24"/>
  <c r="N31" i="24"/>
  <c r="E32" i="24"/>
  <c r="N32" i="24"/>
  <c r="E33" i="24"/>
  <c r="N33" i="24"/>
  <c r="E34" i="24"/>
  <c r="N34" i="24"/>
  <c r="E35" i="24"/>
  <c r="N35" i="24"/>
  <c r="E36" i="24"/>
  <c r="N36" i="24"/>
  <c r="E37" i="24"/>
  <c r="N37" i="24"/>
  <c r="E38" i="24"/>
  <c r="N38" i="24"/>
  <c r="E39" i="24"/>
  <c r="B39" i="24" s="1"/>
  <c r="N39" i="24"/>
  <c r="E40" i="24"/>
  <c r="N40" i="24"/>
  <c r="E41" i="24"/>
  <c r="N41" i="24"/>
  <c r="E42" i="24"/>
  <c r="N42" i="24"/>
  <c r="E43" i="24"/>
  <c r="N43" i="24"/>
  <c r="E44" i="24"/>
  <c r="N44" i="24"/>
  <c r="E45" i="24"/>
  <c r="N45" i="24"/>
  <c r="E46" i="24"/>
  <c r="N46" i="24"/>
  <c r="E47" i="24"/>
  <c r="N47" i="24"/>
  <c r="E48" i="24"/>
  <c r="N48" i="24"/>
  <c r="E49" i="24"/>
  <c r="N49" i="24"/>
  <c r="E50" i="24"/>
  <c r="N50" i="24"/>
  <c r="E51" i="24"/>
  <c r="B51" i="24" s="1"/>
  <c r="N51" i="24"/>
  <c r="E52" i="24"/>
  <c r="N52" i="24"/>
  <c r="E53" i="24"/>
  <c r="N53" i="24"/>
  <c r="E54" i="24"/>
  <c r="B54" i="24" s="1"/>
  <c r="N54" i="24"/>
  <c r="E55" i="24"/>
  <c r="N55" i="24"/>
  <c r="E56" i="24"/>
  <c r="N56" i="24"/>
  <c r="F10" i="24"/>
  <c r="O10" i="24"/>
  <c r="F11" i="24"/>
  <c r="O11" i="24"/>
  <c r="F12" i="24"/>
  <c r="O12" i="24"/>
  <c r="F13" i="24"/>
  <c r="O13" i="24"/>
  <c r="F14" i="24"/>
  <c r="O14" i="24"/>
  <c r="F15" i="24"/>
  <c r="O15" i="24"/>
  <c r="F16" i="24"/>
  <c r="O16" i="24"/>
  <c r="F17" i="24"/>
  <c r="O17" i="24"/>
  <c r="F18" i="24"/>
  <c r="O18" i="24"/>
  <c r="F19" i="24"/>
  <c r="O19" i="24"/>
  <c r="F20" i="24"/>
  <c r="O20" i="24"/>
  <c r="F21" i="24"/>
  <c r="O21" i="24"/>
  <c r="F22" i="24"/>
  <c r="O22" i="24"/>
  <c r="F23" i="24"/>
  <c r="O23" i="24"/>
  <c r="F24" i="24"/>
  <c r="O24" i="24"/>
  <c r="F25" i="24"/>
  <c r="O25" i="24"/>
  <c r="F26" i="24"/>
  <c r="O26" i="24"/>
  <c r="F27" i="24"/>
  <c r="O27" i="24"/>
  <c r="F28" i="24"/>
  <c r="O28" i="24"/>
  <c r="F29" i="24"/>
  <c r="O29" i="24"/>
  <c r="F30" i="24"/>
  <c r="O30" i="24"/>
  <c r="P30" i="24" s="1"/>
  <c r="F31" i="24"/>
  <c r="O31" i="24"/>
  <c r="F32" i="24"/>
  <c r="O32" i="24"/>
  <c r="P32" i="24" s="1"/>
  <c r="F33" i="24"/>
  <c r="O33" i="24"/>
  <c r="F34" i="24"/>
  <c r="O34" i="24"/>
  <c r="F35" i="24"/>
  <c r="O35" i="24"/>
  <c r="F36" i="24"/>
  <c r="O36" i="24"/>
  <c r="F37" i="24"/>
  <c r="O37" i="24"/>
  <c r="F38" i="24"/>
  <c r="O38" i="24"/>
  <c r="F39" i="24"/>
  <c r="O39" i="24"/>
  <c r="F40" i="24"/>
  <c r="O40" i="24"/>
  <c r="F41" i="24"/>
  <c r="G41" i="24" s="1"/>
  <c r="O41" i="24"/>
  <c r="F42" i="24"/>
  <c r="O42" i="24"/>
  <c r="F43" i="24"/>
  <c r="O43" i="24"/>
  <c r="F44" i="24"/>
  <c r="O44" i="24"/>
  <c r="F45" i="24"/>
  <c r="O45" i="24"/>
  <c r="F46" i="24"/>
  <c r="O46" i="24"/>
  <c r="F47" i="24"/>
  <c r="G47" i="24" s="1"/>
  <c r="O47" i="24"/>
  <c r="F48" i="24"/>
  <c r="O48" i="24"/>
  <c r="F49" i="24"/>
  <c r="O49" i="24"/>
  <c r="F50" i="24"/>
  <c r="O50" i="24"/>
  <c r="F51" i="24"/>
  <c r="O51" i="24"/>
  <c r="F52" i="24"/>
  <c r="O52" i="24"/>
  <c r="F53" i="24"/>
  <c r="O53" i="24"/>
  <c r="F54" i="24"/>
  <c r="O54" i="24"/>
  <c r="F55" i="24"/>
  <c r="G55" i="24" s="1"/>
  <c r="O55" i="24"/>
  <c r="F56" i="24"/>
  <c r="O56" i="24"/>
  <c r="H10" i="24"/>
  <c r="H11" i="24"/>
  <c r="H12" i="24"/>
  <c r="H13" i="24"/>
  <c r="H14" i="24"/>
  <c r="H15" i="24"/>
  <c r="H16" i="24"/>
  <c r="H17" i="24"/>
  <c r="H18" i="24"/>
  <c r="H19" i="24"/>
  <c r="H20" i="24"/>
  <c r="H21" i="24"/>
  <c r="H22" i="24"/>
  <c r="H23" i="24"/>
  <c r="H24" i="24"/>
  <c r="H25" i="24"/>
  <c r="H26" i="24"/>
  <c r="H27" i="24"/>
  <c r="H28" i="24"/>
  <c r="H29" i="24"/>
  <c r="H30" i="24"/>
  <c r="H31" i="24"/>
  <c r="H32" i="24"/>
  <c r="H33" i="24"/>
  <c r="J33" i="24" s="1"/>
  <c r="H34" i="24"/>
  <c r="H35" i="24"/>
  <c r="H36" i="24"/>
  <c r="H37" i="24"/>
  <c r="H38" i="24"/>
  <c r="H39" i="24"/>
  <c r="H40" i="24"/>
  <c r="H41" i="24"/>
  <c r="J41" i="24" s="1"/>
  <c r="H42" i="24"/>
  <c r="H43" i="24"/>
  <c r="H44" i="24"/>
  <c r="H45" i="24"/>
  <c r="H46" i="24"/>
  <c r="H47" i="24"/>
  <c r="H48" i="24"/>
  <c r="H49" i="24"/>
  <c r="J49" i="24" s="1"/>
  <c r="H50" i="24"/>
  <c r="H51" i="24"/>
  <c r="H52" i="24"/>
  <c r="H53" i="24"/>
  <c r="H54" i="24"/>
  <c r="H55" i="24"/>
  <c r="H56" i="24"/>
  <c r="I10" i="24"/>
  <c r="I11" i="24"/>
  <c r="I12" i="24"/>
  <c r="I13" i="24"/>
  <c r="I14" i="24"/>
  <c r="I15" i="24"/>
  <c r="I16" i="24"/>
  <c r="I17" i="24"/>
  <c r="I18" i="24"/>
  <c r="I19" i="24"/>
  <c r="I20" i="24"/>
  <c r="J20" i="24" s="1"/>
  <c r="I21" i="24"/>
  <c r="I22" i="24"/>
  <c r="I23" i="24"/>
  <c r="I24" i="24"/>
  <c r="J24" i="24" s="1"/>
  <c r="I25" i="24"/>
  <c r="I26" i="24"/>
  <c r="I27" i="24"/>
  <c r="I28" i="24"/>
  <c r="J28" i="24" s="1"/>
  <c r="I29" i="24"/>
  <c r="I30" i="24"/>
  <c r="I31" i="24"/>
  <c r="J31" i="24" s="1"/>
  <c r="I32" i="24"/>
  <c r="J32" i="24" s="1"/>
  <c r="I33" i="24"/>
  <c r="I34" i="24"/>
  <c r="I35" i="24"/>
  <c r="I36" i="24"/>
  <c r="J36" i="24" s="1"/>
  <c r="I37" i="24"/>
  <c r="I38" i="24"/>
  <c r="I39" i="24"/>
  <c r="J39" i="24" s="1"/>
  <c r="I40" i="24"/>
  <c r="J40" i="24" s="1"/>
  <c r="I41" i="24"/>
  <c r="I42" i="24"/>
  <c r="I43" i="24"/>
  <c r="I44" i="24"/>
  <c r="J44" i="24" s="1"/>
  <c r="I45" i="24"/>
  <c r="I46" i="24"/>
  <c r="J46" i="24" s="1"/>
  <c r="I47" i="24"/>
  <c r="I48" i="24"/>
  <c r="J48" i="24" s="1"/>
  <c r="I49" i="24"/>
  <c r="I50" i="24"/>
  <c r="I51" i="24"/>
  <c r="I52" i="24"/>
  <c r="J52" i="24" s="1"/>
  <c r="I53" i="24"/>
  <c r="I54" i="24"/>
  <c r="I55" i="24"/>
  <c r="I56" i="24"/>
  <c r="J56" i="24" s="1"/>
  <c r="K10" i="24"/>
  <c r="K11" i="24"/>
  <c r="K12" i="24"/>
  <c r="K13" i="24"/>
  <c r="K14" i="24"/>
  <c r="K15" i="24"/>
  <c r="K16" i="24"/>
  <c r="K17" i="24"/>
  <c r="K18" i="24"/>
  <c r="K19" i="24"/>
  <c r="K20" i="24"/>
  <c r="K21" i="24"/>
  <c r="K22" i="24"/>
  <c r="K23" i="24"/>
  <c r="K24" i="24"/>
  <c r="K25" i="24"/>
  <c r="K26" i="24"/>
  <c r="K27" i="24"/>
  <c r="K28" i="24"/>
  <c r="K29" i="24"/>
  <c r="K30" i="24"/>
  <c r="K31" i="24"/>
  <c r="K32" i="24"/>
  <c r="K33" i="24"/>
  <c r="K34" i="24"/>
  <c r="K35" i="24"/>
  <c r="K36" i="24"/>
  <c r="K37" i="24"/>
  <c r="K38" i="24"/>
  <c r="K39" i="24"/>
  <c r="K40" i="24"/>
  <c r="K41" i="24"/>
  <c r="K42" i="24"/>
  <c r="K43" i="24"/>
  <c r="K44" i="24"/>
  <c r="K45" i="24"/>
  <c r="K46" i="24"/>
  <c r="K47" i="24"/>
  <c r="K48" i="24"/>
  <c r="K49" i="24"/>
  <c r="K50" i="24"/>
  <c r="K51" i="24"/>
  <c r="K52" i="24"/>
  <c r="K53" i="24"/>
  <c r="K54" i="24"/>
  <c r="K55" i="24"/>
  <c r="K56" i="24"/>
  <c r="L10" i="24"/>
  <c r="L11" i="24"/>
  <c r="L12" i="24"/>
  <c r="L13" i="24"/>
  <c r="L14" i="24"/>
  <c r="L15" i="24"/>
  <c r="L16" i="24"/>
  <c r="L17" i="24"/>
  <c r="L18" i="24"/>
  <c r="L19" i="24"/>
  <c r="L20" i="24"/>
  <c r="L21" i="24"/>
  <c r="L22" i="24"/>
  <c r="M22" i="24" s="1"/>
  <c r="L23" i="24"/>
  <c r="L24" i="24"/>
  <c r="L25" i="24"/>
  <c r="L26" i="24"/>
  <c r="M26" i="24" s="1"/>
  <c r="L27" i="24"/>
  <c r="L28" i="24"/>
  <c r="L29" i="24"/>
  <c r="L30" i="24"/>
  <c r="M30" i="24" s="1"/>
  <c r="L31" i="24"/>
  <c r="L32" i="24"/>
  <c r="L33" i="24"/>
  <c r="L34" i="24"/>
  <c r="M34" i="24" s="1"/>
  <c r="L35" i="24"/>
  <c r="L36" i="24"/>
  <c r="L37" i="24"/>
  <c r="L38" i="24"/>
  <c r="M38" i="24" s="1"/>
  <c r="L39" i="24"/>
  <c r="L40" i="24"/>
  <c r="L41" i="24"/>
  <c r="L42" i="24"/>
  <c r="M42" i="24" s="1"/>
  <c r="L43" i="24"/>
  <c r="L44" i="24"/>
  <c r="L45" i="24"/>
  <c r="L46" i="24"/>
  <c r="M46" i="24" s="1"/>
  <c r="L47" i="24"/>
  <c r="L48" i="24"/>
  <c r="L49" i="24"/>
  <c r="L50" i="24"/>
  <c r="M50" i="24" s="1"/>
  <c r="L51" i="24"/>
  <c r="L52" i="24"/>
  <c r="L53" i="24"/>
  <c r="L54" i="24"/>
  <c r="L55" i="24"/>
  <c r="L56" i="24"/>
  <c r="Q10" i="24"/>
  <c r="Q11" i="24"/>
  <c r="Q12" i="24"/>
  <c r="Q13" i="24"/>
  <c r="Q14" i="24"/>
  <c r="Q15" i="24"/>
  <c r="Q16" i="24"/>
  <c r="Q17" i="24"/>
  <c r="Q18" i="24"/>
  <c r="Q19" i="24"/>
  <c r="Q20" i="24"/>
  <c r="Q21" i="24"/>
  <c r="Q22" i="24"/>
  <c r="Q23" i="24"/>
  <c r="Q24" i="24"/>
  <c r="Q25" i="24"/>
  <c r="Q26" i="24"/>
  <c r="Q27" i="24"/>
  <c r="Q28" i="24"/>
  <c r="Q29" i="24"/>
  <c r="Q30" i="24"/>
  <c r="Q31" i="24"/>
  <c r="Q32" i="24"/>
  <c r="Q33" i="24"/>
  <c r="Q34" i="24"/>
  <c r="Q35" i="24"/>
  <c r="Q36" i="24"/>
  <c r="Q37" i="24"/>
  <c r="Q38" i="24"/>
  <c r="Q39" i="24"/>
  <c r="Q40" i="24"/>
  <c r="Q41" i="24"/>
  <c r="Q42" i="24"/>
  <c r="Q43" i="24"/>
  <c r="Q44" i="24"/>
  <c r="Q45" i="24"/>
  <c r="S45" i="24" s="1"/>
  <c r="Q46" i="24"/>
  <c r="Q47" i="24"/>
  <c r="Q48" i="24"/>
  <c r="Q49" i="24"/>
  <c r="Q50" i="24"/>
  <c r="Q51" i="24"/>
  <c r="Q52" i="24"/>
  <c r="Q53" i="24"/>
  <c r="S53" i="24" s="1"/>
  <c r="Q54" i="24"/>
  <c r="Q55" i="24"/>
  <c r="Q56" i="24"/>
  <c r="R10" i="24"/>
  <c r="R11" i="24"/>
  <c r="R12" i="24"/>
  <c r="R13" i="24"/>
  <c r="R14" i="24"/>
  <c r="R15" i="24"/>
  <c r="R16" i="24"/>
  <c r="R17" i="24"/>
  <c r="R18" i="24"/>
  <c r="R19" i="24"/>
  <c r="R20" i="24"/>
  <c r="S20" i="24" s="1"/>
  <c r="R21" i="24"/>
  <c r="R22" i="24"/>
  <c r="S22" i="24" s="1"/>
  <c r="R23" i="24"/>
  <c r="R24" i="24"/>
  <c r="R25" i="24"/>
  <c r="R26" i="24"/>
  <c r="R27" i="24"/>
  <c r="R28" i="24"/>
  <c r="S28" i="24" s="1"/>
  <c r="R29" i="24"/>
  <c r="R30" i="24"/>
  <c r="R31" i="24"/>
  <c r="R32" i="24"/>
  <c r="R33" i="24"/>
  <c r="R34" i="24"/>
  <c r="R35" i="24"/>
  <c r="R36" i="24"/>
  <c r="S36" i="24" s="1"/>
  <c r="R37" i="24"/>
  <c r="R38" i="24"/>
  <c r="S38" i="24" s="1"/>
  <c r="R39" i="24"/>
  <c r="R40" i="24"/>
  <c r="R41" i="24"/>
  <c r="R42" i="24"/>
  <c r="R43" i="24"/>
  <c r="R44" i="24"/>
  <c r="S44" i="24" s="1"/>
  <c r="R45" i="24"/>
  <c r="R46" i="24"/>
  <c r="R47" i="24"/>
  <c r="R48" i="24"/>
  <c r="R49" i="24"/>
  <c r="R50" i="24"/>
  <c r="R51" i="24"/>
  <c r="R52" i="24"/>
  <c r="S52" i="24" s="1"/>
  <c r="R53" i="24"/>
  <c r="R54" i="24"/>
  <c r="R55" i="24"/>
  <c r="R56" i="24"/>
  <c r="T10" i="24"/>
  <c r="T11" i="24"/>
  <c r="T12" i="24"/>
  <c r="T13" i="24"/>
  <c r="T14" i="24"/>
  <c r="T15" i="24"/>
  <c r="T16" i="24"/>
  <c r="T17" i="24"/>
  <c r="T18" i="24"/>
  <c r="T19" i="24"/>
  <c r="T20" i="24"/>
  <c r="T21" i="24"/>
  <c r="T22" i="24"/>
  <c r="T23" i="24"/>
  <c r="V23" i="24" s="1"/>
  <c r="T24" i="24"/>
  <c r="T25" i="24"/>
  <c r="V25" i="24" s="1"/>
  <c r="T26" i="24"/>
  <c r="T27" i="24"/>
  <c r="V27" i="24" s="1"/>
  <c r="T28" i="24"/>
  <c r="T29" i="24"/>
  <c r="T30" i="24"/>
  <c r="T31" i="24"/>
  <c r="V31" i="24" s="1"/>
  <c r="T32" i="24"/>
  <c r="T33" i="24"/>
  <c r="T34" i="24"/>
  <c r="T35" i="24"/>
  <c r="V35" i="24" s="1"/>
  <c r="T36" i="24"/>
  <c r="T37" i="24"/>
  <c r="T38" i="24"/>
  <c r="T39" i="24"/>
  <c r="V39" i="24" s="1"/>
  <c r="T40" i="24"/>
  <c r="T41" i="24"/>
  <c r="T42" i="24"/>
  <c r="T43" i="24"/>
  <c r="T44" i="24"/>
  <c r="T45" i="24"/>
  <c r="T46" i="24"/>
  <c r="T47" i="24"/>
  <c r="V47" i="24" s="1"/>
  <c r="T48" i="24"/>
  <c r="T49" i="24"/>
  <c r="T50" i="24"/>
  <c r="T51" i="24"/>
  <c r="V51" i="24" s="1"/>
  <c r="T52" i="24"/>
  <c r="T53" i="24"/>
  <c r="T54" i="24"/>
  <c r="T55" i="24"/>
  <c r="T56" i="24"/>
  <c r="U10" i="24"/>
  <c r="U11" i="24"/>
  <c r="U12" i="24"/>
  <c r="U13" i="24"/>
  <c r="U14" i="24"/>
  <c r="U15" i="24"/>
  <c r="U16" i="24"/>
  <c r="U17" i="24"/>
  <c r="U18" i="24"/>
  <c r="U19" i="24"/>
  <c r="U20" i="24"/>
  <c r="U21" i="24"/>
  <c r="U22" i="24"/>
  <c r="U23" i="24"/>
  <c r="U24" i="24"/>
  <c r="V24" i="24" s="1"/>
  <c r="U25" i="24"/>
  <c r="U26" i="24"/>
  <c r="U27" i="24"/>
  <c r="U28" i="24"/>
  <c r="U29" i="24"/>
  <c r="U30" i="24"/>
  <c r="U31" i="24"/>
  <c r="U32" i="24"/>
  <c r="U33" i="24"/>
  <c r="U34" i="24"/>
  <c r="U35" i="24"/>
  <c r="U36" i="24"/>
  <c r="V36" i="24" s="1"/>
  <c r="U37" i="24"/>
  <c r="U38" i="24"/>
  <c r="U39" i="24"/>
  <c r="U40" i="24"/>
  <c r="U41" i="24"/>
  <c r="U42" i="24"/>
  <c r="U43" i="24"/>
  <c r="U44" i="24"/>
  <c r="U45" i="24"/>
  <c r="U46" i="24"/>
  <c r="U47" i="24"/>
  <c r="U48" i="24"/>
  <c r="U49" i="24"/>
  <c r="U50" i="24"/>
  <c r="U51" i="24"/>
  <c r="U52" i="24"/>
  <c r="V52" i="24" s="1"/>
  <c r="U53" i="24"/>
  <c r="U54" i="24"/>
  <c r="U55" i="24"/>
  <c r="U56" i="24"/>
  <c r="W10" i="24"/>
  <c r="W11" i="24"/>
  <c r="W12" i="24"/>
  <c r="W13" i="24"/>
  <c r="W14" i="24"/>
  <c r="W15" i="24"/>
  <c r="W16" i="24"/>
  <c r="W17" i="24"/>
  <c r="W18" i="24"/>
  <c r="W19" i="24"/>
  <c r="W20" i="24"/>
  <c r="W21" i="24"/>
  <c r="W22" i="24"/>
  <c r="W23" i="24"/>
  <c r="W24" i="24"/>
  <c r="W25" i="24"/>
  <c r="W26" i="24"/>
  <c r="W27" i="24"/>
  <c r="Y27" i="24" s="1"/>
  <c r="W28" i="24"/>
  <c r="W29" i="24"/>
  <c r="W30" i="24"/>
  <c r="W31" i="24"/>
  <c r="W32" i="24"/>
  <c r="W33" i="24"/>
  <c r="W34" i="24"/>
  <c r="W35" i="24"/>
  <c r="W36" i="24"/>
  <c r="W37" i="24"/>
  <c r="W38" i="24"/>
  <c r="W39" i="24"/>
  <c r="W40" i="24"/>
  <c r="W41" i="24"/>
  <c r="W42" i="24"/>
  <c r="W43" i="24"/>
  <c r="W44" i="24"/>
  <c r="W45" i="24"/>
  <c r="W46" i="24"/>
  <c r="W47" i="24"/>
  <c r="Y47" i="24" s="1"/>
  <c r="W48" i="24"/>
  <c r="W49" i="24"/>
  <c r="W50" i="24"/>
  <c r="W51" i="24"/>
  <c r="W52" i="24"/>
  <c r="W53" i="24"/>
  <c r="W54" i="24"/>
  <c r="W55" i="24"/>
  <c r="W56" i="24"/>
  <c r="X10" i="24"/>
  <c r="X11" i="24"/>
  <c r="X12" i="24"/>
  <c r="X13" i="24"/>
  <c r="X14" i="24"/>
  <c r="X15" i="24"/>
  <c r="X16" i="24"/>
  <c r="X17" i="24"/>
  <c r="X18" i="24"/>
  <c r="X19" i="24"/>
  <c r="X20" i="24"/>
  <c r="Y20" i="24" s="1"/>
  <c r="X21" i="24"/>
  <c r="X22" i="24"/>
  <c r="X23" i="24"/>
  <c r="X24" i="24"/>
  <c r="Y24" i="24" s="1"/>
  <c r="X25" i="24"/>
  <c r="X26" i="24"/>
  <c r="X27" i="24"/>
  <c r="X28" i="24"/>
  <c r="X29" i="24"/>
  <c r="X30" i="24"/>
  <c r="X31" i="24"/>
  <c r="X32" i="24"/>
  <c r="Y32" i="24" s="1"/>
  <c r="X33" i="24"/>
  <c r="X34" i="24"/>
  <c r="X35" i="24"/>
  <c r="X36" i="24"/>
  <c r="X37" i="24"/>
  <c r="X38" i="24"/>
  <c r="X39" i="24"/>
  <c r="X40" i="24"/>
  <c r="Y40" i="24" s="1"/>
  <c r="X41" i="24"/>
  <c r="X42" i="24"/>
  <c r="X43" i="24"/>
  <c r="X44" i="24"/>
  <c r="X45" i="24"/>
  <c r="X46" i="24"/>
  <c r="X47" i="24"/>
  <c r="X48" i="24"/>
  <c r="Y48" i="24" s="1"/>
  <c r="X49" i="24"/>
  <c r="X50" i="24"/>
  <c r="X51" i="24"/>
  <c r="X52" i="24"/>
  <c r="X53" i="24"/>
  <c r="X54" i="24"/>
  <c r="X55" i="24"/>
  <c r="X56" i="24"/>
  <c r="Y56" i="24" s="1"/>
  <c r="Z10" i="24"/>
  <c r="Z11" i="24"/>
  <c r="Z12" i="24"/>
  <c r="Z13" i="24"/>
  <c r="Z14" i="24"/>
  <c r="Z15" i="24"/>
  <c r="Z16" i="24"/>
  <c r="Z17" i="24"/>
  <c r="Z18" i="24"/>
  <c r="Z19" i="24"/>
  <c r="Z20" i="24"/>
  <c r="Z21" i="24"/>
  <c r="Z22" i="24"/>
  <c r="Z23" i="24"/>
  <c r="AB23" i="24" s="1"/>
  <c r="Z24" i="24"/>
  <c r="Z25" i="24"/>
  <c r="Z26" i="24"/>
  <c r="Z27" i="24"/>
  <c r="AB27" i="24" s="1"/>
  <c r="Z28" i="24"/>
  <c r="Z29" i="24"/>
  <c r="Z30" i="24"/>
  <c r="Z31" i="24"/>
  <c r="Z32" i="24"/>
  <c r="Z33" i="24"/>
  <c r="Z34" i="24"/>
  <c r="Z35" i="24"/>
  <c r="AB35" i="24" s="1"/>
  <c r="Z36" i="24"/>
  <c r="Z37" i="24"/>
  <c r="Z38" i="24"/>
  <c r="Z39" i="24"/>
  <c r="AB39" i="24" s="1"/>
  <c r="Z40" i="24"/>
  <c r="Z41" i="24"/>
  <c r="Z42" i="24"/>
  <c r="Z43" i="24"/>
  <c r="AB43" i="24" s="1"/>
  <c r="Z44" i="24"/>
  <c r="Z45" i="24"/>
  <c r="Z46" i="24"/>
  <c r="Z47" i="24"/>
  <c r="AB47" i="24" s="1"/>
  <c r="Z48" i="24"/>
  <c r="Z49" i="24"/>
  <c r="Z50" i="24"/>
  <c r="Z51" i="24"/>
  <c r="Z52" i="24"/>
  <c r="Z53" i="24"/>
  <c r="Z54" i="24"/>
  <c r="Z55" i="24"/>
  <c r="AB55" i="24" s="1"/>
  <c r="Z56" i="24"/>
  <c r="AA10" i="24"/>
  <c r="AA11" i="24"/>
  <c r="AA12" i="24"/>
  <c r="AA13" i="24"/>
  <c r="AA14" i="24"/>
  <c r="AA15" i="24"/>
  <c r="AA16" i="24"/>
  <c r="AA17" i="24"/>
  <c r="AA18" i="24"/>
  <c r="AA19" i="24"/>
  <c r="AA20" i="24"/>
  <c r="AA21" i="24"/>
  <c r="AA22" i="24"/>
  <c r="AA23" i="24"/>
  <c r="AA24" i="24"/>
  <c r="AA25" i="24"/>
  <c r="AA26" i="24"/>
  <c r="AA27" i="24"/>
  <c r="AA28" i="24"/>
  <c r="AA29" i="24"/>
  <c r="AA30" i="24"/>
  <c r="AB30" i="24" s="1"/>
  <c r="AA31" i="24"/>
  <c r="AA32" i="24"/>
  <c r="AA33" i="24"/>
  <c r="AA34" i="24"/>
  <c r="AB34" i="24" s="1"/>
  <c r="AA35" i="24"/>
  <c r="AA36" i="24"/>
  <c r="AA37" i="24"/>
  <c r="AA38" i="24"/>
  <c r="AB38" i="24" s="1"/>
  <c r="AA39" i="24"/>
  <c r="AA40" i="24"/>
  <c r="AA41" i="24"/>
  <c r="AA42" i="24"/>
  <c r="AB42" i="24" s="1"/>
  <c r="AA43" i="24"/>
  <c r="AA44" i="24"/>
  <c r="AA45" i="24"/>
  <c r="AA46" i="24"/>
  <c r="AA47" i="24"/>
  <c r="AA48" i="24"/>
  <c r="AA49" i="24"/>
  <c r="AA50" i="24"/>
  <c r="AB50" i="24" s="1"/>
  <c r="AA51" i="24"/>
  <c r="AA52" i="24"/>
  <c r="AA53" i="24"/>
  <c r="AA54" i="24"/>
  <c r="AB54" i="24" s="1"/>
  <c r="AA55" i="24"/>
  <c r="AA56" i="24"/>
  <c r="AB56" i="24" s="1"/>
  <c r="AC10" i="24"/>
  <c r="AC11" i="24"/>
  <c r="AC12" i="24"/>
  <c r="AC13" i="24"/>
  <c r="AC14" i="24"/>
  <c r="AC15" i="24"/>
  <c r="AC16" i="24"/>
  <c r="AC17" i="24"/>
  <c r="AC18" i="24"/>
  <c r="AC19" i="24"/>
  <c r="AC20" i="24"/>
  <c r="AC21" i="24"/>
  <c r="AC22" i="24"/>
  <c r="AC23" i="24"/>
  <c r="AC24" i="24"/>
  <c r="AC25" i="24"/>
  <c r="AC26" i="24"/>
  <c r="AC27" i="24"/>
  <c r="AC28" i="24"/>
  <c r="AC29" i="24"/>
  <c r="AC30" i="24"/>
  <c r="AC31" i="24"/>
  <c r="AC32" i="24"/>
  <c r="AC33" i="24"/>
  <c r="AC34" i="24"/>
  <c r="AC35" i="24"/>
  <c r="AC36" i="24"/>
  <c r="AC37" i="24"/>
  <c r="AC38" i="24"/>
  <c r="AC39" i="24"/>
  <c r="AC40" i="24"/>
  <c r="AC41" i="24"/>
  <c r="AE41" i="24" s="1"/>
  <c r="AC42" i="24"/>
  <c r="AC43" i="24"/>
  <c r="AC44" i="24"/>
  <c r="AC45" i="24"/>
  <c r="AC46" i="24"/>
  <c r="AC47" i="24"/>
  <c r="AC48" i="24"/>
  <c r="AC49" i="24"/>
  <c r="AE49" i="24" s="1"/>
  <c r="AC50" i="24"/>
  <c r="AC51" i="24"/>
  <c r="AC52" i="24"/>
  <c r="AC53" i="24"/>
  <c r="AC54" i="24"/>
  <c r="AC55" i="24"/>
  <c r="AC56" i="24"/>
  <c r="AD10" i="24"/>
  <c r="AD11" i="24"/>
  <c r="AD12" i="24"/>
  <c r="AD13" i="24"/>
  <c r="AD14" i="24"/>
  <c r="AD15" i="24"/>
  <c r="AD16" i="24"/>
  <c r="AD17" i="24"/>
  <c r="AD18" i="24"/>
  <c r="AD19" i="24"/>
  <c r="AD20" i="24"/>
  <c r="AD21" i="24"/>
  <c r="AD22" i="24"/>
  <c r="AD23" i="24"/>
  <c r="AD24" i="24"/>
  <c r="AD25" i="24"/>
  <c r="AD26" i="24"/>
  <c r="AD27" i="24"/>
  <c r="AD28" i="24"/>
  <c r="AE28" i="24" s="1"/>
  <c r="AD29" i="24"/>
  <c r="AD30" i="24"/>
  <c r="AD31" i="24"/>
  <c r="AD32" i="24"/>
  <c r="AD33" i="24"/>
  <c r="AD34" i="24"/>
  <c r="AD35" i="24"/>
  <c r="AD36" i="24"/>
  <c r="AD37" i="24"/>
  <c r="AD38" i="24"/>
  <c r="AD39" i="24"/>
  <c r="AD40" i="24"/>
  <c r="AD41" i="24"/>
  <c r="AD42" i="24"/>
  <c r="AD43" i="24"/>
  <c r="AD44" i="24"/>
  <c r="AE44" i="24" s="1"/>
  <c r="AD45" i="24"/>
  <c r="AD46" i="24"/>
  <c r="AD47" i="24"/>
  <c r="AD48" i="24"/>
  <c r="AD49" i="24"/>
  <c r="AD50" i="24"/>
  <c r="AE50" i="24" s="1"/>
  <c r="AD51" i="24"/>
  <c r="AD52" i="24"/>
  <c r="AE52" i="24" s="1"/>
  <c r="AD53" i="24"/>
  <c r="AD54" i="24"/>
  <c r="AD55" i="24"/>
  <c r="AD56" i="24"/>
  <c r="G23" i="24"/>
  <c r="P26" i="24"/>
  <c r="M29" i="24"/>
  <c r="S29" i="24"/>
  <c r="G31" i="24"/>
  <c r="AB31" i="24"/>
  <c r="V33" i="24"/>
  <c r="AE33" i="24"/>
  <c r="S37" i="24"/>
  <c r="P40" i="24"/>
  <c r="AB41" i="24"/>
  <c r="V43" i="24"/>
  <c r="G45" i="24"/>
  <c r="AB46" i="24"/>
  <c r="M49" i="24"/>
  <c r="AB51" i="24"/>
  <c r="M54" i="24"/>
  <c r="V55" i="24"/>
  <c r="M2" i="20"/>
  <c r="Y2" i="20"/>
  <c r="A9" i="20"/>
  <c r="B9" i="20"/>
  <c r="C9" i="20"/>
  <c r="D9" i="20"/>
  <c r="E9" i="20"/>
  <c r="F9" i="20"/>
  <c r="G9" i="20"/>
  <c r="H9" i="20"/>
  <c r="I9" i="20"/>
  <c r="J9" i="20"/>
  <c r="K9" i="20"/>
  <c r="L9" i="20"/>
  <c r="M9" i="20"/>
  <c r="N9" i="20"/>
  <c r="O9" i="20"/>
  <c r="P9" i="20"/>
  <c r="Q9" i="20"/>
  <c r="R9" i="20"/>
  <c r="S9" i="20"/>
  <c r="T9" i="20"/>
  <c r="U9" i="20"/>
  <c r="V9" i="20"/>
  <c r="W9" i="20"/>
  <c r="X9" i="20"/>
  <c r="Y9" i="20"/>
  <c r="B10" i="20"/>
  <c r="C10" i="20"/>
  <c r="D10" i="20"/>
  <c r="E10" i="20"/>
  <c r="F10" i="20"/>
  <c r="G10" i="20"/>
  <c r="H10" i="20"/>
  <c r="I10" i="20"/>
  <c r="J10" i="20"/>
  <c r="K10" i="20"/>
  <c r="L10" i="20"/>
  <c r="M10" i="20"/>
  <c r="N10" i="20"/>
  <c r="O10" i="20"/>
  <c r="P10" i="20"/>
  <c r="Q10" i="20"/>
  <c r="R10" i="20"/>
  <c r="S10" i="20"/>
  <c r="T10" i="20"/>
  <c r="U10" i="20"/>
  <c r="V10" i="20"/>
  <c r="W10" i="20"/>
  <c r="X10" i="20"/>
  <c r="Y10" i="20"/>
  <c r="B11" i="20"/>
  <c r="C11" i="20"/>
  <c r="D11" i="20"/>
  <c r="E11" i="20"/>
  <c r="F11" i="20"/>
  <c r="G11" i="20"/>
  <c r="H11" i="20"/>
  <c r="I11" i="20"/>
  <c r="J11" i="20"/>
  <c r="K11" i="20"/>
  <c r="L11" i="20"/>
  <c r="M11" i="20"/>
  <c r="N11" i="20"/>
  <c r="O11" i="20"/>
  <c r="P11" i="20"/>
  <c r="Q11" i="20"/>
  <c r="R11" i="20"/>
  <c r="S11" i="20"/>
  <c r="T11" i="20"/>
  <c r="U11" i="20"/>
  <c r="V11" i="20"/>
  <c r="W11" i="20"/>
  <c r="X11" i="20"/>
  <c r="Y11" i="20"/>
  <c r="B12" i="20"/>
  <c r="C12" i="20"/>
  <c r="D12" i="20"/>
  <c r="E12" i="20"/>
  <c r="F12" i="20"/>
  <c r="G12" i="20"/>
  <c r="H12" i="20"/>
  <c r="I12" i="20"/>
  <c r="J12" i="20"/>
  <c r="K12" i="20"/>
  <c r="L12" i="20"/>
  <c r="M12" i="20"/>
  <c r="N12" i="20"/>
  <c r="O12" i="20"/>
  <c r="P12" i="20"/>
  <c r="Q12" i="20"/>
  <c r="R12" i="20"/>
  <c r="S12" i="20"/>
  <c r="T12" i="20"/>
  <c r="U12" i="20"/>
  <c r="V12" i="20"/>
  <c r="W12" i="20"/>
  <c r="X12" i="20"/>
  <c r="Y12" i="20"/>
  <c r="B13" i="20"/>
  <c r="C13" i="20"/>
  <c r="D13" i="20"/>
  <c r="E13" i="20"/>
  <c r="F13" i="20"/>
  <c r="G13" i="20"/>
  <c r="H13" i="20"/>
  <c r="I13" i="20"/>
  <c r="J13" i="20"/>
  <c r="K13" i="20"/>
  <c r="L13" i="20"/>
  <c r="M13" i="20"/>
  <c r="N13" i="20"/>
  <c r="O13" i="20"/>
  <c r="P13" i="20"/>
  <c r="Q13" i="20"/>
  <c r="R13" i="20"/>
  <c r="S13" i="20"/>
  <c r="T13" i="20"/>
  <c r="U13" i="20"/>
  <c r="V13" i="20"/>
  <c r="W13" i="20"/>
  <c r="X13" i="20"/>
  <c r="Y13" i="20"/>
  <c r="B14" i="20"/>
  <c r="C14" i="20"/>
  <c r="D14" i="20"/>
  <c r="E14" i="20"/>
  <c r="F14" i="20"/>
  <c r="G14" i="20"/>
  <c r="H14" i="20"/>
  <c r="I14" i="20"/>
  <c r="J14" i="20"/>
  <c r="K14" i="20"/>
  <c r="L14" i="20"/>
  <c r="M14" i="20"/>
  <c r="N14" i="20"/>
  <c r="O14" i="20"/>
  <c r="P14" i="20"/>
  <c r="Q14" i="20"/>
  <c r="R14" i="20"/>
  <c r="S14" i="20"/>
  <c r="T14" i="20"/>
  <c r="U14" i="20"/>
  <c r="V14" i="20"/>
  <c r="W14" i="20"/>
  <c r="X14" i="20"/>
  <c r="Y14" i="20"/>
  <c r="B15" i="20"/>
  <c r="C15" i="20"/>
  <c r="D15" i="20"/>
  <c r="E15" i="20"/>
  <c r="F15" i="20"/>
  <c r="G15" i="20"/>
  <c r="H15" i="20"/>
  <c r="I15" i="20"/>
  <c r="J15" i="20"/>
  <c r="K15" i="20"/>
  <c r="L15" i="20"/>
  <c r="M15" i="20"/>
  <c r="N15" i="20"/>
  <c r="O15" i="20"/>
  <c r="P15" i="20"/>
  <c r="Q15" i="20"/>
  <c r="R15" i="20"/>
  <c r="S15" i="20"/>
  <c r="T15" i="20"/>
  <c r="U15" i="20"/>
  <c r="V15" i="20"/>
  <c r="W15" i="20"/>
  <c r="X15" i="20"/>
  <c r="Y15" i="20"/>
  <c r="B16" i="20"/>
  <c r="C16" i="20"/>
  <c r="D16" i="20"/>
  <c r="E16" i="20"/>
  <c r="F16" i="20"/>
  <c r="G16" i="20"/>
  <c r="H16" i="20"/>
  <c r="I16" i="20"/>
  <c r="J16" i="20"/>
  <c r="K16" i="20"/>
  <c r="L16" i="20"/>
  <c r="M16" i="20"/>
  <c r="N16" i="20"/>
  <c r="O16" i="20"/>
  <c r="P16" i="20"/>
  <c r="Q16" i="20"/>
  <c r="R16" i="20"/>
  <c r="S16" i="20"/>
  <c r="T16" i="20"/>
  <c r="U16" i="20"/>
  <c r="V16" i="20"/>
  <c r="W16" i="20"/>
  <c r="X16" i="20"/>
  <c r="Y16" i="20"/>
  <c r="B17" i="20"/>
  <c r="C17" i="20"/>
  <c r="D17" i="20"/>
  <c r="E17" i="20"/>
  <c r="F17" i="20"/>
  <c r="G17" i="20"/>
  <c r="H17" i="20"/>
  <c r="I17" i="20"/>
  <c r="J17" i="20"/>
  <c r="K17" i="20"/>
  <c r="L17" i="20"/>
  <c r="M17" i="20"/>
  <c r="N17" i="20"/>
  <c r="O17" i="20"/>
  <c r="P17" i="20"/>
  <c r="Q17" i="20"/>
  <c r="R17" i="20"/>
  <c r="S17" i="20"/>
  <c r="T17" i="20"/>
  <c r="U17" i="20"/>
  <c r="V17" i="20"/>
  <c r="W17" i="20"/>
  <c r="X17" i="20"/>
  <c r="Y17" i="20"/>
  <c r="B18" i="20"/>
  <c r="C18" i="20"/>
  <c r="D18" i="20"/>
  <c r="E18" i="20"/>
  <c r="F18" i="20"/>
  <c r="G18" i="20"/>
  <c r="H18" i="20"/>
  <c r="I18" i="20"/>
  <c r="J18" i="20"/>
  <c r="K18" i="20"/>
  <c r="L18" i="20"/>
  <c r="M18" i="20"/>
  <c r="N18" i="20"/>
  <c r="O18" i="20"/>
  <c r="P18" i="20"/>
  <c r="Q18" i="20"/>
  <c r="R18" i="20"/>
  <c r="S18" i="20"/>
  <c r="T18" i="20"/>
  <c r="U18" i="20"/>
  <c r="V18" i="20"/>
  <c r="W18" i="20"/>
  <c r="X18" i="20"/>
  <c r="Y18" i="20"/>
  <c r="B19" i="20"/>
  <c r="C19" i="20"/>
  <c r="D19" i="20"/>
  <c r="E19" i="20"/>
  <c r="F19" i="20"/>
  <c r="G19" i="20"/>
  <c r="H19" i="20"/>
  <c r="I19" i="20"/>
  <c r="J19" i="20"/>
  <c r="K19" i="20"/>
  <c r="L19" i="20"/>
  <c r="M19" i="20"/>
  <c r="N19" i="20"/>
  <c r="O19" i="20"/>
  <c r="P19" i="20"/>
  <c r="Q19" i="20"/>
  <c r="R19" i="20"/>
  <c r="S19" i="20"/>
  <c r="T19" i="20"/>
  <c r="U19" i="20"/>
  <c r="V19" i="20"/>
  <c r="W19" i="20"/>
  <c r="X19" i="20"/>
  <c r="Y19" i="20"/>
  <c r="B20" i="20"/>
  <c r="C20" i="20"/>
  <c r="D20" i="20"/>
  <c r="E20" i="20"/>
  <c r="F20" i="20"/>
  <c r="G20" i="20"/>
  <c r="H20" i="20"/>
  <c r="I20" i="20"/>
  <c r="J20" i="20"/>
  <c r="K20" i="20"/>
  <c r="L20" i="20"/>
  <c r="M20" i="20"/>
  <c r="N20" i="20"/>
  <c r="O20" i="20"/>
  <c r="P20" i="20"/>
  <c r="Q20" i="20"/>
  <c r="R20" i="20"/>
  <c r="S20" i="20"/>
  <c r="T20" i="20"/>
  <c r="U20" i="20"/>
  <c r="V20" i="20"/>
  <c r="W20" i="20"/>
  <c r="X20" i="20"/>
  <c r="Y20" i="20"/>
  <c r="B21" i="20"/>
  <c r="C21" i="20"/>
  <c r="D21" i="20"/>
  <c r="E21" i="20"/>
  <c r="F21" i="20"/>
  <c r="G21" i="20"/>
  <c r="H21" i="20"/>
  <c r="I21" i="20"/>
  <c r="J21" i="20"/>
  <c r="K21" i="20"/>
  <c r="L21" i="20"/>
  <c r="M21" i="20"/>
  <c r="N21" i="20"/>
  <c r="O21" i="20"/>
  <c r="P21" i="20"/>
  <c r="Q21" i="20"/>
  <c r="R21" i="20"/>
  <c r="S21" i="20"/>
  <c r="T21" i="20"/>
  <c r="U21" i="20"/>
  <c r="V21" i="20"/>
  <c r="W21" i="20"/>
  <c r="X21" i="20"/>
  <c r="Y21" i="20"/>
  <c r="B22" i="20"/>
  <c r="C22" i="20"/>
  <c r="D22" i="20"/>
  <c r="E22" i="20"/>
  <c r="F22" i="20"/>
  <c r="G22" i="20"/>
  <c r="H22" i="20"/>
  <c r="I22" i="20"/>
  <c r="J22" i="20"/>
  <c r="K22" i="20"/>
  <c r="L22" i="20"/>
  <c r="M22" i="20"/>
  <c r="N22" i="20"/>
  <c r="O22" i="20"/>
  <c r="P22" i="20"/>
  <c r="Q22" i="20"/>
  <c r="R22" i="20"/>
  <c r="S22" i="20"/>
  <c r="T22" i="20"/>
  <c r="U22" i="20"/>
  <c r="V22" i="20"/>
  <c r="W22" i="20"/>
  <c r="X22" i="20"/>
  <c r="Y22" i="20"/>
  <c r="B23" i="20"/>
  <c r="C23" i="20"/>
  <c r="D23" i="20"/>
  <c r="E23" i="20"/>
  <c r="F23" i="20"/>
  <c r="G23" i="20"/>
  <c r="H23" i="20"/>
  <c r="I23" i="20"/>
  <c r="J23" i="20"/>
  <c r="K23" i="20"/>
  <c r="L23" i="20"/>
  <c r="M23" i="20"/>
  <c r="N23" i="20"/>
  <c r="O23" i="20"/>
  <c r="P23" i="20"/>
  <c r="Q23" i="20"/>
  <c r="R23" i="20"/>
  <c r="S23" i="20"/>
  <c r="T23" i="20"/>
  <c r="U23" i="20"/>
  <c r="V23" i="20"/>
  <c r="W23" i="20"/>
  <c r="X23" i="20"/>
  <c r="Y23" i="20"/>
  <c r="B24" i="20"/>
  <c r="C24" i="20"/>
  <c r="D24" i="20"/>
  <c r="E24" i="20"/>
  <c r="F24" i="20"/>
  <c r="G24" i="20"/>
  <c r="H24" i="20"/>
  <c r="I24" i="20"/>
  <c r="J24" i="20"/>
  <c r="K24" i="20"/>
  <c r="L24" i="20"/>
  <c r="M24" i="20"/>
  <c r="N24" i="20"/>
  <c r="O24" i="20"/>
  <c r="P24" i="20"/>
  <c r="Q24" i="20"/>
  <c r="R24" i="20"/>
  <c r="S24" i="20"/>
  <c r="T24" i="20"/>
  <c r="U24" i="20"/>
  <c r="V24" i="20"/>
  <c r="W24" i="20"/>
  <c r="X24" i="20"/>
  <c r="Y24" i="20"/>
  <c r="B25" i="20"/>
  <c r="C25" i="20"/>
  <c r="D25" i="20"/>
  <c r="E25" i="20"/>
  <c r="F25" i="20"/>
  <c r="G25" i="20"/>
  <c r="H25" i="20"/>
  <c r="I25" i="20"/>
  <c r="J25" i="20"/>
  <c r="K25" i="20"/>
  <c r="L25" i="20"/>
  <c r="M25" i="20"/>
  <c r="N25" i="20"/>
  <c r="O25" i="20"/>
  <c r="P25" i="20"/>
  <c r="Q25" i="20"/>
  <c r="R25" i="20"/>
  <c r="S25" i="20"/>
  <c r="T25" i="20"/>
  <c r="U25" i="20"/>
  <c r="V25" i="20"/>
  <c r="W25" i="20"/>
  <c r="X25" i="20"/>
  <c r="Y25" i="20"/>
  <c r="B26" i="20"/>
  <c r="C26" i="20"/>
  <c r="D26" i="20"/>
  <c r="E26" i="20"/>
  <c r="F26" i="20"/>
  <c r="G26" i="20"/>
  <c r="H26" i="20"/>
  <c r="I26" i="20"/>
  <c r="J26" i="20"/>
  <c r="K26" i="20"/>
  <c r="L26" i="20"/>
  <c r="M26" i="20"/>
  <c r="N26" i="20"/>
  <c r="O26" i="20"/>
  <c r="P26" i="20"/>
  <c r="Q26" i="20"/>
  <c r="R26" i="20"/>
  <c r="S26" i="20"/>
  <c r="T26" i="20"/>
  <c r="U26" i="20"/>
  <c r="V26" i="20"/>
  <c r="W26" i="20"/>
  <c r="X26" i="20"/>
  <c r="Y26" i="20"/>
  <c r="B27" i="20"/>
  <c r="C27" i="20"/>
  <c r="D27" i="20"/>
  <c r="E27" i="20"/>
  <c r="F27" i="20"/>
  <c r="G27" i="20"/>
  <c r="H27" i="20"/>
  <c r="I27" i="20"/>
  <c r="J27" i="20"/>
  <c r="K27" i="20"/>
  <c r="L27" i="20"/>
  <c r="M27" i="20"/>
  <c r="N27" i="20"/>
  <c r="O27" i="20"/>
  <c r="P27" i="20"/>
  <c r="Q27" i="20"/>
  <c r="R27" i="20"/>
  <c r="S27" i="20"/>
  <c r="T27" i="20"/>
  <c r="U27" i="20"/>
  <c r="V27" i="20"/>
  <c r="W27" i="20"/>
  <c r="X27" i="20"/>
  <c r="Y27" i="20"/>
  <c r="B28" i="20"/>
  <c r="C28" i="20"/>
  <c r="D28" i="20"/>
  <c r="E28" i="20"/>
  <c r="F28" i="20"/>
  <c r="G28" i="20"/>
  <c r="H28" i="20"/>
  <c r="I28" i="20"/>
  <c r="J28" i="20"/>
  <c r="K28" i="20"/>
  <c r="L28" i="20"/>
  <c r="M28" i="20"/>
  <c r="N28" i="20"/>
  <c r="O28" i="20"/>
  <c r="P28" i="20"/>
  <c r="Q28" i="20"/>
  <c r="R28" i="20"/>
  <c r="S28" i="20"/>
  <c r="T28" i="20"/>
  <c r="U28" i="20"/>
  <c r="V28" i="20"/>
  <c r="W28" i="20"/>
  <c r="X28" i="20"/>
  <c r="Y28" i="20"/>
  <c r="B29" i="20"/>
  <c r="C29" i="20"/>
  <c r="D29" i="20"/>
  <c r="E29" i="20"/>
  <c r="F29" i="20"/>
  <c r="G29" i="20"/>
  <c r="H29" i="20"/>
  <c r="I29" i="20"/>
  <c r="J29" i="20"/>
  <c r="K29" i="20"/>
  <c r="L29" i="20"/>
  <c r="M29" i="20"/>
  <c r="N29" i="20"/>
  <c r="O29" i="20"/>
  <c r="P29" i="20"/>
  <c r="Q29" i="20"/>
  <c r="R29" i="20"/>
  <c r="S29" i="20"/>
  <c r="T29" i="20"/>
  <c r="U29" i="20"/>
  <c r="V29" i="20"/>
  <c r="W29" i="20"/>
  <c r="X29" i="20"/>
  <c r="Y29" i="20"/>
  <c r="B30" i="20"/>
  <c r="C30" i="20"/>
  <c r="D30" i="20"/>
  <c r="E30" i="20"/>
  <c r="F30" i="20"/>
  <c r="G30" i="20"/>
  <c r="H30" i="20"/>
  <c r="I30" i="20"/>
  <c r="J30" i="20"/>
  <c r="K30" i="20"/>
  <c r="L30" i="20"/>
  <c r="M30" i="20"/>
  <c r="N30" i="20"/>
  <c r="O30" i="20"/>
  <c r="P30" i="20"/>
  <c r="Q30" i="20"/>
  <c r="R30" i="20"/>
  <c r="S30" i="20"/>
  <c r="T30" i="20"/>
  <c r="U30" i="20"/>
  <c r="V30" i="20"/>
  <c r="W30" i="20"/>
  <c r="X30" i="20"/>
  <c r="Y30" i="20"/>
  <c r="B31" i="20"/>
  <c r="C31" i="20"/>
  <c r="D31" i="20"/>
  <c r="E31" i="20"/>
  <c r="F31" i="20"/>
  <c r="G31" i="20"/>
  <c r="H31" i="20"/>
  <c r="I31" i="20"/>
  <c r="J31" i="20"/>
  <c r="K31" i="20"/>
  <c r="L31" i="20"/>
  <c r="M31" i="20"/>
  <c r="N31" i="20"/>
  <c r="O31" i="20"/>
  <c r="P31" i="20"/>
  <c r="Q31" i="20"/>
  <c r="R31" i="20"/>
  <c r="S31" i="20"/>
  <c r="T31" i="20"/>
  <c r="U31" i="20"/>
  <c r="V31" i="20"/>
  <c r="W31" i="20"/>
  <c r="X31" i="20"/>
  <c r="Y31" i="20"/>
  <c r="B32" i="20"/>
  <c r="C32" i="20"/>
  <c r="D32" i="20"/>
  <c r="E32" i="20"/>
  <c r="F32" i="20"/>
  <c r="G32" i="20"/>
  <c r="H32" i="20"/>
  <c r="I32" i="20"/>
  <c r="J32" i="20"/>
  <c r="K32" i="20"/>
  <c r="L32" i="20"/>
  <c r="M32" i="20"/>
  <c r="N32" i="20"/>
  <c r="O32" i="20"/>
  <c r="P32" i="20"/>
  <c r="Q32" i="20"/>
  <c r="R32" i="20"/>
  <c r="S32" i="20"/>
  <c r="T32" i="20"/>
  <c r="U32" i="20"/>
  <c r="V32" i="20"/>
  <c r="W32" i="20"/>
  <c r="X32" i="20"/>
  <c r="Y32" i="20"/>
  <c r="B33" i="20"/>
  <c r="C33" i="20"/>
  <c r="D33" i="20"/>
  <c r="E33" i="20"/>
  <c r="F33" i="20"/>
  <c r="G33" i="20"/>
  <c r="H33" i="20"/>
  <c r="I33" i="20"/>
  <c r="J33" i="20"/>
  <c r="K33" i="20"/>
  <c r="L33" i="20"/>
  <c r="M33" i="20"/>
  <c r="N33" i="20"/>
  <c r="O33" i="20"/>
  <c r="P33" i="20"/>
  <c r="Q33" i="20"/>
  <c r="R33" i="20"/>
  <c r="S33" i="20"/>
  <c r="T33" i="20"/>
  <c r="U33" i="20"/>
  <c r="V33" i="20"/>
  <c r="W33" i="20"/>
  <c r="X33" i="20"/>
  <c r="Y33" i="20"/>
  <c r="B34" i="20"/>
  <c r="C34" i="20"/>
  <c r="D34" i="20"/>
  <c r="E34" i="20"/>
  <c r="F34" i="20"/>
  <c r="G34" i="20"/>
  <c r="H34" i="20"/>
  <c r="I34" i="20"/>
  <c r="J34" i="20"/>
  <c r="K34" i="20"/>
  <c r="L34" i="20"/>
  <c r="M34" i="20"/>
  <c r="N34" i="20"/>
  <c r="O34" i="20"/>
  <c r="P34" i="20"/>
  <c r="Q34" i="20"/>
  <c r="R34" i="20"/>
  <c r="S34" i="20"/>
  <c r="T34" i="20"/>
  <c r="U34" i="20"/>
  <c r="V34" i="20"/>
  <c r="W34" i="20"/>
  <c r="X34" i="20"/>
  <c r="Y34" i="20"/>
  <c r="B35" i="20"/>
  <c r="C35" i="20"/>
  <c r="D35" i="20"/>
  <c r="E35" i="20"/>
  <c r="F35" i="20"/>
  <c r="G35" i="20"/>
  <c r="H35" i="20"/>
  <c r="I35" i="20"/>
  <c r="J35" i="20"/>
  <c r="K35" i="20"/>
  <c r="L35" i="20"/>
  <c r="M35" i="20"/>
  <c r="N35" i="20"/>
  <c r="O35" i="20"/>
  <c r="P35" i="20"/>
  <c r="Q35" i="20"/>
  <c r="R35" i="20"/>
  <c r="S35" i="20"/>
  <c r="T35" i="20"/>
  <c r="U35" i="20"/>
  <c r="V35" i="20"/>
  <c r="W35" i="20"/>
  <c r="X35" i="20"/>
  <c r="Y35" i="20"/>
  <c r="B36" i="20"/>
  <c r="C36" i="20"/>
  <c r="D36" i="20"/>
  <c r="E36" i="20"/>
  <c r="F36" i="20"/>
  <c r="G36" i="20"/>
  <c r="H36" i="20"/>
  <c r="I36" i="20"/>
  <c r="J36" i="20"/>
  <c r="K36" i="20"/>
  <c r="L36" i="20"/>
  <c r="M36" i="20"/>
  <c r="N36" i="20"/>
  <c r="O36" i="20"/>
  <c r="P36" i="20"/>
  <c r="Q36" i="20"/>
  <c r="R36" i="20"/>
  <c r="S36" i="20"/>
  <c r="T36" i="20"/>
  <c r="U36" i="20"/>
  <c r="V36" i="20"/>
  <c r="W36" i="20"/>
  <c r="X36" i="20"/>
  <c r="Y36" i="20"/>
  <c r="B37" i="20"/>
  <c r="C37" i="20"/>
  <c r="D37" i="20"/>
  <c r="E37" i="20"/>
  <c r="F37" i="20"/>
  <c r="G37" i="20"/>
  <c r="H37" i="20"/>
  <c r="I37" i="20"/>
  <c r="J37" i="20"/>
  <c r="K37" i="20"/>
  <c r="L37" i="20"/>
  <c r="M37" i="20"/>
  <c r="N37" i="20"/>
  <c r="O37" i="20"/>
  <c r="P37" i="20"/>
  <c r="Q37" i="20"/>
  <c r="R37" i="20"/>
  <c r="S37" i="20"/>
  <c r="T37" i="20"/>
  <c r="U37" i="20"/>
  <c r="V37" i="20"/>
  <c r="W37" i="20"/>
  <c r="X37" i="20"/>
  <c r="Y37" i="20"/>
  <c r="B38" i="20"/>
  <c r="C38" i="20"/>
  <c r="D38" i="20"/>
  <c r="E38" i="20"/>
  <c r="F38" i="20"/>
  <c r="G38" i="20"/>
  <c r="H38" i="20"/>
  <c r="I38" i="20"/>
  <c r="J38" i="20"/>
  <c r="K38" i="20"/>
  <c r="L38" i="20"/>
  <c r="M38" i="20"/>
  <c r="N38" i="20"/>
  <c r="O38" i="20"/>
  <c r="P38" i="20"/>
  <c r="Q38" i="20"/>
  <c r="R38" i="20"/>
  <c r="S38" i="20"/>
  <c r="T38" i="20"/>
  <c r="U38" i="20"/>
  <c r="V38" i="20"/>
  <c r="W38" i="20"/>
  <c r="X38" i="20"/>
  <c r="Y38" i="20"/>
  <c r="B39" i="20"/>
  <c r="C39" i="20"/>
  <c r="D39" i="20"/>
  <c r="E39" i="20"/>
  <c r="F39" i="20"/>
  <c r="G39" i="20"/>
  <c r="H39" i="20"/>
  <c r="I39" i="20"/>
  <c r="J39" i="20"/>
  <c r="K39" i="20"/>
  <c r="L39" i="20"/>
  <c r="M39" i="20"/>
  <c r="N39" i="20"/>
  <c r="O39" i="20"/>
  <c r="P39" i="20"/>
  <c r="Q39" i="20"/>
  <c r="R39" i="20"/>
  <c r="S39" i="20"/>
  <c r="T39" i="20"/>
  <c r="U39" i="20"/>
  <c r="V39" i="20"/>
  <c r="W39" i="20"/>
  <c r="X39" i="20"/>
  <c r="Y39" i="20"/>
  <c r="B40" i="20"/>
  <c r="C40" i="20"/>
  <c r="D40" i="20"/>
  <c r="E40" i="20"/>
  <c r="F40" i="20"/>
  <c r="G40" i="20"/>
  <c r="H40" i="20"/>
  <c r="I40" i="20"/>
  <c r="J40" i="20"/>
  <c r="K40" i="20"/>
  <c r="L40" i="20"/>
  <c r="M40" i="20"/>
  <c r="N40" i="20"/>
  <c r="O40" i="20"/>
  <c r="P40" i="20"/>
  <c r="Q40" i="20"/>
  <c r="R40" i="20"/>
  <c r="S40" i="20"/>
  <c r="T40" i="20"/>
  <c r="U40" i="20"/>
  <c r="V40" i="20"/>
  <c r="W40" i="20"/>
  <c r="X40" i="20"/>
  <c r="Y40" i="20"/>
  <c r="B41" i="20"/>
  <c r="C41" i="20"/>
  <c r="D41" i="20"/>
  <c r="E41" i="20"/>
  <c r="F41" i="20"/>
  <c r="G41" i="20"/>
  <c r="H41" i="20"/>
  <c r="I41" i="20"/>
  <c r="J41" i="20"/>
  <c r="K41" i="20"/>
  <c r="L41" i="20"/>
  <c r="M41" i="20"/>
  <c r="N41" i="20"/>
  <c r="O41" i="20"/>
  <c r="P41" i="20"/>
  <c r="Q41" i="20"/>
  <c r="R41" i="20"/>
  <c r="S41" i="20"/>
  <c r="T41" i="20"/>
  <c r="U41" i="20"/>
  <c r="V41" i="20"/>
  <c r="W41" i="20"/>
  <c r="X41" i="20"/>
  <c r="Y41" i="20"/>
  <c r="B42" i="20"/>
  <c r="C42" i="20"/>
  <c r="D42" i="20"/>
  <c r="E42" i="20"/>
  <c r="F42" i="20"/>
  <c r="G42" i="20"/>
  <c r="H42" i="20"/>
  <c r="I42" i="20"/>
  <c r="J42" i="20"/>
  <c r="K42" i="20"/>
  <c r="L42" i="20"/>
  <c r="M42" i="20"/>
  <c r="N42" i="20"/>
  <c r="O42" i="20"/>
  <c r="P42" i="20"/>
  <c r="Q42" i="20"/>
  <c r="R42" i="20"/>
  <c r="S42" i="20"/>
  <c r="T42" i="20"/>
  <c r="U42" i="20"/>
  <c r="V42" i="20"/>
  <c r="W42" i="20"/>
  <c r="X42" i="20"/>
  <c r="Y42" i="20"/>
  <c r="B43" i="20"/>
  <c r="C43" i="20"/>
  <c r="D43" i="20"/>
  <c r="E43" i="20"/>
  <c r="F43" i="20"/>
  <c r="G43" i="20"/>
  <c r="H43" i="20"/>
  <c r="I43" i="20"/>
  <c r="J43" i="20"/>
  <c r="K43" i="20"/>
  <c r="L43" i="20"/>
  <c r="M43" i="20"/>
  <c r="N43" i="20"/>
  <c r="O43" i="20"/>
  <c r="P43" i="20"/>
  <c r="Q43" i="20"/>
  <c r="R43" i="20"/>
  <c r="S43" i="20"/>
  <c r="T43" i="20"/>
  <c r="U43" i="20"/>
  <c r="V43" i="20"/>
  <c r="W43" i="20"/>
  <c r="X43" i="20"/>
  <c r="Y43" i="20"/>
  <c r="B44" i="20"/>
  <c r="C44" i="20"/>
  <c r="D44" i="20"/>
  <c r="E44" i="20"/>
  <c r="F44" i="20"/>
  <c r="G44" i="20"/>
  <c r="H44" i="20"/>
  <c r="I44" i="20"/>
  <c r="J44" i="20"/>
  <c r="K44" i="20"/>
  <c r="L44" i="20"/>
  <c r="M44" i="20"/>
  <c r="N44" i="20"/>
  <c r="O44" i="20"/>
  <c r="P44" i="20"/>
  <c r="Q44" i="20"/>
  <c r="R44" i="20"/>
  <c r="S44" i="20"/>
  <c r="T44" i="20"/>
  <c r="U44" i="20"/>
  <c r="V44" i="20"/>
  <c r="W44" i="20"/>
  <c r="X44" i="20"/>
  <c r="Y44" i="20"/>
  <c r="B45" i="20"/>
  <c r="C45" i="20"/>
  <c r="D45" i="20"/>
  <c r="E45" i="20"/>
  <c r="F45" i="20"/>
  <c r="G45" i="20"/>
  <c r="H45" i="20"/>
  <c r="I45" i="20"/>
  <c r="J45" i="20"/>
  <c r="K45" i="20"/>
  <c r="L45" i="20"/>
  <c r="M45" i="20"/>
  <c r="N45" i="20"/>
  <c r="O45" i="20"/>
  <c r="P45" i="20"/>
  <c r="Q45" i="20"/>
  <c r="R45" i="20"/>
  <c r="S45" i="20"/>
  <c r="T45" i="20"/>
  <c r="U45" i="20"/>
  <c r="V45" i="20"/>
  <c r="W45" i="20"/>
  <c r="X45" i="20"/>
  <c r="Y45" i="20"/>
  <c r="B46" i="20"/>
  <c r="C46" i="20"/>
  <c r="D46" i="20"/>
  <c r="E46" i="20"/>
  <c r="F46" i="20"/>
  <c r="G46" i="20"/>
  <c r="H46" i="20"/>
  <c r="I46" i="20"/>
  <c r="J46" i="20"/>
  <c r="K46" i="20"/>
  <c r="L46" i="20"/>
  <c r="M46" i="20"/>
  <c r="N46" i="20"/>
  <c r="O46" i="20"/>
  <c r="P46" i="20"/>
  <c r="Q46" i="20"/>
  <c r="R46" i="20"/>
  <c r="S46" i="20"/>
  <c r="T46" i="20"/>
  <c r="U46" i="20"/>
  <c r="V46" i="20"/>
  <c r="W46" i="20"/>
  <c r="X46" i="20"/>
  <c r="Y46" i="20"/>
  <c r="B47" i="20"/>
  <c r="C47" i="20"/>
  <c r="D47" i="20"/>
  <c r="E47" i="20"/>
  <c r="F47" i="20"/>
  <c r="G47" i="20"/>
  <c r="H47" i="20"/>
  <c r="I47" i="20"/>
  <c r="J47" i="20"/>
  <c r="K47" i="20"/>
  <c r="L47" i="20"/>
  <c r="M47" i="20"/>
  <c r="N47" i="20"/>
  <c r="O47" i="20"/>
  <c r="P47" i="20"/>
  <c r="Q47" i="20"/>
  <c r="R47" i="20"/>
  <c r="S47" i="20"/>
  <c r="T47" i="20"/>
  <c r="U47" i="20"/>
  <c r="V47" i="20"/>
  <c r="W47" i="20"/>
  <c r="X47" i="20"/>
  <c r="Y47" i="20"/>
  <c r="B48" i="20"/>
  <c r="C48" i="20"/>
  <c r="D48" i="20"/>
  <c r="E48" i="20"/>
  <c r="F48" i="20"/>
  <c r="G48" i="20"/>
  <c r="H48" i="20"/>
  <c r="I48" i="20"/>
  <c r="J48" i="20"/>
  <c r="K48" i="20"/>
  <c r="L48" i="20"/>
  <c r="M48" i="20"/>
  <c r="N48" i="20"/>
  <c r="O48" i="20"/>
  <c r="P48" i="20"/>
  <c r="Q48" i="20"/>
  <c r="R48" i="20"/>
  <c r="S48" i="20"/>
  <c r="T48" i="20"/>
  <c r="U48" i="20"/>
  <c r="V48" i="20"/>
  <c r="W48" i="20"/>
  <c r="X48" i="20"/>
  <c r="Y48" i="20"/>
  <c r="B49" i="20"/>
  <c r="C49" i="20"/>
  <c r="D49" i="20"/>
  <c r="E49" i="20"/>
  <c r="F49" i="20"/>
  <c r="G49" i="20"/>
  <c r="H49" i="20"/>
  <c r="I49" i="20"/>
  <c r="J49" i="20"/>
  <c r="K49" i="20"/>
  <c r="L49" i="20"/>
  <c r="M49" i="20"/>
  <c r="N49" i="20"/>
  <c r="O49" i="20"/>
  <c r="P49" i="20"/>
  <c r="Q49" i="20"/>
  <c r="R49" i="20"/>
  <c r="S49" i="20"/>
  <c r="T49" i="20"/>
  <c r="U49" i="20"/>
  <c r="V49" i="20"/>
  <c r="W49" i="20"/>
  <c r="X49" i="20"/>
  <c r="Y49" i="20"/>
  <c r="B50" i="20"/>
  <c r="C50" i="20"/>
  <c r="D50" i="20"/>
  <c r="E50" i="20"/>
  <c r="F50" i="20"/>
  <c r="G50" i="20"/>
  <c r="H50" i="20"/>
  <c r="I50" i="20"/>
  <c r="J50" i="20"/>
  <c r="K50" i="20"/>
  <c r="L50" i="20"/>
  <c r="M50" i="20"/>
  <c r="N50" i="20"/>
  <c r="O50" i="20"/>
  <c r="P50" i="20"/>
  <c r="Q50" i="20"/>
  <c r="R50" i="20"/>
  <c r="S50" i="20"/>
  <c r="T50" i="20"/>
  <c r="U50" i="20"/>
  <c r="V50" i="20"/>
  <c r="W50" i="20"/>
  <c r="X50" i="20"/>
  <c r="Y50" i="20"/>
  <c r="B51" i="20"/>
  <c r="C51" i="20"/>
  <c r="D51" i="20"/>
  <c r="E51" i="20"/>
  <c r="F51" i="20"/>
  <c r="G51" i="20"/>
  <c r="H51" i="20"/>
  <c r="I51" i="20"/>
  <c r="J51" i="20"/>
  <c r="K51" i="20"/>
  <c r="L51" i="20"/>
  <c r="M51" i="20"/>
  <c r="N51" i="20"/>
  <c r="O51" i="20"/>
  <c r="P51" i="20"/>
  <c r="Q51" i="20"/>
  <c r="R51" i="20"/>
  <c r="S51" i="20"/>
  <c r="T51" i="20"/>
  <c r="U51" i="20"/>
  <c r="V51" i="20"/>
  <c r="W51" i="20"/>
  <c r="X51" i="20"/>
  <c r="Y51" i="20"/>
  <c r="B52" i="20"/>
  <c r="C52" i="20"/>
  <c r="D52" i="20"/>
  <c r="E52" i="20"/>
  <c r="F52" i="20"/>
  <c r="G52" i="20"/>
  <c r="H52" i="20"/>
  <c r="I52" i="20"/>
  <c r="J52" i="20"/>
  <c r="K52" i="20"/>
  <c r="L52" i="20"/>
  <c r="M52" i="20"/>
  <c r="N52" i="20"/>
  <c r="O52" i="20"/>
  <c r="P52" i="20"/>
  <c r="Q52" i="20"/>
  <c r="R52" i="20"/>
  <c r="S52" i="20"/>
  <c r="T52" i="20"/>
  <c r="U52" i="20"/>
  <c r="V52" i="20"/>
  <c r="W52" i="20"/>
  <c r="X52" i="20"/>
  <c r="Y52" i="20"/>
  <c r="B53" i="20"/>
  <c r="C53" i="20"/>
  <c r="D53" i="20"/>
  <c r="E53" i="20"/>
  <c r="F53" i="20"/>
  <c r="G53" i="20"/>
  <c r="H53" i="20"/>
  <c r="I53" i="20"/>
  <c r="J53" i="20"/>
  <c r="K53" i="20"/>
  <c r="L53" i="20"/>
  <c r="M53" i="20"/>
  <c r="N53" i="20"/>
  <c r="O53" i="20"/>
  <c r="P53" i="20"/>
  <c r="Q53" i="20"/>
  <c r="R53" i="20"/>
  <c r="S53" i="20"/>
  <c r="T53" i="20"/>
  <c r="U53" i="20"/>
  <c r="V53" i="20"/>
  <c r="W53" i="20"/>
  <c r="X53" i="20"/>
  <c r="Y53" i="20"/>
  <c r="B54" i="20"/>
  <c r="C54" i="20"/>
  <c r="D54" i="20"/>
  <c r="E54" i="20"/>
  <c r="F54" i="20"/>
  <c r="G54" i="20"/>
  <c r="H54" i="20"/>
  <c r="I54" i="20"/>
  <c r="J54" i="20"/>
  <c r="K54" i="20"/>
  <c r="L54" i="20"/>
  <c r="M54" i="20"/>
  <c r="N54" i="20"/>
  <c r="O54" i="20"/>
  <c r="P54" i="20"/>
  <c r="Q54" i="20"/>
  <c r="R54" i="20"/>
  <c r="S54" i="20"/>
  <c r="T54" i="20"/>
  <c r="U54" i="20"/>
  <c r="V54" i="20"/>
  <c r="W54" i="20"/>
  <c r="X54" i="20"/>
  <c r="Y54" i="20"/>
  <c r="B55" i="20"/>
  <c r="C55" i="20"/>
  <c r="D55" i="20"/>
  <c r="E55" i="20"/>
  <c r="F55" i="20"/>
  <c r="G55" i="20"/>
  <c r="H55" i="20"/>
  <c r="I55" i="20"/>
  <c r="J55" i="20"/>
  <c r="K55" i="20"/>
  <c r="L55" i="20"/>
  <c r="M55" i="20"/>
  <c r="N55" i="20"/>
  <c r="O55" i="20"/>
  <c r="P55" i="20"/>
  <c r="Q55" i="20"/>
  <c r="R55" i="20"/>
  <c r="S55" i="20"/>
  <c r="T55" i="20"/>
  <c r="U55" i="20"/>
  <c r="V55" i="20"/>
  <c r="W55" i="20"/>
  <c r="X55" i="20"/>
  <c r="Y55" i="20"/>
  <c r="B56" i="20"/>
  <c r="C56" i="20"/>
  <c r="D56" i="20"/>
  <c r="E56" i="20"/>
  <c r="F56" i="20"/>
  <c r="G56" i="20"/>
  <c r="H56" i="20"/>
  <c r="I56" i="20"/>
  <c r="J56" i="20"/>
  <c r="K56" i="20"/>
  <c r="L56" i="20"/>
  <c r="M56" i="20"/>
  <c r="N56" i="20"/>
  <c r="O56" i="20"/>
  <c r="P56" i="20"/>
  <c r="Q56" i="20"/>
  <c r="R56" i="20"/>
  <c r="S56" i="20"/>
  <c r="T56" i="20"/>
  <c r="U56" i="20"/>
  <c r="V56" i="20"/>
  <c r="W56" i="20"/>
  <c r="X56" i="20"/>
  <c r="Y56" i="20"/>
  <c r="Q2" i="17"/>
  <c r="A9" i="17"/>
  <c r="B9" i="17"/>
  <c r="C9" i="17"/>
  <c r="D9" i="17"/>
  <c r="E9" i="17"/>
  <c r="F9" i="17"/>
  <c r="G9" i="17"/>
  <c r="H9" i="17"/>
  <c r="I9" i="17"/>
  <c r="J9" i="17"/>
  <c r="K9" i="17"/>
  <c r="L9" i="17"/>
  <c r="M9" i="17"/>
  <c r="N9" i="17"/>
  <c r="O9" i="17"/>
  <c r="P9" i="17"/>
  <c r="Q9" i="17"/>
  <c r="B10" i="17"/>
  <c r="C10" i="17"/>
  <c r="D10" i="17"/>
  <c r="E10" i="17"/>
  <c r="F10" i="17"/>
  <c r="G10" i="17"/>
  <c r="H10" i="17"/>
  <c r="I10" i="17"/>
  <c r="J10" i="17"/>
  <c r="K10" i="17"/>
  <c r="L10" i="17"/>
  <c r="M10" i="17"/>
  <c r="N10" i="17"/>
  <c r="O10" i="17"/>
  <c r="P10" i="17"/>
  <c r="Q10" i="17"/>
  <c r="B11" i="17"/>
  <c r="C11" i="17"/>
  <c r="D11" i="17"/>
  <c r="E11" i="17"/>
  <c r="F11" i="17"/>
  <c r="G11" i="17"/>
  <c r="H11" i="17"/>
  <c r="I11" i="17"/>
  <c r="J11" i="17"/>
  <c r="K11" i="17"/>
  <c r="L11" i="17"/>
  <c r="M11" i="17"/>
  <c r="N11" i="17"/>
  <c r="O11" i="17"/>
  <c r="P11" i="17"/>
  <c r="Q11" i="17"/>
  <c r="B12" i="17"/>
  <c r="C12" i="17"/>
  <c r="D12" i="17"/>
  <c r="E12" i="17"/>
  <c r="F12" i="17"/>
  <c r="G12" i="17"/>
  <c r="H12" i="17"/>
  <c r="I12" i="17"/>
  <c r="J12" i="17"/>
  <c r="K12" i="17"/>
  <c r="L12" i="17"/>
  <c r="M12" i="17"/>
  <c r="N12" i="17"/>
  <c r="O12" i="17"/>
  <c r="P12" i="17"/>
  <c r="Q12" i="17"/>
  <c r="B13" i="17"/>
  <c r="C13" i="17"/>
  <c r="D13" i="17"/>
  <c r="E13" i="17"/>
  <c r="F13" i="17"/>
  <c r="G13" i="17"/>
  <c r="H13" i="17"/>
  <c r="I13" i="17"/>
  <c r="J13" i="17"/>
  <c r="K13" i="17"/>
  <c r="L13" i="17"/>
  <c r="M13" i="17"/>
  <c r="N13" i="17"/>
  <c r="O13" i="17"/>
  <c r="P13" i="17"/>
  <c r="Q13" i="17"/>
  <c r="B14" i="17"/>
  <c r="C14" i="17"/>
  <c r="D14" i="17"/>
  <c r="E14" i="17"/>
  <c r="F14" i="17"/>
  <c r="G14" i="17"/>
  <c r="H14" i="17"/>
  <c r="I14" i="17"/>
  <c r="J14" i="17"/>
  <c r="K14" i="17"/>
  <c r="L14" i="17"/>
  <c r="M14" i="17"/>
  <c r="N14" i="17"/>
  <c r="O14" i="17"/>
  <c r="P14" i="17"/>
  <c r="Q14" i="17"/>
  <c r="B15" i="17"/>
  <c r="C15" i="17"/>
  <c r="D15" i="17"/>
  <c r="E15" i="17"/>
  <c r="F15" i="17"/>
  <c r="G15" i="17"/>
  <c r="H15" i="17"/>
  <c r="I15" i="17"/>
  <c r="J15" i="17"/>
  <c r="K15" i="17"/>
  <c r="L15" i="17"/>
  <c r="M15" i="17"/>
  <c r="N15" i="17"/>
  <c r="O15" i="17"/>
  <c r="P15" i="17"/>
  <c r="Q15" i="17"/>
  <c r="B16" i="17"/>
  <c r="C16" i="17"/>
  <c r="D16" i="17"/>
  <c r="E16" i="17"/>
  <c r="F16" i="17"/>
  <c r="G16" i="17"/>
  <c r="H16" i="17"/>
  <c r="I16" i="17"/>
  <c r="J16" i="17"/>
  <c r="K16" i="17"/>
  <c r="L16" i="17"/>
  <c r="M16" i="17"/>
  <c r="N16" i="17"/>
  <c r="O16" i="17"/>
  <c r="P16" i="17"/>
  <c r="Q16" i="17"/>
  <c r="B17" i="17"/>
  <c r="C17" i="17"/>
  <c r="D17" i="17"/>
  <c r="E17" i="17"/>
  <c r="F17" i="17"/>
  <c r="G17" i="17"/>
  <c r="H17" i="17"/>
  <c r="I17" i="17"/>
  <c r="J17" i="17"/>
  <c r="K17" i="17"/>
  <c r="L17" i="17"/>
  <c r="M17" i="17"/>
  <c r="N17" i="17"/>
  <c r="O17" i="17"/>
  <c r="P17" i="17"/>
  <c r="Q17" i="17"/>
  <c r="B18" i="17"/>
  <c r="C18" i="17"/>
  <c r="D18" i="17"/>
  <c r="E18" i="17"/>
  <c r="F18" i="17"/>
  <c r="G18" i="17"/>
  <c r="H18" i="17"/>
  <c r="I18" i="17"/>
  <c r="J18" i="17"/>
  <c r="K18" i="17"/>
  <c r="L18" i="17"/>
  <c r="M18" i="17"/>
  <c r="N18" i="17"/>
  <c r="O18" i="17"/>
  <c r="P18" i="17"/>
  <c r="Q18" i="17"/>
  <c r="B19" i="17"/>
  <c r="C19" i="17"/>
  <c r="D19" i="17"/>
  <c r="E19" i="17"/>
  <c r="F19" i="17"/>
  <c r="G19" i="17"/>
  <c r="H19" i="17"/>
  <c r="I19" i="17"/>
  <c r="J19" i="17"/>
  <c r="K19" i="17"/>
  <c r="L19" i="17"/>
  <c r="M19" i="17"/>
  <c r="N19" i="17"/>
  <c r="O19" i="17"/>
  <c r="P19" i="17"/>
  <c r="Q19" i="17"/>
  <c r="B20" i="17"/>
  <c r="C20" i="17"/>
  <c r="D20" i="17"/>
  <c r="E20" i="17"/>
  <c r="F20" i="17"/>
  <c r="G20" i="17"/>
  <c r="H20" i="17"/>
  <c r="I20" i="17"/>
  <c r="J20" i="17"/>
  <c r="K20" i="17"/>
  <c r="L20" i="17"/>
  <c r="M20" i="17"/>
  <c r="N20" i="17"/>
  <c r="O20" i="17"/>
  <c r="P20" i="17"/>
  <c r="Q20" i="17"/>
  <c r="B21" i="17"/>
  <c r="C21" i="17"/>
  <c r="D21" i="17"/>
  <c r="E21" i="17"/>
  <c r="F21" i="17"/>
  <c r="G21" i="17"/>
  <c r="H21" i="17"/>
  <c r="I21" i="17"/>
  <c r="J21" i="17"/>
  <c r="K21" i="17"/>
  <c r="L21" i="17"/>
  <c r="M21" i="17"/>
  <c r="N21" i="17"/>
  <c r="O21" i="17"/>
  <c r="P21" i="17"/>
  <c r="Q21" i="17"/>
  <c r="B22" i="17"/>
  <c r="C22" i="17"/>
  <c r="D22" i="17"/>
  <c r="E22" i="17"/>
  <c r="F22" i="17"/>
  <c r="G22" i="17"/>
  <c r="H22" i="17"/>
  <c r="I22" i="17"/>
  <c r="J22" i="17"/>
  <c r="K22" i="17"/>
  <c r="L22" i="17"/>
  <c r="M22" i="17"/>
  <c r="N22" i="17"/>
  <c r="O22" i="17"/>
  <c r="P22" i="17"/>
  <c r="Q22" i="17"/>
  <c r="B23" i="17"/>
  <c r="C23" i="17"/>
  <c r="D23" i="17"/>
  <c r="E23" i="17"/>
  <c r="F23" i="17"/>
  <c r="G23" i="17"/>
  <c r="H23" i="17"/>
  <c r="I23" i="17"/>
  <c r="J23" i="17"/>
  <c r="K23" i="17"/>
  <c r="L23" i="17"/>
  <c r="M23" i="17"/>
  <c r="N23" i="17"/>
  <c r="O23" i="17"/>
  <c r="P23" i="17"/>
  <c r="Q23" i="17"/>
  <c r="B24" i="17"/>
  <c r="C24" i="17"/>
  <c r="D24" i="17"/>
  <c r="E24" i="17"/>
  <c r="F24" i="17"/>
  <c r="G24" i="17"/>
  <c r="H24" i="17"/>
  <c r="I24" i="17"/>
  <c r="J24" i="17"/>
  <c r="K24" i="17"/>
  <c r="L24" i="17"/>
  <c r="M24" i="17"/>
  <c r="N24" i="17"/>
  <c r="O24" i="17"/>
  <c r="P24" i="17"/>
  <c r="Q24" i="17"/>
  <c r="B25" i="17"/>
  <c r="C25" i="17"/>
  <c r="D25" i="17"/>
  <c r="E25" i="17"/>
  <c r="F25" i="17"/>
  <c r="G25" i="17"/>
  <c r="H25" i="17"/>
  <c r="I25" i="17"/>
  <c r="J25" i="17"/>
  <c r="K25" i="17"/>
  <c r="L25" i="17"/>
  <c r="M25" i="17"/>
  <c r="N25" i="17"/>
  <c r="O25" i="17"/>
  <c r="P25" i="17"/>
  <c r="Q25" i="17"/>
  <c r="B26" i="17"/>
  <c r="C26" i="17"/>
  <c r="D26" i="17"/>
  <c r="E26" i="17"/>
  <c r="F26" i="17"/>
  <c r="G26" i="17"/>
  <c r="H26" i="17"/>
  <c r="I26" i="17"/>
  <c r="J26" i="17"/>
  <c r="K26" i="17"/>
  <c r="L26" i="17"/>
  <c r="M26" i="17"/>
  <c r="N26" i="17"/>
  <c r="O26" i="17"/>
  <c r="P26" i="17"/>
  <c r="Q26" i="17"/>
  <c r="B27" i="17"/>
  <c r="C27" i="17"/>
  <c r="D27" i="17"/>
  <c r="E27" i="17"/>
  <c r="F27" i="17"/>
  <c r="G27" i="17"/>
  <c r="H27" i="17"/>
  <c r="I27" i="17"/>
  <c r="J27" i="17"/>
  <c r="K27" i="17"/>
  <c r="L27" i="17"/>
  <c r="M27" i="17"/>
  <c r="N27" i="17"/>
  <c r="O27" i="17"/>
  <c r="P27" i="17"/>
  <c r="Q27" i="17"/>
  <c r="B28" i="17"/>
  <c r="C28" i="17"/>
  <c r="D28" i="17"/>
  <c r="E28" i="17"/>
  <c r="F28" i="17"/>
  <c r="G28" i="17"/>
  <c r="H28" i="17"/>
  <c r="I28" i="17"/>
  <c r="J28" i="17"/>
  <c r="K28" i="17"/>
  <c r="L28" i="17"/>
  <c r="M28" i="17"/>
  <c r="N28" i="17"/>
  <c r="O28" i="17"/>
  <c r="P28" i="17"/>
  <c r="Q28" i="17"/>
  <c r="B29" i="17"/>
  <c r="C29" i="17"/>
  <c r="D29" i="17"/>
  <c r="E29" i="17"/>
  <c r="F29" i="17"/>
  <c r="G29" i="17"/>
  <c r="H29" i="17"/>
  <c r="I29" i="17"/>
  <c r="J29" i="17"/>
  <c r="K29" i="17"/>
  <c r="L29" i="17"/>
  <c r="M29" i="17"/>
  <c r="N29" i="17"/>
  <c r="O29" i="17"/>
  <c r="P29" i="17"/>
  <c r="Q29" i="17"/>
  <c r="B30" i="17"/>
  <c r="C30" i="17"/>
  <c r="D30" i="17"/>
  <c r="E30" i="17"/>
  <c r="F30" i="17"/>
  <c r="G30" i="17"/>
  <c r="H30" i="17"/>
  <c r="I30" i="17"/>
  <c r="J30" i="17"/>
  <c r="K30" i="17"/>
  <c r="L30" i="17"/>
  <c r="M30" i="17"/>
  <c r="N30" i="17"/>
  <c r="O30" i="17"/>
  <c r="P30" i="17"/>
  <c r="Q30" i="17"/>
  <c r="B31" i="17"/>
  <c r="C31" i="17"/>
  <c r="D31" i="17"/>
  <c r="E31" i="17"/>
  <c r="F31" i="17"/>
  <c r="G31" i="17"/>
  <c r="H31" i="17"/>
  <c r="I31" i="17"/>
  <c r="J31" i="17"/>
  <c r="K31" i="17"/>
  <c r="L31" i="17"/>
  <c r="M31" i="17"/>
  <c r="N31" i="17"/>
  <c r="O31" i="17"/>
  <c r="P31" i="17"/>
  <c r="Q31" i="17"/>
  <c r="B32" i="17"/>
  <c r="C32" i="17"/>
  <c r="D32" i="17"/>
  <c r="E32" i="17"/>
  <c r="F32" i="17"/>
  <c r="G32" i="17"/>
  <c r="H32" i="17"/>
  <c r="I32" i="17"/>
  <c r="J32" i="17"/>
  <c r="K32" i="17"/>
  <c r="L32" i="17"/>
  <c r="M32" i="17"/>
  <c r="N32" i="17"/>
  <c r="O32" i="17"/>
  <c r="P32" i="17"/>
  <c r="Q32" i="17"/>
  <c r="B33" i="17"/>
  <c r="C33" i="17"/>
  <c r="D33" i="17"/>
  <c r="E33" i="17"/>
  <c r="F33" i="17"/>
  <c r="G33" i="17"/>
  <c r="H33" i="17"/>
  <c r="I33" i="17"/>
  <c r="J33" i="17"/>
  <c r="K33" i="17"/>
  <c r="L33" i="17"/>
  <c r="M33" i="17"/>
  <c r="N33" i="17"/>
  <c r="O33" i="17"/>
  <c r="P33" i="17"/>
  <c r="Q33" i="17"/>
  <c r="B34" i="17"/>
  <c r="C34" i="17"/>
  <c r="D34" i="17"/>
  <c r="E34" i="17"/>
  <c r="F34" i="17"/>
  <c r="G34" i="17"/>
  <c r="H34" i="17"/>
  <c r="I34" i="17"/>
  <c r="J34" i="17"/>
  <c r="K34" i="17"/>
  <c r="L34" i="17"/>
  <c r="M34" i="17"/>
  <c r="N34" i="17"/>
  <c r="O34" i="17"/>
  <c r="P34" i="17"/>
  <c r="Q34" i="17"/>
  <c r="B35" i="17"/>
  <c r="C35" i="17"/>
  <c r="D35" i="17"/>
  <c r="E35" i="17"/>
  <c r="F35" i="17"/>
  <c r="G35" i="17"/>
  <c r="H35" i="17"/>
  <c r="I35" i="17"/>
  <c r="J35" i="17"/>
  <c r="K35" i="17"/>
  <c r="L35" i="17"/>
  <c r="M35" i="17"/>
  <c r="N35" i="17"/>
  <c r="O35" i="17"/>
  <c r="P35" i="17"/>
  <c r="Q35" i="17"/>
  <c r="B36" i="17"/>
  <c r="C36" i="17"/>
  <c r="D36" i="17"/>
  <c r="E36" i="17"/>
  <c r="F36" i="17"/>
  <c r="G36" i="17"/>
  <c r="H36" i="17"/>
  <c r="I36" i="17"/>
  <c r="J36" i="17"/>
  <c r="K36" i="17"/>
  <c r="L36" i="17"/>
  <c r="M36" i="17"/>
  <c r="N36" i="17"/>
  <c r="O36" i="17"/>
  <c r="P36" i="17"/>
  <c r="Q36" i="17"/>
  <c r="B37" i="17"/>
  <c r="C37" i="17"/>
  <c r="D37" i="17"/>
  <c r="E37" i="17"/>
  <c r="F37" i="17"/>
  <c r="G37" i="17"/>
  <c r="H37" i="17"/>
  <c r="I37" i="17"/>
  <c r="J37" i="17"/>
  <c r="K37" i="17"/>
  <c r="L37" i="17"/>
  <c r="M37" i="17"/>
  <c r="N37" i="17"/>
  <c r="O37" i="17"/>
  <c r="P37" i="17"/>
  <c r="Q37" i="17"/>
  <c r="B38" i="17"/>
  <c r="C38" i="17"/>
  <c r="D38" i="17"/>
  <c r="E38" i="17"/>
  <c r="F38" i="17"/>
  <c r="G38" i="17"/>
  <c r="H38" i="17"/>
  <c r="I38" i="17"/>
  <c r="J38" i="17"/>
  <c r="K38" i="17"/>
  <c r="L38" i="17"/>
  <c r="M38" i="17"/>
  <c r="N38" i="17"/>
  <c r="O38" i="17"/>
  <c r="P38" i="17"/>
  <c r="Q38" i="17"/>
  <c r="B39" i="17"/>
  <c r="C39" i="17"/>
  <c r="D39" i="17"/>
  <c r="E39" i="17"/>
  <c r="F39" i="17"/>
  <c r="G39" i="17"/>
  <c r="H39" i="17"/>
  <c r="I39" i="17"/>
  <c r="J39" i="17"/>
  <c r="K39" i="17"/>
  <c r="L39" i="17"/>
  <c r="M39" i="17"/>
  <c r="N39" i="17"/>
  <c r="O39" i="17"/>
  <c r="P39" i="17"/>
  <c r="Q39" i="17"/>
  <c r="B40" i="17"/>
  <c r="C40" i="17"/>
  <c r="D40" i="17"/>
  <c r="E40" i="17"/>
  <c r="F40" i="17"/>
  <c r="G40" i="17"/>
  <c r="H40" i="17"/>
  <c r="I40" i="17"/>
  <c r="J40" i="17"/>
  <c r="K40" i="17"/>
  <c r="L40" i="17"/>
  <c r="M40" i="17"/>
  <c r="N40" i="17"/>
  <c r="O40" i="17"/>
  <c r="P40" i="17"/>
  <c r="Q40" i="17"/>
  <c r="B41" i="17"/>
  <c r="C41" i="17"/>
  <c r="D41" i="17"/>
  <c r="E41" i="17"/>
  <c r="F41" i="17"/>
  <c r="G41" i="17"/>
  <c r="H41" i="17"/>
  <c r="I41" i="17"/>
  <c r="J41" i="17"/>
  <c r="K41" i="17"/>
  <c r="L41" i="17"/>
  <c r="M41" i="17"/>
  <c r="N41" i="17"/>
  <c r="O41" i="17"/>
  <c r="P41" i="17"/>
  <c r="Q41" i="17"/>
  <c r="B42" i="17"/>
  <c r="C42" i="17"/>
  <c r="D42" i="17"/>
  <c r="E42" i="17"/>
  <c r="F42" i="17"/>
  <c r="G42" i="17"/>
  <c r="H42" i="17"/>
  <c r="I42" i="17"/>
  <c r="J42" i="17"/>
  <c r="K42" i="17"/>
  <c r="L42" i="17"/>
  <c r="M42" i="17"/>
  <c r="N42" i="17"/>
  <c r="O42" i="17"/>
  <c r="P42" i="17"/>
  <c r="Q42" i="17"/>
  <c r="B43" i="17"/>
  <c r="C43" i="17"/>
  <c r="D43" i="17"/>
  <c r="E43" i="17"/>
  <c r="F43" i="17"/>
  <c r="G43" i="17"/>
  <c r="H43" i="17"/>
  <c r="I43" i="17"/>
  <c r="J43" i="17"/>
  <c r="K43" i="17"/>
  <c r="L43" i="17"/>
  <c r="M43" i="17"/>
  <c r="N43" i="17"/>
  <c r="O43" i="17"/>
  <c r="P43" i="17"/>
  <c r="Q43" i="17"/>
  <c r="B44" i="17"/>
  <c r="C44" i="17"/>
  <c r="D44" i="17"/>
  <c r="E44" i="17"/>
  <c r="F44" i="17"/>
  <c r="G44" i="17"/>
  <c r="H44" i="17"/>
  <c r="I44" i="17"/>
  <c r="J44" i="17"/>
  <c r="K44" i="17"/>
  <c r="L44" i="17"/>
  <c r="M44" i="17"/>
  <c r="N44" i="17"/>
  <c r="O44" i="17"/>
  <c r="P44" i="17"/>
  <c r="Q44" i="17"/>
  <c r="B45" i="17"/>
  <c r="C45" i="17"/>
  <c r="D45" i="17"/>
  <c r="E45" i="17"/>
  <c r="F45" i="17"/>
  <c r="G45" i="17"/>
  <c r="H45" i="17"/>
  <c r="I45" i="17"/>
  <c r="J45" i="17"/>
  <c r="K45" i="17"/>
  <c r="L45" i="17"/>
  <c r="M45" i="17"/>
  <c r="N45" i="17"/>
  <c r="O45" i="17"/>
  <c r="P45" i="17"/>
  <c r="Q45" i="17"/>
  <c r="B46" i="17"/>
  <c r="C46" i="17"/>
  <c r="D46" i="17"/>
  <c r="E46" i="17"/>
  <c r="F46" i="17"/>
  <c r="G46" i="17"/>
  <c r="H46" i="17"/>
  <c r="I46" i="17"/>
  <c r="J46" i="17"/>
  <c r="K46" i="17"/>
  <c r="L46" i="17"/>
  <c r="M46" i="17"/>
  <c r="N46" i="17"/>
  <c r="O46" i="17"/>
  <c r="P46" i="17"/>
  <c r="Q46" i="17"/>
  <c r="B47" i="17"/>
  <c r="C47" i="17"/>
  <c r="D47" i="17"/>
  <c r="E47" i="17"/>
  <c r="F47" i="17"/>
  <c r="G47" i="17"/>
  <c r="H47" i="17"/>
  <c r="I47" i="17"/>
  <c r="J47" i="17"/>
  <c r="K47" i="17"/>
  <c r="L47" i="17"/>
  <c r="M47" i="17"/>
  <c r="N47" i="17"/>
  <c r="O47" i="17"/>
  <c r="P47" i="17"/>
  <c r="Q47" i="17"/>
  <c r="B48" i="17"/>
  <c r="C48" i="17"/>
  <c r="D48" i="17"/>
  <c r="E48" i="17"/>
  <c r="F48" i="17"/>
  <c r="G48" i="17"/>
  <c r="H48" i="17"/>
  <c r="I48" i="17"/>
  <c r="J48" i="17"/>
  <c r="K48" i="17"/>
  <c r="L48" i="17"/>
  <c r="M48" i="17"/>
  <c r="N48" i="17"/>
  <c r="O48" i="17"/>
  <c r="P48" i="17"/>
  <c r="Q48" i="17"/>
  <c r="B49" i="17"/>
  <c r="C49" i="17"/>
  <c r="D49" i="17"/>
  <c r="E49" i="17"/>
  <c r="F49" i="17"/>
  <c r="G49" i="17"/>
  <c r="H49" i="17"/>
  <c r="I49" i="17"/>
  <c r="J49" i="17"/>
  <c r="K49" i="17"/>
  <c r="L49" i="17"/>
  <c r="M49" i="17"/>
  <c r="N49" i="17"/>
  <c r="O49" i="17"/>
  <c r="P49" i="17"/>
  <c r="Q49" i="17"/>
  <c r="B50" i="17"/>
  <c r="C50" i="17"/>
  <c r="D50" i="17"/>
  <c r="E50" i="17"/>
  <c r="F50" i="17"/>
  <c r="G50" i="17"/>
  <c r="H50" i="17"/>
  <c r="I50" i="17"/>
  <c r="J50" i="17"/>
  <c r="K50" i="17"/>
  <c r="L50" i="17"/>
  <c r="M50" i="17"/>
  <c r="N50" i="17"/>
  <c r="O50" i="17"/>
  <c r="P50" i="17"/>
  <c r="Q50" i="17"/>
  <c r="B51" i="17"/>
  <c r="C51" i="17"/>
  <c r="D51" i="17"/>
  <c r="E51" i="17"/>
  <c r="F51" i="17"/>
  <c r="G51" i="17"/>
  <c r="H51" i="17"/>
  <c r="I51" i="17"/>
  <c r="J51" i="17"/>
  <c r="K51" i="17"/>
  <c r="L51" i="17"/>
  <c r="M51" i="17"/>
  <c r="N51" i="17"/>
  <c r="O51" i="17"/>
  <c r="P51" i="17"/>
  <c r="Q51" i="17"/>
  <c r="B52" i="17"/>
  <c r="C52" i="17"/>
  <c r="D52" i="17"/>
  <c r="E52" i="17"/>
  <c r="F52" i="17"/>
  <c r="G52" i="17"/>
  <c r="H52" i="17"/>
  <c r="I52" i="17"/>
  <c r="J52" i="17"/>
  <c r="K52" i="17"/>
  <c r="L52" i="17"/>
  <c r="M52" i="17"/>
  <c r="N52" i="17"/>
  <c r="O52" i="17"/>
  <c r="P52" i="17"/>
  <c r="Q52" i="17"/>
  <c r="B53" i="17"/>
  <c r="C53" i="17"/>
  <c r="D53" i="17"/>
  <c r="E53" i="17"/>
  <c r="F53" i="17"/>
  <c r="G53" i="17"/>
  <c r="H53" i="17"/>
  <c r="I53" i="17"/>
  <c r="J53" i="17"/>
  <c r="K53" i="17"/>
  <c r="L53" i="17"/>
  <c r="M53" i="17"/>
  <c r="N53" i="17"/>
  <c r="O53" i="17"/>
  <c r="P53" i="17"/>
  <c r="Q53" i="17"/>
  <c r="B54" i="17"/>
  <c r="C54" i="17"/>
  <c r="D54" i="17"/>
  <c r="E54" i="17"/>
  <c r="F54" i="17"/>
  <c r="G54" i="17"/>
  <c r="H54" i="17"/>
  <c r="I54" i="17"/>
  <c r="J54" i="17"/>
  <c r="K54" i="17"/>
  <c r="L54" i="17"/>
  <c r="M54" i="17"/>
  <c r="N54" i="17"/>
  <c r="O54" i="17"/>
  <c r="P54" i="17"/>
  <c r="Q54" i="17"/>
  <c r="B55" i="17"/>
  <c r="C55" i="17"/>
  <c r="D55" i="17"/>
  <c r="E55" i="17"/>
  <c r="F55" i="17"/>
  <c r="G55" i="17"/>
  <c r="H55" i="17"/>
  <c r="I55" i="17"/>
  <c r="J55" i="17"/>
  <c r="K55" i="17"/>
  <c r="L55" i="17"/>
  <c r="M55" i="17"/>
  <c r="N55" i="17"/>
  <c r="O55" i="17"/>
  <c r="P55" i="17"/>
  <c r="Q55" i="17"/>
  <c r="B56" i="17"/>
  <c r="C56" i="17"/>
  <c r="D56" i="17"/>
  <c r="E56" i="17"/>
  <c r="F56" i="17"/>
  <c r="G56" i="17"/>
  <c r="H56" i="17"/>
  <c r="I56" i="17"/>
  <c r="J56" i="17"/>
  <c r="K56" i="17"/>
  <c r="L56" i="17"/>
  <c r="M56" i="17"/>
  <c r="N56" i="17"/>
  <c r="O56" i="17"/>
  <c r="P56" i="17"/>
  <c r="Q56" i="17"/>
  <c r="K2" i="14"/>
  <c r="W2" i="14"/>
  <c r="AE2" i="14"/>
  <c r="A9" i="14"/>
  <c r="B9" i="14"/>
  <c r="C9" i="14"/>
  <c r="D9" i="14"/>
  <c r="E9" i="14"/>
  <c r="F9" i="14"/>
  <c r="G9" i="14"/>
  <c r="H9" i="14"/>
  <c r="I9" i="14"/>
  <c r="J9" i="14"/>
  <c r="K9" i="14"/>
  <c r="L9" i="14"/>
  <c r="M9" i="14"/>
  <c r="N9" i="14"/>
  <c r="O9" i="14"/>
  <c r="P9" i="14"/>
  <c r="Q9" i="14"/>
  <c r="R9" i="14"/>
  <c r="S9" i="14"/>
  <c r="T9" i="14"/>
  <c r="U9" i="14"/>
  <c r="V9" i="14"/>
  <c r="W9" i="14"/>
  <c r="X9" i="14"/>
  <c r="Y9" i="14"/>
  <c r="Z9" i="14"/>
  <c r="AA9" i="14"/>
  <c r="AB9" i="14"/>
  <c r="AC9" i="14"/>
  <c r="AD9" i="14"/>
  <c r="AE9" i="14"/>
  <c r="B10" i="14"/>
  <c r="C10" i="14"/>
  <c r="D10" i="14"/>
  <c r="E10" i="14"/>
  <c r="F10" i="14"/>
  <c r="G10" i="14"/>
  <c r="H10" i="14"/>
  <c r="I10" i="14"/>
  <c r="J10" i="14"/>
  <c r="K10" i="14"/>
  <c r="L10" i="14"/>
  <c r="M10" i="14"/>
  <c r="N10" i="14"/>
  <c r="O10" i="14"/>
  <c r="P10" i="14"/>
  <c r="Q10" i="14"/>
  <c r="R10" i="14"/>
  <c r="S10" i="14"/>
  <c r="T10" i="14"/>
  <c r="U10" i="14"/>
  <c r="V10" i="14"/>
  <c r="W10" i="14"/>
  <c r="X10" i="14"/>
  <c r="Y10" i="14"/>
  <c r="Z10" i="14"/>
  <c r="AA10" i="14"/>
  <c r="AB10" i="14"/>
  <c r="AC10" i="14"/>
  <c r="AD10" i="14"/>
  <c r="AE10" i="14"/>
  <c r="B11" i="14"/>
  <c r="C11" i="14"/>
  <c r="D11" i="14"/>
  <c r="E11" i="14"/>
  <c r="F11" i="14"/>
  <c r="G11" i="14"/>
  <c r="H11" i="14"/>
  <c r="I11" i="14"/>
  <c r="J11" i="14"/>
  <c r="K11" i="14"/>
  <c r="L11" i="14"/>
  <c r="M11" i="14"/>
  <c r="N11" i="14"/>
  <c r="O11" i="14"/>
  <c r="P11" i="14"/>
  <c r="Q11" i="14"/>
  <c r="R11" i="14"/>
  <c r="S11" i="14"/>
  <c r="T11" i="14"/>
  <c r="U11" i="14"/>
  <c r="V11" i="14"/>
  <c r="W11" i="14"/>
  <c r="X11" i="14"/>
  <c r="Y11" i="14"/>
  <c r="Z11" i="14"/>
  <c r="AA11" i="14"/>
  <c r="AB11" i="14"/>
  <c r="AC11" i="14"/>
  <c r="AD11" i="14"/>
  <c r="AE11" i="14"/>
  <c r="B12" i="14"/>
  <c r="C12" i="14"/>
  <c r="D12" i="14"/>
  <c r="E12" i="14"/>
  <c r="F12" i="14"/>
  <c r="G12" i="14"/>
  <c r="H12" i="14"/>
  <c r="I12" i="14"/>
  <c r="J12" i="14"/>
  <c r="K12" i="14"/>
  <c r="L12" i="14"/>
  <c r="M12" i="14"/>
  <c r="N12" i="14"/>
  <c r="O12" i="14"/>
  <c r="P12" i="14"/>
  <c r="Q12" i="14"/>
  <c r="R12" i="14"/>
  <c r="S12" i="14"/>
  <c r="T12" i="14"/>
  <c r="U12" i="14"/>
  <c r="V12" i="14"/>
  <c r="W12" i="14"/>
  <c r="X12" i="14"/>
  <c r="Y12" i="14"/>
  <c r="Z12" i="14"/>
  <c r="AA12" i="14"/>
  <c r="AB12" i="14"/>
  <c r="AC12" i="14"/>
  <c r="AD12" i="14"/>
  <c r="AE12" i="14"/>
  <c r="B13" i="14"/>
  <c r="C13" i="14"/>
  <c r="D13" i="14"/>
  <c r="E13" i="14"/>
  <c r="F13" i="14"/>
  <c r="G13" i="14"/>
  <c r="H13" i="14"/>
  <c r="I13" i="14"/>
  <c r="J13" i="14"/>
  <c r="K13" i="14"/>
  <c r="L13" i="14"/>
  <c r="M13" i="14"/>
  <c r="N13" i="14"/>
  <c r="O13" i="14"/>
  <c r="P13" i="14"/>
  <c r="Q13" i="14"/>
  <c r="R13" i="14"/>
  <c r="S13" i="14"/>
  <c r="T13" i="14"/>
  <c r="U13" i="14"/>
  <c r="V13" i="14"/>
  <c r="W13" i="14"/>
  <c r="X13" i="14"/>
  <c r="Y13" i="14"/>
  <c r="Z13" i="14"/>
  <c r="AA13" i="14"/>
  <c r="AB13" i="14"/>
  <c r="AC13" i="14"/>
  <c r="AD13" i="14"/>
  <c r="AE13" i="14"/>
  <c r="B14" i="14"/>
  <c r="C14" i="14"/>
  <c r="D14" i="14"/>
  <c r="E14" i="14"/>
  <c r="F14" i="14"/>
  <c r="G14" i="14"/>
  <c r="H14" i="14"/>
  <c r="I14" i="14"/>
  <c r="J14" i="14"/>
  <c r="K14" i="14"/>
  <c r="L14" i="14"/>
  <c r="M14" i="14"/>
  <c r="N14" i="14"/>
  <c r="O14" i="14"/>
  <c r="P14" i="14"/>
  <c r="Q14" i="14"/>
  <c r="R14" i="14"/>
  <c r="S14" i="14"/>
  <c r="T14" i="14"/>
  <c r="U14" i="14"/>
  <c r="V14" i="14"/>
  <c r="W14" i="14"/>
  <c r="X14" i="14"/>
  <c r="Y14" i="14"/>
  <c r="Z14" i="14"/>
  <c r="AA14" i="14"/>
  <c r="AB14" i="14"/>
  <c r="AC14" i="14"/>
  <c r="AD14" i="14"/>
  <c r="AE14" i="14"/>
  <c r="B15" i="14"/>
  <c r="C15" i="14"/>
  <c r="D15" i="14"/>
  <c r="E15" i="14"/>
  <c r="F15" i="14"/>
  <c r="G15" i="14"/>
  <c r="H15" i="14"/>
  <c r="I15" i="14"/>
  <c r="J15" i="14"/>
  <c r="K15" i="14"/>
  <c r="L15" i="14"/>
  <c r="M15" i="14"/>
  <c r="N15" i="14"/>
  <c r="O15" i="14"/>
  <c r="P15" i="14"/>
  <c r="Q15" i="14"/>
  <c r="R15" i="14"/>
  <c r="S15" i="14"/>
  <c r="T15" i="14"/>
  <c r="U15" i="14"/>
  <c r="V15" i="14"/>
  <c r="W15" i="14"/>
  <c r="X15" i="14"/>
  <c r="Y15" i="14"/>
  <c r="Z15" i="14"/>
  <c r="AA15" i="14"/>
  <c r="AB15" i="14"/>
  <c r="AC15" i="14"/>
  <c r="AD15" i="14"/>
  <c r="AE15" i="14"/>
  <c r="B16" i="14"/>
  <c r="C16" i="14"/>
  <c r="D16" i="14"/>
  <c r="E16" i="14"/>
  <c r="F16" i="14"/>
  <c r="G16" i="14"/>
  <c r="H16" i="14"/>
  <c r="I16" i="14"/>
  <c r="J16" i="14"/>
  <c r="K16" i="14"/>
  <c r="L16" i="14"/>
  <c r="M16" i="14"/>
  <c r="N16" i="14"/>
  <c r="O16" i="14"/>
  <c r="P16" i="14"/>
  <c r="Q16" i="14"/>
  <c r="R16" i="14"/>
  <c r="S16" i="14"/>
  <c r="T16" i="14"/>
  <c r="U16" i="14"/>
  <c r="V16" i="14"/>
  <c r="W16" i="14"/>
  <c r="X16" i="14"/>
  <c r="Y16" i="14"/>
  <c r="Z16" i="14"/>
  <c r="AA16" i="14"/>
  <c r="AB16" i="14"/>
  <c r="AC16" i="14"/>
  <c r="AD16" i="14"/>
  <c r="AE16" i="14"/>
  <c r="B17" i="14"/>
  <c r="C17" i="14"/>
  <c r="D17" i="14"/>
  <c r="E17" i="14"/>
  <c r="F17" i="14"/>
  <c r="G17" i="14"/>
  <c r="H17" i="14"/>
  <c r="I17" i="14"/>
  <c r="J17" i="14"/>
  <c r="K17" i="14"/>
  <c r="L17" i="14"/>
  <c r="M17" i="14"/>
  <c r="N17" i="14"/>
  <c r="O17" i="14"/>
  <c r="P17" i="14"/>
  <c r="Q17" i="14"/>
  <c r="R17" i="14"/>
  <c r="S17" i="14"/>
  <c r="T17" i="14"/>
  <c r="U17" i="14"/>
  <c r="V17" i="14"/>
  <c r="W17" i="14"/>
  <c r="X17" i="14"/>
  <c r="Y17" i="14"/>
  <c r="Z17" i="14"/>
  <c r="AA17" i="14"/>
  <c r="AB17" i="14"/>
  <c r="AC17" i="14"/>
  <c r="AD17" i="14"/>
  <c r="AE17" i="14"/>
  <c r="B18" i="14"/>
  <c r="C18" i="14"/>
  <c r="D18" i="14"/>
  <c r="E18" i="14"/>
  <c r="F18" i="14"/>
  <c r="G18" i="14"/>
  <c r="H18" i="14"/>
  <c r="I18" i="14"/>
  <c r="J18" i="14"/>
  <c r="K18" i="14"/>
  <c r="L18" i="14"/>
  <c r="M18" i="14"/>
  <c r="N18" i="14"/>
  <c r="O18" i="14"/>
  <c r="P18" i="14"/>
  <c r="Q18" i="14"/>
  <c r="R18" i="14"/>
  <c r="S18" i="14"/>
  <c r="T18" i="14"/>
  <c r="U18" i="14"/>
  <c r="V18" i="14"/>
  <c r="W18" i="14"/>
  <c r="X18" i="14"/>
  <c r="Y18" i="14"/>
  <c r="Z18" i="14"/>
  <c r="AA18" i="14"/>
  <c r="AB18" i="14"/>
  <c r="AC18" i="14"/>
  <c r="AD18" i="14"/>
  <c r="AE18" i="14"/>
  <c r="B19" i="14"/>
  <c r="C19" i="14"/>
  <c r="D19" i="14"/>
  <c r="E19" i="14"/>
  <c r="F19" i="14"/>
  <c r="G19" i="14"/>
  <c r="H19" i="14"/>
  <c r="I19" i="14"/>
  <c r="J19" i="14"/>
  <c r="K19" i="14"/>
  <c r="L19" i="14"/>
  <c r="M19" i="14"/>
  <c r="N19" i="14"/>
  <c r="O19" i="14"/>
  <c r="P19" i="14"/>
  <c r="Q19" i="14"/>
  <c r="R19" i="14"/>
  <c r="S19" i="14"/>
  <c r="T19" i="14"/>
  <c r="U19" i="14"/>
  <c r="V19" i="14"/>
  <c r="W19" i="14"/>
  <c r="X19" i="14"/>
  <c r="Y19" i="14"/>
  <c r="Z19" i="14"/>
  <c r="AA19" i="14"/>
  <c r="AB19" i="14"/>
  <c r="AC19" i="14"/>
  <c r="AD19" i="14"/>
  <c r="AE19" i="14"/>
  <c r="B20" i="14"/>
  <c r="C20" i="14"/>
  <c r="D20" i="14"/>
  <c r="E20" i="14"/>
  <c r="F20" i="14"/>
  <c r="G20" i="14"/>
  <c r="H20" i="14"/>
  <c r="I20" i="14"/>
  <c r="J20" i="14"/>
  <c r="K20" i="14"/>
  <c r="L20" i="14"/>
  <c r="M20" i="14"/>
  <c r="N20" i="14"/>
  <c r="O20" i="14"/>
  <c r="P20" i="14"/>
  <c r="Q20" i="14"/>
  <c r="R20" i="14"/>
  <c r="S20" i="14"/>
  <c r="T20" i="14"/>
  <c r="U20" i="14"/>
  <c r="V20" i="14"/>
  <c r="W20" i="14"/>
  <c r="X20" i="14"/>
  <c r="Y20" i="14"/>
  <c r="Z20" i="14"/>
  <c r="AA20" i="14"/>
  <c r="AB20" i="14"/>
  <c r="AC20" i="14"/>
  <c r="AD20" i="14"/>
  <c r="AE20" i="14"/>
  <c r="B21" i="14"/>
  <c r="C21" i="14"/>
  <c r="D21" i="14"/>
  <c r="E21" i="14"/>
  <c r="F21" i="14"/>
  <c r="G21" i="14"/>
  <c r="H21" i="14"/>
  <c r="I21" i="14"/>
  <c r="J21" i="14"/>
  <c r="K21" i="14"/>
  <c r="L21" i="14"/>
  <c r="M21" i="14"/>
  <c r="N21" i="14"/>
  <c r="O21" i="14"/>
  <c r="P21" i="14"/>
  <c r="Q21" i="14"/>
  <c r="R21" i="14"/>
  <c r="S21" i="14"/>
  <c r="T21" i="14"/>
  <c r="U21" i="14"/>
  <c r="V21" i="14"/>
  <c r="W21" i="14"/>
  <c r="X21" i="14"/>
  <c r="Y21" i="14"/>
  <c r="Z21" i="14"/>
  <c r="AA21" i="14"/>
  <c r="AB21" i="14"/>
  <c r="AC21" i="14"/>
  <c r="AD21" i="14"/>
  <c r="AE21" i="14"/>
  <c r="B22" i="14"/>
  <c r="C22" i="14"/>
  <c r="D22" i="14"/>
  <c r="E22" i="14"/>
  <c r="F22" i="14"/>
  <c r="G22" i="14"/>
  <c r="H22" i="14"/>
  <c r="I22" i="14"/>
  <c r="J22" i="14"/>
  <c r="K22" i="14"/>
  <c r="L22" i="14"/>
  <c r="M22" i="14"/>
  <c r="N22" i="14"/>
  <c r="O22" i="14"/>
  <c r="P22" i="14"/>
  <c r="Q22" i="14"/>
  <c r="R22" i="14"/>
  <c r="S22" i="14"/>
  <c r="T22" i="14"/>
  <c r="U22" i="14"/>
  <c r="V22" i="14"/>
  <c r="W22" i="14"/>
  <c r="X22" i="14"/>
  <c r="Y22" i="14"/>
  <c r="Z22" i="14"/>
  <c r="AA22" i="14"/>
  <c r="AB22" i="14"/>
  <c r="AC22" i="14"/>
  <c r="AD22" i="14"/>
  <c r="AE22" i="14"/>
  <c r="B23" i="14"/>
  <c r="C23" i="14"/>
  <c r="D23" i="14"/>
  <c r="E23" i="14"/>
  <c r="F23" i="14"/>
  <c r="G23" i="14"/>
  <c r="H23" i="14"/>
  <c r="I23" i="14"/>
  <c r="J23" i="14"/>
  <c r="K23" i="14"/>
  <c r="L23" i="14"/>
  <c r="M23" i="14"/>
  <c r="N23" i="14"/>
  <c r="O23" i="14"/>
  <c r="P23" i="14"/>
  <c r="Q23" i="14"/>
  <c r="R23" i="14"/>
  <c r="S23" i="14"/>
  <c r="T23" i="14"/>
  <c r="U23" i="14"/>
  <c r="V23" i="14"/>
  <c r="W23" i="14"/>
  <c r="X23" i="14"/>
  <c r="Y23" i="14"/>
  <c r="Z23" i="14"/>
  <c r="AA23" i="14"/>
  <c r="AB23" i="14"/>
  <c r="AC23" i="14"/>
  <c r="AD23" i="14"/>
  <c r="AE23" i="14"/>
  <c r="B24" i="14"/>
  <c r="C24" i="14"/>
  <c r="D24" i="14"/>
  <c r="E24" i="14"/>
  <c r="F24" i="14"/>
  <c r="G24" i="14"/>
  <c r="H24" i="14"/>
  <c r="I24" i="14"/>
  <c r="J24" i="14"/>
  <c r="K24" i="14"/>
  <c r="L24" i="14"/>
  <c r="M24" i="14"/>
  <c r="N24" i="14"/>
  <c r="O24" i="14"/>
  <c r="P24" i="14"/>
  <c r="Q24" i="14"/>
  <c r="R24" i="14"/>
  <c r="S24" i="14"/>
  <c r="T24" i="14"/>
  <c r="U24" i="14"/>
  <c r="V24" i="14"/>
  <c r="W24" i="14"/>
  <c r="X24" i="14"/>
  <c r="Y24" i="14"/>
  <c r="Z24" i="14"/>
  <c r="AA24" i="14"/>
  <c r="AB24" i="14"/>
  <c r="AC24" i="14"/>
  <c r="AD24" i="14"/>
  <c r="AE24" i="14"/>
  <c r="B25" i="14"/>
  <c r="C25" i="14"/>
  <c r="D25" i="14"/>
  <c r="E25" i="14"/>
  <c r="F25" i="14"/>
  <c r="G25" i="14"/>
  <c r="H25" i="14"/>
  <c r="I25" i="14"/>
  <c r="J25" i="14"/>
  <c r="K25" i="14"/>
  <c r="L25" i="14"/>
  <c r="M25" i="14"/>
  <c r="N25" i="14"/>
  <c r="O25" i="14"/>
  <c r="P25" i="14"/>
  <c r="Q25" i="14"/>
  <c r="R25" i="14"/>
  <c r="S25" i="14"/>
  <c r="T25" i="14"/>
  <c r="U25" i="14"/>
  <c r="V25" i="14"/>
  <c r="W25" i="14"/>
  <c r="X25" i="14"/>
  <c r="Y25" i="14"/>
  <c r="Z25" i="14"/>
  <c r="AA25" i="14"/>
  <c r="AB25" i="14"/>
  <c r="AC25" i="14"/>
  <c r="AD25" i="14"/>
  <c r="AE25" i="14"/>
  <c r="B26" i="14"/>
  <c r="C26" i="14"/>
  <c r="D26" i="14"/>
  <c r="E26" i="14"/>
  <c r="F26" i="14"/>
  <c r="G26" i="14"/>
  <c r="H26" i="14"/>
  <c r="I26" i="14"/>
  <c r="J26" i="14"/>
  <c r="K26" i="14"/>
  <c r="L26" i="14"/>
  <c r="M26" i="14"/>
  <c r="N26" i="14"/>
  <c r="O26" i="14"/>
  <c r="P26" i="14"/>
  <c r="Q26" i="14"/>
  <c r="R26" i="14"/>
  <c r="S26" i="14"/>
  <c r="T26" i="14"/>
  <c r="U26" i="14"/>
  <c r="V26" i="14"/>
  <c r="W26" i="14"/>
  <c r="X26" i="14"/>
  <c r="Y26" i="14"/>
  <c r="Z26" i="14"/>
  <c r="AA26" i="14"/>
  <c r="AB26" i="14"/>
  <c r="AC26" i="14"/>
  <c r="AD26" i="14"/>
  <c r="AE26" i="14"/>
  <c r="B27" i="14"/>
  <c r="C27" i="14"/>
  <c r="D27" i="14"/>
  <c r="E27" i="14"/>
  <c r="F27" i="14"/>
  <c r="G27" i="14"/>
  <c r="H27" i="14"/>
  <c r="I27" i="14"/>
  <c r="J27" i="14"/>
  <c r="K27" i="14"/>
  <c r="L27" i="14"/>
  <c r="M27" i="14"/>
  <c r="N27" i="14"/>
  <c r="O27" i="14"/>
  <c r="P27" i="14"/>
  <c r="Q27" i="14"/>
  <c r="R27" i="14"/>
  <c r="S27" i="14"/>
  <c r="T27" i="14"/>
  <c r="U27" i="14"/>
  <c r="V27" i="14"/>
  <c r="W27" i="14"/>
  <c r="X27" i="14"/>
  <c r="Y27" i="14"/>
  <c r="Z27" i="14"/>
  <c r="AA27" i="14"/>
  <c r="AB27" i="14"/>
  <c r="AC27" i="14"/>
  <c r="AD27" i="14"/>
  <c r="AE27" i="14"/>
  <c r="B28" i="14"/>
  <c r="C28" i="14"/>
  <c r="D28" i="14"/>
  <c r="E28" i="14"/>
  <c r="F28" i="14"/>
  <c r="G28" i="14"/>
  <c r="H28" i="14"/>
  <c r="I28" i="14"/>
  <c r="J28" i="14"/>
  <c r="K28" i="14"/>
  <c r="L28" i="14"/>
  <c r="M28" i="14"/>
  <c r="N28" i="14"/>
  <c r="O28" i="14"/>
  <c r="P28" i="14"/>
  <c r="Q28" i="14"/>
  <c r="R28" i="14"/>
  <c r="S28" i="14"/>
  <c r="T28" i="14"/>
  <c r="U28" i="14"/>
  <c r="V28" i="14"/>
  <c r="W28" i="14"/>
  <c r="X28" i="14"/>
  <c r="Y28" i="14"/>
  <c r="Z28" i="14"/>
  <c r="AA28" i="14"/>
  <c r="AB28" i="14"/>
  <c r="AC28" i="14"/>
  <c r="AD28" i="14"/>
  <c r="AE28" i="14"/>
  <c r="B29" i="14"/>
  <c r="C29" i="14"/>
  <c r="D29" i="14"/>
  <c r="E29" i="14"/>
  <c r="F29" i="14"/>
  <c r="G29" i="14"/>
  <c r="H29" i="14"/>
  <c r="I29" i="14"/>
  <c r="J29" i="14"/>
  <c r="K29" i="14"/>
  <c r="L29" i="14"/>
  <c r="M29" i="14"/>
  <c r="N29" i="14"/>
  <c r="O29" i="14"/>
  <c r="P29" i="14"/>
  <c r="Q29" i="14"/>
  <c r="R29" i="14"/>
  <c r="S29" i="14"/>
  <c r="T29" i="14"/>
  <c r="U29" i="14"/>
  <c r="V29" i="14"/>
  <c r="W29" i="14"/>
  <c r="X29" i="14"/>
  <c r="Y29" i="14"/>
  <c r="Z29" i="14"/>
  <c r="AA29" i="14"/>
  <c r="AB29" i="14"/>
  <c r="AC29" i="14"/>
  <c r="AD29" i="14"/>
  <c r="AE29" i="14"/>
  <c r="B30" i="14"/>
  <c r="C30" i="14"/>
  <c r="D30" i="14"/>
  <c r="E30" i="14"/>
  <c r="F30" i="14"/>
  <c r="G30" i="14"/>
  <c r="H30" i="14"/>
  <c r="I30" i="14"/>
  <c r="J30" i="14"/>
  <c r="K30" i="14"/>
  <c r="L30" i="14"/>
  <c r="M30" i="14"/>
  <c r="N30" i="14"/>
  <c r="O30" i="14"/>
  <c r="P30" i="14"/>
  <c r="Q30" i="14"/>
  <c r="R30" i="14"/>
  <c r="S30" i="14"/>
  <c r="T30" i="14"/>
  <c r="U30" i="14"/>
  <c r="V30" i="14"/>
  <c r="W30" i="14"/>
  <c r="X30" i="14"/>
  <c r="Y30" i="14"/>
  <c r="Z30" i="14"/>
  <c r="AA30" i="14"/>
  <c r="AB30" i="14"/>
  <c r="AC30" i="14"/>
  <c r="AD30" i="14"/>
  <c r="AE30" i="14"/>
  <c r="B31" i="14"/>
  <c r="C31" i="14"/>
  <c r="D31" i="14"/>
  <c r="E31" i="14"/>
  <c r="F31" i="14"/>
  <c r="G31" i="14"/>
  <c r="H31" i="14"/>
  <c r="I31" i="14"/>
  <c r="J31" i="14"/>
  <c r="K31" i="14"/>
  <c r="L31" i="14"/>
  <c r="M31" i="14"/>
  <c r="N31" i="14"/>
  <c r="O31" i="14"/>
  <c r="P31" i="14"/>
  <c r="Q31" i="14"/>
  <c r="R31" i="14"/>
  <c r="S31" i="14"/>
  <c r="T31" i="14"/>
  <c r="U31" i="14"/>
  <c r="V31" i="14"/>
  <c r="W31" i="14"/>
  <c r="X31" i="14"/>
  <c r="Y31" i="14"/>
  <c r="Z31" i="14"/>
  <c r="AA31" i="14"/>
  <c r="AB31" i="14"/>
  <c r="AC31" i="14"/>
  <c r="AD31" i="14"/>
  <c r="AE31" i="14"/>
  <c r="B32" i="14"/>
  <c r="C32" i="14"/>
  <c r="D32" i="14"/>
  <c r="E32" i="14"/>
  <c r="F32" i="14"/>
  <c r="G32" i="14"/>
  <c r="H32" i="14"/>
  <c r="I32" i="14"/>
  <c r="J32" i="14"/>
  <c r="K32" i="14"/>
  <c r="L32" i="14"/>
  <c r="M32" i="14"/>
  <c r="N32" i="14"/>
  <c r="O32" i="14"/>
  <c r="P32" i="14"/>
  <c r="Q32" i="14"/>
  <c r="R32" i="14"/>
  <c r="S32" i="14"/>
  <c r="T32" i="14"/>
  <c r="U32" i="14"/>
  <c r="V32" i="14"/>
  <c r="W32" i="14"/>
  <c r="X32" i="14"/>
  <c r="Y32" i="14"/>
  <c r="Z32" i="14"/>
  <c r="AA32" i="14"/>
  <c r="AB32" i="14"/>
  <c r="AC32" i="14"/>
  <c r="AD32" i="14"/>
  <c r="AE32" i="14"/>
  <c r="B33" i="14"/>
  <c r="C33" i="14"/>
  <c r="D33" i="14"/>
  <c r="E33" i="14"/>
  <c r="F33" i="14"/>
  <c r="G33" i="14"/>
  <c r="H33" i="14"/>
  <c r="I33" i="14"/>
  <c r="J33" i="14"/>
  <c r="K33" i="14"/>
  <c r="L33" i="14"/>
  <c r="M33" i="14"/>
  <c r="N33" i="14"/>
  <c r="O33" i="14"/>
  <c r="P33" i="14"/>
  <c r="Q33" i="14"/>
  <c r="R33" i="14"/>
  <c r="S33" i="14"/>
  <c r="T33" i="14"/>
  <c r="U33" i="14"/>
  <c r="V33" i="14"/>
  <c r="W33" i="14"/>
  <c r="X33" i="14"/>
  <c r="Y33" i="14"/>
  <c r="Z33" i="14"/>
  <c r="AA33" i="14"/>
  <c r="AB33" i="14"/>
  <c r="AC33" i="14"/>
  <c r="AD33" i="14"/>
  <c r="AE33" i="14"/>
  <c r="B34" i="14"/>
  <c r="C34" i="14"/>
  <c r="D34" i="14"/>
  <c r="E34" i="14"/>
  <c r="F34" i="14"/>
  <c r="G34" i="14"/>
  <c r="H34" i="14"/>
  <c r="I34" i="14"/>
  <c r="J34" i="14"/>
  <c r="K34" i="14"/>
  <c r="L34" i="14"/>
  <c r="M34" i="14"/>
  <c r="N34" i="14"/>
  <c r="O34" i="14"/>
  <c r="P34" i="14"/>
  <c r="Q34" i="14"/>
  <c r="R34" i="14"/>
  <c r="S34" i="14"/>
  <c r="T34" i="14"/>
  <c r="U34" i="14"/>
  <c r="V34" i="14"/>
  <c r="W34" i="14"/>
  <c r="X34" i="14"/>
  <c r="Y34" i="14"/>
  <c r="Z34" i="14"/>
  <c r="AA34" i="14"/>
  <c r="AB34" i="14"/>
  <c r="AC34" i="14"/>
  <c r="AD34" i="14"/>
  <c r="AE34" i="14"/>
  <c r="B35" i="14"/>
  <c r="C35" i="14"/>
  <c r="D35" i="14"/>
  <c r="E35" i="14"/>
  <c r="F35" i="14"/>
  <c r="G35" i="14"/>
  <c r="H35" i="14"/>
  <c r="I35" i="14"/>
  <c r="J35" i="14"/>
  <c r="K35" i="14"/>
  <c r="L35" i="14"/>
  <c r="M35" i="14"/>
  <c r="N35" i="14"/>
  <c r="O35" i="14"/>
  <c r="P35" i="14"/>
  <c r="Q35" i="14"/>
  <c r="R35" i="14"/>
  <c r="S35" i="14"/>
  <c r="T35" i="14"/>
  <c r="U35" i="14"/>
  <c r="V35" i="14"/>
  <c r="W35" i="14"/>
  <c r="X35" i="14"/>
  <c r="Y35" i="14"/>
  <c r="Z35" i="14"/>
  <c r="AA35" i="14"/>
  <c r="AB35" i="14"/>
  <c r="AC35" i="14"/>
  <c r="AD35" i="14"/>
  <c r="AE35" i="14"/>
  <c r="B36" i="14"/>
  <c r="C36" i="14"/>
  <c r="D36" i="14"/>
  <c r="E36" i="14"/>
  <c r="F36" i="14"/>
  <c r="G36" i="14"/>
  <c r="H36" i="14"/>
  <c r="I36" i="14"/>
  <c r="J36" i="14"/>
  <c r="K36" i="14"/>
  <c r="L36" i="14"/>
  <c r="M36" i="14"/>
  <c r="N36" i="14"/>
  <c r="O36" i="14"/>
  <c r="P36" i="14"/>
  <c r="Q36" i="14"/>
  <c r="R36" i="14"/>
  <c r="S36" i="14"/>
  <c r="T36" i="14"/>
  <c r="U36" i="14"/>
  <c r="V36" i="14"/>
  <c r="W36" i="14"/>
  <c r="X36" i="14"/>
  <c r="Y36" i="14"/>
  <c r="Z36" i="14"/>
  <c r="AA36" i="14"/>
  <c r="AB36" i="14"/>
  <c r="AC36" i="14"/>
  <c r="AD36" i="14"/>
  <c r="AE36" i="14"/>
  <c r="B37" i="14"/>
  <c r="C37" i="14"/>
  <c r="D37" i="14"/>
  <c r="E37" i="14"/>
  <c r="F37" i="14"/>
  <c r="G37" i="14"/>
  <c r="H37" i="14"/>
  <c r="I37" i="14"/>
  <c r="J37" i="14"/>
  <c r="K37" i="14"/>
  <c r="L37" i="14"/>
  <c r="M37" i="14"/>
  <c r="N37" i="14"/>
  <c r="O37" i="14"/>
  <c r="P37" i="14"/>
  <c r="Q37" i="14"/>
  <c r="R37" i="14"/>
  <c r="S37" i="14"/>
  <c r="T37" i="14"/>
  <c r="U37" i="14"/>
  <c r="V37" i="14"/>
  <c r="W37" i="14"/>
  <c r="X37" i="14"/>
  <c r="Y37" i="14"/>
  <c r="Z37" i="14"/>
  <c r="AA37" i="14"/>
  <c r="AB37" i="14"/>
  <c r="AC37" i="14"/>
  <c r="AD37" i="14"/>
  <c r="AE37" i="14"/>
  <c r="B38" i="14"/>
  <c r="C38" i="14"/>
  <c r="D38" i="14"/>
  <c r="E38" i="14"/>
  <c r="F38" i="14"/>
  <c r="G38" i="14"/>
  <c r="H38" i="14"/>
  <c r="I38" i="14"/>
  <c r="J38" i="14"/>
  <c r="K38" i="14"/>
  <c r="L38" i="14"/>
  <c r="M38" i="14"/>
  <c r="N38" i="14"/>
  <c r="O38" i="14"/>
  <c r="P38" i="14"/>
  <c r="Q38" i="14"/>
  <c r="R38" i="14"/>
  <c r="S38" i="14"/>
  <c r="T38" i="14"/>
  <c r="U38" i="14"/>
  <c r="V38" i="14"/>
  <c r="W38" i="14"/>
  <c r="X38" i="14"/>
  <c r="Y38" i="14"/>
  <c r="Z38" i="14"/>
  <c r="AA38" i="14"/>
  <c r="AB38" i="14"/>
  <c r="AC38" i="14"/>
  <c r="AD38" i="14"/>
  <c r="AE38" i="14"/>
  <c r="B39" i="14"/>
  <c r="C39" i="14"/>
  <c r="D39" i="14"/>
  <c r="E39" i="14"/>
  <c r="F39" i="14"/>
  <c r="G39" i="14"/>
  <c r="H39" i="14"/>
  <c r="I39" i="14"/>
  <c r="J39" i="14"/>
  <c r="K39" i="14"/>
  <c r="L39" i="14"/>
  <c r="M39" i="14"/>
  <c r="N39" i="14"/>
  <c r="O39" i="14"/>
  <c r="P39" i="14"/>
  <c r="Q39" i="14"/>
  <c r="R39" i="14"/>
  <c r="S39" i="14"/>
  <c r="T39" i="14"/>
  <c r="U39" i="14"/>
  <c r="V39" i="14"/>
  <c r="W39" i="14"/>
  <c r="X39" i="14"/>
  <c r="Y39" i="14"/>
  <c r="Z39" i="14"/>
  <c r="AA39" i="14"/>
  <c r="AB39" i="14"/>
  <c r="AC39" i="14"/>
  <c r="AD39" i="14"/>
  <c r="AE39" i="14"/>
  <c r="B40" i="14"/>
  <c r="C40" i="14"/>
  <c r="D40" i="14"/>
  <c r="E40" i="14"/>
  <c r="F40" i="14"/>
  <c r="G40" i="14"/>
  <c r="H40" i="14"/>
  <c r="I40" i="14"/>
  <c r="J40" i="14"/>
  <c r="K40" i="14"/>
  <c r="L40" i="14"/>
  <c r="M40" i="14"/>
  <c r="N40" i="14"/>
  <c r="O40" i="14"/>
  <c r="P40" i="14"/>
  <c r="Q40" i="14"/>
  <c r="R40" i="14"/>
  <c r="S40" i="14"/>
  <c r="T40" i="14"/>
  <c r="U40" i="14"/>
  <c r="V40" i="14"/>
  <c r="W40" i="14"/>
  <c r="X40" i="14"/>
  <c r="Y40" i="14"/>
  <c r="Z40" i="14"/>
  <c r="AA40" i="14"/>
  <c r="AB40" i="14"/>
  <c r="AC40" i="14"/>
  <c r="AD40" i="14"/>
  <c r="AE40" i="14"/>
  <c r="B41" i="14"/>
  <c r="C41" i="14"/>
  <c r="D41" i="14"/>
  <c r="E41" i="14"/>
  <c r="F41" i="14"/>
  <c r="G41" i="14"/>
  <c r="H41" i="14"/>
  <c r="I41" i="14"/>
  <c r="J41" i="14"/>
  <c r="K41" i="14"/>
  <c r="L41" i="14"/>
  <c r="M41" i="14"/>
  <c r="N41" i="14"/>
  <c r="O41" i="14"/>
  <c r="P41" i="14"/>
  <c r="Q41" i="14"/>
  <c r="R41" i="14"/>
  <c r="S41" i="14"/>
  <c r="T41" i="14"/>
  <c r="U41" i="14"/>
  <c r="V41" i="14"/>
  <c r="W41" i="14"/>
  <c r="X41" i="14"/>
  <c r="Y41" i="14"/>
  <c r="Z41" i="14"/>
  <c r="AA41" i="14"/>
  <c r="AB41" i="14"/>
  <c r="AC41" i="14"/>
  <c r="AD41" i="14"/>
  <c r="AE41" i="14"/>
  <c r="B42" i="14"/>
  <c r="C42" i="14"/>
  <c r="D42" i="14"/>
  <c r="E42" i="14"/>
  <c r="F42" i="14"/>
  <c r="G42" i="14"/>
  <c r="H42" i="14"/>
  <c r="I42" i="14"/>
  <c r="J42" i="14"/>
  <c r="K42" i="14"/>
  <c r="L42" i="14"/>
  <c r="M42" i="14"/>
  <c r="N42" i="14"/>
  <c r="O42" i="14"/>
  <c r="P42" i="14"/>
  <c r="Q42" i="14"/>
  <c r="R42" i="14"/>
  <c r="S42" i="14"/>
  <c r="T42" i="14"/>
  <c r="U42" i="14"/>
  <c r="V42" i="14"/>
  <c r="W42" i="14"/>
  <c r="X42" i="14"/>
  <c r="Y42" i="14"/>
  <c r="Z42" i="14"/>
  <c r="AA42" i="14"/>
  <c r="AB42" i="14"/>
  <c r="AC42" i="14"/>
  <c r="AD42" i="14"/>
  <c r="AE42" i="14"/>
  <c r="B43" i="14"/>
  <c r="C43" i="14"/>
  <c r="D43" i="14"/>
  <c r="E43" i="14"/>
  <c r="F43" i="14"/>
  <c r="G43" i="14"/>
  <c r="H43" i="14"/>
  <c r="I43" i="14"/>
  <c r="J43" i="14"/>
  <c r="K43" i="14"/>
  <c r="L43" i="14"/>
  <c r="M43" i="14"/>
  <c r="N43" i="14"/>
  <c r="O43" i="14"/>
  <c r="P43" i="14"/>
  <c r="Q43" i="14"/>
  <c r="R43" i="14"/>
  <c r="S43" i="14"/>
  <c r="T43" i="14"/>
  <c r="U43" i="14"/>
  <c r="V43" i="14"/>
  <c r="W43" i="14"/>
  <c r="X43" i="14"/>
  <c r="Y43" i="14"/>
  <c r="Z43" i="14"/>
  <c r="AA43" i="14"/>
  <c r="AB43" i="14"/>
  <c r="AC43" i="14"/>
  <c r="AD43" i="14"/>
  <c r="AE43" i="14"/>
  <c r="B44" i="14"/>
  <c r="C44" i="14"/>
  <c r="D44" i="14"/>
  <c r="E44" i="14"/>
  <c r="F44" i="14"/>
  <c r="G44" i="14"/>
  <c r="H44" i="14"/>
  <c r="I44" i="14"/>
  <c r="J44" i="14"/>
  <c r="K44" i="14"/>
  <c r="L44" i="14"/>
  <c r="M44" i="14"/>
  <c r="N44" i="14"/>
  <c r="O44" i="14"/>
  <c r="P44" i="14"/>
  <c r="Q44" i="14"/>
  <c r="R44" i="14"/>
  <c r="S44" i="14"/>
  <c r="T44" i="14"/>
  <c r="U44" i="14"/>
  <c r="V44" i="14"/>
  <c r="W44" i="14"/>
  <c r="X44" i="14"/>
  <c r="Y44" i="14"/>
  <c r="Z44" i="14"/>
  <c r="AA44" i="14"/>
  <c r="AB44" i="14"/>
  <c r="AC44" i="14"/>
  <c r="AD44" i="14"/>
  <c r="AE44" i="14"/>
  <c r="B45" i="14"/>
  <c r="C45" i="14"/>
  <c r="D45" i="14"/>
  <c r="E45" i="14"/>
  <c r="F45" i="14"/>
  <c r="G45" i="14"/>
  <c r="H45" i="14"/>
  <c r="I45" i="14"/>
  <c r="J45" i="14"/>
  <c r="K45" i="14"/>
  <c r="L45" i="14"/>
  <c r="M45" i="14"/>
  <c r="N45" i="14"/>
  <c r="O45" i="14"/>
  <c r="P45" i="14"/>
  <c r="Q45" i="14"/>
  <c r="R45" i="14"/>
  <c r="S45" i="14"/>
  <c r="T45" i="14"/>
  <c r="U45" i="14"/>
  <c r="V45" i="14"/>
  <c r="W45" i="14"/>
  <c r="X45" i="14"/>
  <c r="Y45" i="14"/>
  <c r="Z45" i="14"/>
  <c r="AA45" i="14"/>
  <c r="AB45" i="14"/>
  <c r="AC45" i="14"/>
  <c r="AD45" i="14"/>
  <c r="AE45" i="14"/>
  <c r="B46" i="14"/>
  <c r="C46" i="14"/>
  <c r="D46" i="14"/>
  <c r="E46" i="14"/>
  <c r="F46" i="14"/>
  <c r="G46" i="14"/>
  <c r="H46" i="14"/>
  <c r="I46" i="14"/>
  <c r="J46" i="14"/>
  <c r="K46" i="14"/>
  <c r="L46" i="14"/>
  <c r="M46" i="14"/>
  <c r="N46" i="14"/>
  <c r="O46" i="14"/>
  <c r="P46" i="14"/>
  <c r="Q46" i="14"/>
  <c r="R46" i="14"/>
  <c r="S46" i="14"/>
  <c r="T46" i="14"/>
  <c r="U46" i="14"/>
  <c r="V46" i="14"/>
  <c r="W46" i="14"/>
  <c r="X46" i="14"/>
  <c r="Y46" i="14"/>
  <c r="Z46" i="14"/>
  <c r="AA46" i="14"/>
  <c r="AB46" i="14"/>
  <c r="AC46" i="14"/>
  <c r="AD46" i="14"/>
  <c r="AE46" i="14"/>
  <c r="B47" i="14"/>
  <c r="C47" i="14"/>
  <c r="D47" i="14"/>
  <c r="E47" i="14"/>
  <c r="F47" i="14"/>
  <c r="G47" i="14"/>
  <c r="H47" i="14"/>
  <c r="I47" i="14"/>
  <c r="J47" i="14"/>
  <c r="K47" i="14"/>
  <c r="L47" i="14"/>
  <c r="M47" i="14"/>
  <c r="N47" i="14"/>
  <c r="O47" i="14"/>
  <c r="P47" i="14"/>
  <c r="Q47" i="14"/>
  <c r="R47" i="14"/>
  <c r="S47" i="14"/>
  <c r="T47" i="14"/>
  <c r="U47" i="14"/>
  <c r="V47" i="14"/>
  <c r="W47" i="14"/>
  <c r="X47" i="14"/>
  <c r="Y47" i="14"/>
  <c r="Z47" i="14"/>
  <c r="AA47" i="14"/>
  <c r="AB47" i="14"/>
  <c r="AC47" i="14"/>
  <c r="AD47" i="14"/>
  <c r="AE47" i="14"/>
  <c r="B48" i="14"/>
  <c r="C48" i="14"/>
  <c r="D48" i="14"/>
  <c r="E48" i="14"/>
  <c r="F48" i="14"/>
  <c r="G48" i="14"/>
  <c r="H48" i="14"/>
  <c r="I48" i="14"/>
  <c r="J48" i="14"/>
  <c r="K48" i="14"/>
  <c r="L48" i="14"/>
  <c r="M48" i="14"/>
  <c r="N48" i="14"/>
  <c r="O48" i="14"/>
  <c r="P48" i="14"/>
  <c r="Q48" i="14"/>
  <c r="R48" i="14"/>
  <c r="S48" i="14"/>
  <c r="T48" i="14"/>
  <c r="U48" i="14"/>
  <c r="V48" i="14"/>
  <c r="W48" i="14"/>
  <c r="X48" i="14"/>
  <c r="Y48" i="14"/>
  <c r="Z48" i="14"/>
  <c r="AA48" i="14"/>
  <c r="AB48" i="14"/>
  <c r="AC48" i="14"/>
  <c r="AD48" i="14"/>
  <c r="AE48" i="14"/>
  <c r="B49" i="14"/>
  <c r="C49" i="14"/>
  <c r="D49" i="14"/>
  <c r="E49" i="14"/>
  <c r="F49" i="14"/>
  <c r="G49" i="14"/>
  <c r="H49" i="14"/>
  <c r="I49" i="14"/>
  <c r="J49" i="14"/>
  <c r="K49" i="14"/>
  <c r="L49" i="14"/>
  <c r="M49" i="14"/>
  <c r="N49" i="14"/>
  <c r="O49" i="14"/>
  <c r="P49" i="14"/>
  <c r="Q49" i="14"/>
  <c r="R49" i="14"/>
  <c r="S49" i="14"/>
  <c r="T49" i="14"/>
  <c r="U49" i="14"/>
  <c r="V49" i="14"/>
  <c r="W49" i="14"/>
  <c r="X49" i="14"/>
  <c r="Y49" i="14"/>
  <c r="Z49" i="14"/>
  <c r="AA49" i="14"/>
  <c r="AB49" i="14"/>
  <c r="AC49" i="14"/>
  <c r="AD49" i="14"/>
  <c r="AE49" i="14"/>
  <c r="B50" i="14"/>
  <c r="C50" i="14"/>
  <c r="D50" i="14"/>
  <c r="E50" i="14"/>
  <c r="F50" i="14"/>
  <c r="G50" i="14"/>
  <c r="H50" i="14"/>
  <c r="I50" i="14"/>
  <c r="J50" i="14"/>
  <c r="K50" i="14"/>
  <c r="L50" i="14"/>
  <c r="M50" i="14"/>
  <c r="N50" i="14"/>
  <c r="O50" i="14"/>
  <c r="P50" i="14"/>
  <c r="Q50" i="14"/>
  <c r="R50" i="14"/>
  <c r="S50" i="14"/>
  <c r="T50" i="14"/>
  <c r="U50" i="14"/>
  <c r="V50" i="14"/>
  <c r="W50" i="14"/>
  <c r="X50" i="14"/>
  <c r="Y50" i="14"/>
  <c r="Z50" i="14"/>
  <c r="AA50" i="14"/>
  <c r="AB50" i="14"/>
  <c r="AC50" i="14"/>
  <c r="AD50" i="14"/>
  <c r="AE50" i="14"/>
  <c r="B51" i="14"/>
  <c r="C51" i="14"/>
  <c r="D51" i="14"/>
  <c r="E51" i="14"/>
  <c r="F51" i="14"/>
  <c r="G51" i="14"/>
  <c r="H51" i="14"/>
  <c r="I51" i="14"/>
  <c r="J51" i="14"/>
  <c r="K51" i="14"/>
  <c r="L51" i="14"/>
  <c r="M51" i="14"/>
  <c r="N51" i="14"/>
  <c r="O51" i="14"/>
  <c r="P51" i="14"/>
  <c r="Q51" i="14"/>
  <c r="R51" i="14"/>
  <c r="S51" i="14"/>
  <c r="T51" i="14"/>
  <c r="U51" i="14"/>
  <c r="V51" i="14"/>
  <c r="W51" i="14"/>
  <c r="X51" i="14"/>
  <c r="Y51" i="14"/>
  <c r="Z51" i="14"/>
  <c r="AA51" i="14"/>
  <c r="AB51" i="14"/>
  <c r="AC51" i="14"/>
  <c r="AD51" i="14"/>
  <c r="AE51" i="14"/>
  <c r="B52" i="14"/>
  <c r="C52" i="14"/>
  <c r="D52" i="14"/>
  <c r="E52" i="14"/>
  <c r="F52" i="14"/>
  <c r="G52" i="14"/>
  <c r="H52" i="14"/>
  <c r="I52" i="14"/>
  <c r="J52" i="14"/>
  <c r="K52" i="14"/>
  <c r="L52" i="14"/>
  <c r="M52" i="14"/>
  <c r="N52" i="14"/>
  <c r="O52" i="14"/>
  <c r="P52" i="14"/>
  <c r="Q52" i="14"/>
  <c r="R52" i="14"/>
  <c r="S52" i="14"/>
  <c r="T52" i="14"/>
  <c r="U52" i="14"/>
  <c r="V52" i="14"/>
  <c r="W52" i="14"/>
  <c r="X52" i="14"/>
  <c r="Y52" i="14"/>
  <c r="Z52" i="14"/>
  <c r="AA52" i="14"/>
  <c r="AB52" i="14"/>
  <c r="AC52" i="14"/>
  <c r="AD52" i="14"/>
  <c r="AE52" i="14"/>
  <c r="B53" i="14"/>
  <c r="C53" i="14"/>
  <c r="D53" i="14"/>
  <c r="E53" i="14"/>
  <c r="F53" i="14"/>
  <c r="G53" i="14"/>
  <c r="H53" i="14"/>
  <c r="I53" i="14"/>
  <c r="J53" i="14"/>
  <c r="K53" i="14"/>
  <c r="L53" i="14"/>
  <c r="M53" i="14"/>
  <c r="N53" i="14"/>
  <c r="O53" i="14"/>
  <c r="P53" i="14"/>
  <c r="Q53" i="14"/>
  <c r="R53" i="14"/>
  <c r="S53" i="14"/>
  <c r="T53" i="14"/>
  <c r="U53" i="14"/>
  <c r="V53" i="14"/>
  <c r="W53" i="14"/>
  <c r="X53" i="14"/>
  <c r="Y53" i="14"/>
  <c r="Z53" i="14"/>
  <c r="AA53" i="14"/>
  <c r="AB53" i="14"/>
  <c r="AC53" i="14"/>
  <c r="AD53" i="14"/>
  <c r="AE53" i="14"/>
  <c r="B54" i="14"/>
  <c r="C54" i="14"/>
  <c r="D54" i="14"/>
  <c r="E54" i="14"/>
  <c r="F54" i="14"/>
  <c r="G54" i="14"/>
  <c r="H54" i="14"/>
  <c r="I54" i="14"/>
  <c r="J54" i="14"/>
  <c r="K54" i="14"/>
  <c r="L54" i="14"/>
  <c r="M54" i="14"/>
  <c r="N54" i="14"/>
  <c r="O54" i="14"/>
  <c r="P54" i="14"/>
  <c r="Q54" i="14"/>
  <c r="R54" i="14"/>
  <c r="S54" i="14"/>
  <c r="T54" i="14"/>
  <c r="U54" i="14"/>
  <c r="V54" i="14"/>
  <c r="W54" i="14"/>
  <c r="X54" i="14"/>
  <c r="Y54" i="14"/>
  <c r="Z54" i="14"/>
  <c r="AA54" i="14"/>
  <c r="AB54" i="14"/>
  <c r="AC54" i="14"/>
  <c r="AD54" i="14"/>
  <c r="AE54" i="14"/>
  <c r="B55" i="14"/>
  <c r="C55" i="14"/>
  <c r="D55" i="14"/>
  <c r="E55" i="14"/>
  <c r="F55" i="14"/>
  <c r="G55" i="14"/>
  <c r="H55" i="14"/>
  <c r="I55" i="14"/>
  <c r="J55" i="14"/>
  <c r="K55" i="14"/>
  <c r="L55" i="14"/>
  <c r="M55" i="14"/>
  <c r="N55" i="14"/>
  <c r="O55" i="14"/>
  <c r="P55" i="14"/>
  <c r="Q55" i="14"/>
  <c r="R55" i="14"/>
  <c r="S55" i="14"/>
  <c r="T55" i="14"/>
  <c r="U55" i="14"/>
  <c r="V55" i="14"/>
  <c r="W55" i="14"/>
  <c r="X55" i="14"/>
  <c r="Y55" i="14"/>
  <c r="Z55" i="14"/>
  <c r="AA55" i="14"/>
  <c r="AB55" i="14"/>
  <c r="AC55" i="14"/>
  <c r="AD55" i="14"/>
  <c r="AE55" i="14"/>
  <c r="B56" i="14"/>
  <c r="C56" i="14"/>
  <c r="D56" i="14"/>
  <c r="E56" i="14"/>
  <c r="F56" i="14"/>
  <c r="G56" i="14"/>
  <c r="H56" i="14"/>
  <c r="I56" i="14"/>
  <c r="J56" i="14"/>
  <c r="K56" i="14"/>
  <c r="L56" i="14"/>
  <c r="M56" i="14"/>
  <c r="N56" i="14"/>
  <c r="O56" i="14"/>
  <c r="P56" i="14"/>
  <c r="Q56" i="14"/>
  <c r="R56" i="14"/>
  <c r="S56" i="14"/>
  <c r="T56" i="14"/>
  <c r="U56" i="14"/>
  <c r="V56" i="14"/>
  <c r="W56" i="14"/>
  <c r="X56" i="14"/>
  <c r="Y56" i="14"/>
  <c r="Z56" i="14"/>
  <c r="AA56" i="14"/>
  <c r="AB56" i="14"/>
  <c r="AC56" i="14"/>
  <c r="AD56" i="14"/>
  <c r="AE56" i="14"/>
  <c r="C56" i="24" l="1"/>
  <c r="G54" i="24"/>
  <c r="C48" i="24"/>
  <c r="C44" i="24"/>
  <c r="G42" i="24"/>
  <c r="G38" i="24"/>
  <c r="C36" i="24"/>
  <c r="G34" i="24"/>
  <c r="C28" i="24"/>
  <c r="G26" i="24"/>
  <c r="G22" i="24"/>
  <c r="C20" i="24"/>
  <c r="C16" i="24"/>
  <c r="B55" i="24"/>
  <c r="J55" i="24"/>
  <c r="P56" i="24"/>
  <c r="G29" i="24"/>
  <c r="AB52" i="24"/>
  <c r="AB48" i="24"/>
  <c r="AB40" i="24"/>
  <c r="AB36" i="24"/>
  <c r="AB32" i="24"/>
  <c r="AB28" i="24"/>
  <c r="AB24" i="24"/>
  <c r="Y51" i="24"/>
  <c r="Y43" i="24"/>
  <c r="Y35" i="24"/>
  <c r="Y23" i="24"/>
  <c r="V45" i="24"/>
  <c r="V56" i="24"/>
  <c r="V48" i="24"/>
  <c r="V44" i="24"/>
  <c r="V40" i="24"/>
  <c r="V32" i="24"/>
  <c r="V28" i="24"/>
  <c r="S54" i="24"/>
  <c r="S50" i="24"/>
  <c r="S46" i="24"/>
  <c r="S42" i="24"/>
  <c r="S34" i="24"/>
  <c r="S30" i="24"/>
  <c r="S26" i="24"/>
  <c r="M53" i="24"/>
  <c r="M37" i="24"/>
  <c r="M25" i="24"/>
  <c r="M21" i="24"/>
  <c r="M48" i="24"/>
  <c r="M24" i="24"/>
  <c r="M20" i="24"/>
  <c r="J54" i="24"/>
  <c r="J38" i="24"/>
  <c r="P54" i="24"/>
  <c r="P52" i="24"/>
  <c r="P50" i="24"/>
  <c r="P48" i="24"/>
  <c r="P44" i="24"/>
  <c r="P36" i="24"/>
  <c r="P34" i="24"/>
  <c r="P28" i="24"/>
  <c r="P24" i="24"/>
  <c r="AE55" i="24"/>
  <c r="AE51" i="24"/>
  <c r="AE47" i="24"/>
  <c r="AE43" i="24"/>
  <c r="AE39" i="24"/>
  <c r="AE35" i="24"/>
  <c r="AE31" i="24"/>
  <c r="AE27" i="24"/>
  <c r="AE23" i="24"/>
  <c r="AB53" i="24"/>
  <c r="AB49" i="24"/>
  <c r="AB45" i="24"/>
  <c r="AB37" i="24"/>
  <c r="AB33" i="24"/>
  <c r="AB29" i="24"/>
  <c r="AB25" i="24"/>
  <c r="AB21" i="24"/>
  <c r="Y55" i="24"/>
  <c r="Y39" i="24"/>
  <c r="Y31" i="24"/>
  <c r="V53" i="24"/>
  <c r="V49" i="24"/>
  <c r="V41" i="24"/>
  <c r="V37" i="24"/>
  <c r="V29" i="24"/>
  <c r="V21" i="24"/>
  <c r="S55" i="24"/>
  <c r="S51" i="24"/>
  <c r="S47" i="24"/>
  <c r="S43" i="24"/>
  <c r="S39" i="24"/>
  <c r="S35" i="24"/>
  <c r="S31" i="24"/>
  <c r="S27" i="24"/>
  <c r="S23" i="24"/>
  <c r="M45" i="24"/>
  <c r="M41" i="24"/>
  <c r="M33" i="24"/>
  <c r="J51" i="24"/>
  <c r="J47" i="24"/>
  <c r="J43" i="24"/>
  <c r="J35" i="24"/>
  <c r="J27" i="24"/>
  <c r="J23" i="24"/>
  <c r="G53" i="24"/>
  <c r="G51" i="24"/>
  <c r="C49" i="24"/>
  <c r="G49" i="24"/>
  <c r="G43" i="24"/>
  <c r="G39" i="24"/>
  <c r="G37" i="24"/>
  <c r="G35" i="24"/>
  <c r="C33" i="24"/>
  <c r="G27" i="24"/>
  <c r="C25" i="24"/>
  <c r="G25" i="24"/>
  <c r="G19" i="24"/>
  <c r="G13" i="24"/>
  <c r="B42" i="24"/>
  <c r="P42" i="24"/>
  <c r="G33" i="24"/>
  <c r="AE34" i="24"/>
  <c r="AE26" i="24"/>
  <c r="AE42" i="24"/>
  <c r="AE18" i="24"/>
  <c r="AB44" i="24"/>
  <c r="AB20" i="24"/>
  <c r="AB16" i="24"/>
  <c r="Y54" i="24"/>
  <c r="Y50" i="24"/>
  <c r="Y46" i="24"/>
  <c r="Y42" i="24"/>
  <c r="Y38" i="24"/>
  <c r="Y34" i="24"/>
  <c r="Y30" i="24"/>
  <c r="Y26" i="24"/>
  <c r="Y22" i="24"/>
  <c r="Y18" i="24"/>
  <c r="Y14" i="24"/>
  <c r="Y10" i="24"/>
  <c r="V20" i="24"/>
  <c r="V16" i="24"/>
  <c r="S18" i="24"/>
  <c r="S14" i="24"/>
  <c r="S21" i="24"/>
  <c r="S13" i="24"/>
  <c r="M56" i="24"/>
  <c r="M52" i="24"/>
  <c r="M44" i="24"/>
  <c r="M40" i="24"/>
  <c r="M36" i="24"/>
  <c r="M32" i="24"/>
  <c r="M28" i="24"/>
  <c r="M16" i="24"/>
  <c r="M12" i="24"/>
  <c r="J50" i="24"/>
  <c r="J42" i="24"/>
  <c r="J34" i="24"/>
  <c r="J30" i="24"/>
  <c r="J26" i="24"/>
  <c r="J22" i="24"/>
  <c r="J18" i="24"/>
  <c r="J14" i="24"/>
  <c r="J10" i="24"/>
  <c r="P46" i="24"/>
  <c r="P38" i="24"/>
  <c r="P22" i="24"/>
  <c r="B50" i="24"/>
  <c r="B46" i="24"/>
  <c r="B38" i="24"/>
  <c r="B34" i="24"/>
  <c r="B30" i="24"/>
  <c r="B22" i="24"/>
  <c r="AE29" i="24"/>
  <c r="AE36" i="24"/>
  <c r="AE20" i="24"/>
  <c r="AB26" i="24"/>
  <c r="AB22" i="24"/>
  <c r="S56" i="24"/>
  <c r="B33" i="24"/>
  <c r="B29" i="24"/>
  <c r="C55" i="24"/>
  <c r="D55" i="24" s="1"/>
  <c r="C32" i="24"/>
  <c r="G48" i="24"/>
  <c r="G44" i="24"/>
  <c r="AE54" i="24"/>
  <c r="AE46" i="24"/>
  <c r="AE38" i="24"/>
  <c r="AE30" i="24"/>
  <c r="AE22" i="24"/>
  <c r="B49" i="24"/>
  <c r="D49" i="24" s="1"/>
  <c r="B45" i="24"/>
  <c r="G32" i="24"/>
  <c r="P20" i="24"/>
  <c r="P16" i="24"/>
  <c r="J53" i="24"/>
  <c r="J45" i="24"/>
  <c r="J37" i="24"/>
  <c r="J29" i="24"/>
  <c r="J25" i="24"/>
  <c r="J21" i="24"/>
  <c r="C45" i="24"/>
  <c r="C43" i="24"/>
  <c r="C39" i="24"/>
  <c r="D39" i="24" s="1"/>
  <c r="C31" i="24"/>
  <c r="C23" i="24"/>
  <c r="AE53" i="24"/>
  <c r="AE45" i="24"/>
  <c r="AE37" i="24"/>
  <c r="AE25" i="24"/>
  <c r="Y53" i="24"/>
  <c r="Y49" i="24"/>
  <c r="Y45" i="24"/>
  <c r="Y41" i="24"/>
  <c r="Y37" i="24"/>
  <c r="Y33" i="24"/>
  <c r="Y29" i="24"/>
  <c r="Y25" i="24"/>
  <c r="S49" i="24"/>
  <c r="S41" i="24"/>
  <c r="S33" i="24"/>
  <c r="S25" i="24"/>
  <c r="S48" i="24"/>
  <c r="S40" i="24"/>
  <c r="S32" i="24"/>
  <c r="S24" i="24"/>
  <c r="B35" i="24"/>
  <c r="B23" i="24"/>
  <c r="J22" i="27"/>
  <c r="P18" i="24"/>
  <c r="G21" i="24"/>
  <c r="AE21" i="24"/>
  <c r="Y21" i="24"/>
  <c r="B18" i="24"/>
  <c r="C12" i="24"/>
  <c r="B52" i="27"/>
  <c r="B12" i="27"/>
  <c r="B48" i="27"/>
  <c r="B36" i="27"/>
  <c r="B32" i="27"/>
  <c r="B10" i="24"/>
  <c r="AE12" i="24"/>
  <c r="AB18" i="24"/>
  <c r="AB14" i="24"/>
  <c r="AB13" i="24"/>
  <c r="Y12" i="24"/>
  <c r="Y19" i="24"/>
  <c r="Y15" i="24"/>
  <c r="Y11" i="24"/>
  <c r="V17" i="24"/>
  <c r="S12" i="24"/>
  <c r="M18" i="24"/>
  <c r="M14" i="24"/>
  <c r="M10" i="24"/>
  <c r="M17" i="24"/>
  <c r="J16" i="24"/>
  <c r="J19" i="24"/>
  <c r="J11" i="24"/>
  <c r="AB15" i="24"/>
  <c r="V19" i="24"/>
  <c r="J28" i="27"/>
  <c r="C39" i="27"/>
  <c r="D39" i="27" s="1"/>
  <c r="B55" i="27"/>
  <c r="D55" i="27" s="1"/>
  <c r="D21" i="27"/>
  <c r="C23" i="27"/>
  <c r="D23" i="27" s="1"/>
  <c r="B27" i="27"/>
  <c r="M36" i="27"/>
  <c r="J35" i="27"/>
  <c r="J23" i="27"/>
  <c r="G48" i="27"/>
  <c r="C34" i="27"/>
  <c r="D34" i="27" s="1"/>
  <c r="C26" i="27"/>
  <c r="D26" i="27" s="1"/>
  <c r="B54" i="27"/>
  <c r="B44" i="27"/>
  <c r="B16" i="27"/>
  <c r="M35" i="27"/>
  <c r="J21" i="27"/>
  <c r="J9" i="27"/>
  <c r="G35" i="27"/>
  <c r="G23" i="27"/>
  <c r="C38" i="27"/>
  <c r="D38" i="27" s="1"/>
  <c r="B28" i="27"/>
  <c r="B20" i="27"/>
  <c r="D20" i="27" s="1"/>
  <c r="B46" i="27"/>
  <c r="B30" i="27"/>
  <c r="B14" i="27"/>
  <c r="B10" i="27"/>
  <c r="B15" i="27"/>
  <c r="B11" i="27"/>
  <c r="J17" i="24"/>
  <c r="J13" i="24"/>
  <c r="G17" i="24"/>
  <c r="G15" i="24"/>
  <c r="G11" i="24"/>
  <c r="P10" i="24"/>
  <c r="N8" i="27"/>
  <c r="J34" i="27"/>
  <c r="C43" i="27"/>
  <c r="D43" i="27" s="1"/>
  <c r="C11" i="27"/>
  <c r="D11" i="27" s="1"/>
  <c r="B47" i="27"/>
  <c r="G34" i="27"/>
  <c r="C31" i="27"/>
  <c r="D31" i="27" s="1"/>
  <c r="C15" i="27"/>
  <c r="D15" i="27" s="1"/>
  <c r="O8" i="27"/>
  <c r="P8" i="27" s="1"/>
  <c r="B51" i="27"/>
  <c r="B35" i="27"/>
  <c r="D35" i="27" s="1"/>
  <c r="B19" i="27"/>
  <c r="D48" i="27"/>
  <c r="D28" i="27"/>
  <c r="F9" i="24"/>
  <c r="AE19" i="24"/>
  <c r="AE15" i="24"/>
  <c r="AE11" i="24"/>
  <c r="AE14" i="24"/>
  <c r="AE10" i="24"/>
  <c r="AB17" i="24"/>
  <c r="V13" i="24"/>
  <c r="V12" i="24"/>
  <c r="S19" i="24"/>
  <c r="S15" i="24"/>
  <c r="S11" i="24"/>
  <c r="S10" i="24"/>
  <c r="J15" i="24"/>
  <c r="C17" i="24"/>
  <c r="C15" i="24"/>
  <c r="C11" i="24"/>
  <c r="P14" i="24"/>
  <c r="P12" i="24"/>
  <c r="G16" i="24"/>
  <c r="AE17" i="24"/>
  <c r="AE13" i="24"/>
  <c r="AE16" i="24"/>
  <c r="AB19" i="24"/>
  <c r="AB11" i="24"/>
  <c r="Y17" i="24"/>
  <c r="Y13" i="24"/>
  <c r="V15" i="24"/>
  <c r="V11" i="24"/>
  <c r="S17" i="24"/>
  <c r="S16" i="24"/>
  <c r="G18" i="24"/>
  <c r="B19" i="24"/>
  <c r="B17" i="24"/>
  <c r="B13" i="24"/>
  <c r="A7" i="14"/>
  <c r="A8" i="14"/>
  <c r="A8" i="17"/>
  <c r="A8" i="20"/>
  <c r="A8" i="24"/>
  <c r="A7" i="17"/>
  <c r="A7" i="24"/>
  <c r="AE56" i="24"/>
  <c r="AE48" i="24"/>
  <c r="AE40" i="24"/>
  <c r="AE32" i="24"/>
  <c r="AE24" i="24"/>
  <c r="AB10" i="24"/>
  <c r="Y52" i="24"/>
  <c r="Y44" i="24"/>
  <c r="Y36" i="24"/>
  <c r="Y28" i="24"/>
  <c r="Y16" i="24"/>
  <c r="I9" i="24"/>
  <c r="C52" i="24"/>
  <c r="N9" i="24"/>
  <c r="Z9" i="24"/>
  <c r="AB12" i="24"/>
  <c r="W9" i="24"/>
  <c r="M13" i="24"/>
  <c r="X9" i="24"/>
  <c r="Y9" i="24" s="1"/>
  <c r="K9" i="24"/>
  <c r="T9" i="24"/>
  <c r="AC9" i="24"/>
  <c r="G50" i="24"/>
  <c r="C41" i="24"/>
  <c r="C24" i="24"/>
  <c r="C13" i="24"/>
  <c r="B37" i="24"/>
  <c r="G28" i="24"/>
  <c r="B26" i="24"/>
  <c r="G24" i="24"/>
  <c r="B15" i="24"/>
  <c r="D15" i="24" s="1"/>
  <c r="E8" i="27"/>
  <c r="D22" i="27"/>
  <c r="D36" i="27"/>
  <c r="D32" i="27"/>
  <c r="F8" i="27"/>
  <c r="D10" i="27"/>
  <c r="C47" i="24"/>
  <c r="C40" i="24"/>
  <c r="G10" i="24"/>
  <c r="B53" i="24"/>
  <c r="G40" i="24"/>
  <c r="B31" i="24"/>
  <c r="C29" i="24"/>
  <c r="C27" i="24"/>
  <c r="G56" i="24"/>
  <c r="B47" i="24"/>
  <c r="D47" i="24" s="1"/>
  <c r="B21" i="24"/>
  <c r="B14" i="24"/>
  <c r="E9" i="24"/>
  <c r="G9" i="24" s="1"/>
  <c r="L8" i="27"/>
  <c r="H8" i="27"/>
  <c r="C40" i="27"/>
  <c r="D40" i="27" s="1"/>
  <c r="C24" i="27"/>
  <c r="D24" i="27" s="1"/>
  <c r="AA9" i="24"/>
  <c r="AB9" i="24" s="1"/>
  <c r="V54" i="24"/>
  <c r="V50" i="24"/>
  <c r="V46" i="24"/>
  <c r="V42" i="24"/>
  <c r="V38" i="24"/>
  <c r="V34" i="24"/>
  <c r="V30" i="24"/>
  <c r="V26" i="24"/>
  <c r="V22" i="24"/>
  <c r="V18" i="24"/>
  <c r="V14" i="24"/>
  <c r="U9" i="24"/>
  <c r="Q9" i="24"/>
  <c r="M55" i="24"/>
  <c r="M51" i="24"/>
  <c r="M47" i="24"/>
  <c r="M43" i="24"/>
  <c r="M39" i="24"/>
  <c r="M35" i="24"/>
  <c r="M31" i="24"/>
  <c r="M27" i="24"/>
  <c r="M23" i="24"/>
  <c r="M19" i="24"/>
  <c r="M15" i="24"/>
  <c r="M11" i="24"/>
  <c r="H9" i="24"/>
  <c r="C53" i="24"/>
  <c r="D53" i="24" s="1"/>
  <c r="C51" i="24"/>
  <c r="D51" i="24" s="1"/>
  <c r="G46" i="24"/>
  <c r="C37" i="24"/>
  <c r="C35" i="24"/>
  <c r="D35" i="24" s="1"/>
  <c r="G30" i="24"/>
  <c r="C21" i="24"/>
  <c r="D21" i="24" s="1"/>
  <c r="C19" i="24"/>
  <c r="G14" i="24"/>
  <c r="G52" i="24"/>
  <c r="B43" i="24"/>
  <c r="D43" i="24" s="1"/>
  <c r="B41" i="24"/>
  <c r="G36" i="24"/>
  <c r="B27" i="24"/>
  <c r="D27" i="24" s="1"/>
  <c r="B25" i="24"/>
  <c r="D25" i="24" s="1"/>
  <c r="G20" i="24"/>
  <c r="B11" i="24"/>
  <c r="K8" i="27"/>
  <c r="J32" i="27"/>
  <c r="A6" i="27"/>
  <c r="D29" i="24"/>
  <c r="V9" i="24"/>
  <c r="P55" i="24"/>
  <c r="P53" i="24"/>
  <c r="P51" i="24"/>
  <c r="P49" i="24"/>
  <c r="P47" i="24"/>
  <c r="P45" i="24"/>
  <c r="P43" i="24"/>
  <c r="P41" i="24"/>
  <c r="P39" i="24"/>
  <c r="P37" i="24"/>
  <c r="P35" i="24"/>
  <c r="P33" i="24"/>
  <c r="P31" i="24"/>
  <c r="P29" i="24"/>
  <c r="P27" i="24"/>
  <c r="P25" i="24"/>
  <c r="P23" i="24"/>
  <c r="P21" i="24"/>
  <c r="P19" i="24"/>
  <c r="P17" i="24"/>
  <c r="P15" i="24"/>
  <c r="P13" i="24"/>
  <c r="J12" i="24"/>
  <c r="P11" i="24"/>
  <c r="V10" i="24"/>
  <c r="AD9" i="24"/>
  <c r="AE9" i="24" s="1"/>
  <c r="R9" i="24"/>
  <c r="S9" i="24" s="1"/>
  <c r="L9" i="24"/>
  <c r="C54" i="24"/>
  <c r="D54" i="24" s="1"/>
  <c r="C50" i="24"/>
  <c r="D50" i="24" s="1"/>
  <c r="C46" i="24"/>
  <c r="D46" i="24" s="1"/>
  <c r="C42" i="24"/>
  <c r="D42" i="24" s="1"/>
  <c r="C38" i="24"/>
  <c r="D38" i="24" s="1"/>
  <c r="C34" i="24"/>
  <c r="D34" i="24" s="1"/>
  <c r="C30" i="24"/>
  <c r="D30" i="24" s="1"/>
  <c r="C26" i="24"/>
  <c r="D26" i="24" s="1"/>
  <c r="C22" i="24"/>
  <c r="D22" i="24" s="1"/>
  <c r="C18" i="24"/>
  <c r="D18" i="24" s="1"/>
  <c r="C14" i="24"/>
  <c r="D14" i="24" s="1"/>
  <c r="C10" i="24"/>
  <c r="B56" i="24"/>
  <c r="D56" i="24" s="1"/>
  <c r="B52" i="24"/>
  <c r="D52" i="24" s="1"/>
  <c r="B48" i="24"/>
  <c r="D48" i="24" s="1"/>
  <c r="B44" i="24"/>
  <c r="D44" i="24" s="1"/>
  <c r="B40" i="24"/>
  <c r="B36" i="24"/>
  <c r="D36" i="24" s="1"/>
  <c r="B32" i="24"/>
  <c r="D32" i="24" s="1"/>
  <c r="B28" i="24"/>
  <c r="D28" i="24" s="1"/>
  <c r="B24" i="24"/>
  <c r="D24" i="24" s="1"/>
  <c r="B20" i="24"/>
  <c r="D20" i="24" s="1"/>
  <c r="B16" i="24"/>
  <c r="D16" i="24" s="1"/>
  <c r="B12" i="24"/>
  <c r="D12" i="24" s="1"/>
  <c r="I8" i="27"/>
  <c r="J8" i="27" s="1"/>
  <c r="G12" i="24"/>
  <c r="O9" i="24"/>
  <c r="P9" i="24" s="1"/>
  <c r="G11" i="27"/>
  <c r="M9" i="27"/>
  <c r="D19" i="24" l="1"/>
  <c r="D13" i="24"/>
  <c r="D45" i="24"/>
  <c r="D33" i="24"/>
  <c r="D31" i="24"/>
  <c r="D40" i="24"/>
  <c r="M9" i="24"/>
  <c r="D37" i="24"/>
  <c r="D23" i="24"/>
  <c r="D11" i="24"/>
  <c r="G8" i="27"/>
  <c r="B8" i="27"/>
  <c r="D17" i="24"/>
  <c r="M8" i="27"/>
  <c r="C8" i="27"/>
  <c r="D8" i="27" s="1"/>
  <c r="D41" i="24"/>
  <c r="J9" i="24"/>
  <c r="D10" i="24"/>
  <c r="C9" i="24"/>
  <c r="B9" i="24"/>
  <c r="D9" i="24" l="1"/>
</calcChain>
</file>

<file path=xl/sharedStrings.xml><?xml version="1.0" encoding="utf-8"?>
<sst xmlns="http://schemas.openxmlformats.org/spreadsheetml/2006/main" count="4685" uniqueCount="721">
  <si>
    <t>　</t>
  </si>
  <si>
    <t>件　　　数</t>
  </si>
  <si>
    <t>金　　　額</t>
  </si>
  <si>
    <t>青　森</t>
  </si>
  <si>
    <t>岩　手</t>
  </si>
  <si>
    <t>宮　城</t>
  </si>
  <si>
    <t>秋　田</t>
  </si>
  <si>
    <t>山　形</t>
  </si>
  <si>
    <t>福　島</t>
  </si>
  <si>
    <t>茨　城</t>
  </si>
  <si>
    <t>栃　木</t>
  </si>
  <si>
    <t>群　馬</t>
  </si>
  <si>
    <t>埼　玉</t>
  </si>
  <si>
    <t>千　葉</t>
  </si>
  <si>
    <t>東　京</t>
  </si>
  <si>
    <t>新　潟</t>
  </si>
  <si>
    <t>富　山</t>
  </si>
  <si>
    <t>石　川</t>
  </si>
  <si>
    <t>福　井</t>
  </si>
  <si>
    <t>山　梨</t>
  </si>
  <si>
    <t>長　野</t>
  </si>
  <si>
    <t>岐　阜</t>
  </si>
  <si>
    <t>静　岡</t>
  </si>
  <si>
    <t>愛　知</t>
  </si>
  <si>
    <t>三　重</t>
  </si>
  <si>
    <t>滋　賀</t>
  </si>
  <si>
    <t>京　都</t>
  </si>
  <si>
    <t>大　阪</t>
  </si>
  <si>
    <t>兵　庫</t>
  </si>
  <si>
    <t>奈　良</t>
  </si>
  <si>
    <t>鳥　取</t>
  </si>
  <si>
    <t>島　根</t>
  </si>
  <si>
    <t>岡　山</t>
  </si>
  <si>
    <t>広　島</t>
  </si>
  <si>
    <t>山　口</t>
  </si>
  <si>
    <t>徳　島</t>
  </si>
  <si>
    <t>香　川</t>
  </si>
  <si>
    <t>愛　媛</t>
  </si>
  <si>
    <t>高　知</t>
  </si>
  <si>
    <t>福　岡</t>
  </si>
  <si>
    <t>佐　賀</t>
  </si>
  <si>
    <t>長　崎</t>
  </si>
  <si>
    <t>熊　本</t>
  </si>
  <si>
    <t>大　分</t>
  </si>
  <si>
    <t>宮　崎</t>
  </si>
  <si>
    <t>沖　縄</t>
  </si>
  <si>
    <t>被保険者</t>
  </si>
  <si>
    <t>科</t>
  </si>
  <si>
    <t>生 活 保 護</t>
  </si>
  <si>
    <t>戦 傷 病 者</t>
  </si>
  <si>
    <t>自 衛 官 等</t>
  </si>
  <si>
    <t>麻 薬 取 締</t>
  </si>
  <si>
    <t>母 子 保 健</t>
  </si>
  <si>
    <t>小 児 慢 性</t>
  </si>
  <si>
    <t>老 人 被 爆</t>
  </si>
  <si>
    <t>確定率</t>
  </si>
  <si>
    <t>年度別</t>
  </si>
  <si>
    <t>対前年比</t>
  </si>
  <si>
    <t>　〃  8年度</t>
  </si>
  <si>
    <t>　〃  9年度</t>
  </si>
  <si>
    <t>　〃 10年度</t>
  </si>
  <si>
    <t>　〃 11年度</t>
  </si>
  <si>
    <t>　〃 12年度</t>
  </si>
  <si>
    <t>　〃 13年度</t>
  </si>
  <si>
    <t>（医科計）</t>
  </si>
  <si>
    <t>合    計</t>
  </si>
  <si>
    <t>老　人　保　健</t>
  </si>
  <si>
    <t>医療機関別</t>
  </si>
  <si>
    <t>医療機関数</t>
  </si>
  <si>
    <t>総      合      計</t>
  </si>
  <si>
    <t>病      院      計</t>
  </si>
  <si>
    <t>経</t>
  </si>
  <si>
    <t>営</t>
  </si>
  <si>
    <t>大学病院</t>
  </si>
  <si>
    <t>主</t>
  </si>
  <si>
    <t>　〃 24年度</t>
  </si>
  <si>
    <t>　〃 24年度</t>
    <phoneticPr fontId="2"/>
  </si>
  <si>
    <t>　〃 25年度</t>
  </si>
  <si>
    <t>　〃 25年度</t>
    <phoneticPr fontId="2"/>
  </si>
  <si>
    <t>　〃 26年度</t>
  </si>
  <si>
    <t>　〃 26年度</t>
    <phoneticPr fontId="2"/>
  </si>
  <si>
    <t>　〃 25年度</t>
    <rPh sb="6" eb="7">
      <t>ド</t>
    </rPh>
    <phoneticPr fontId="2"/>
  </si>
  <si>
    <t>　〃 26年度</t>
    <rPh sb="6" eb="7">
      <t>ド</t>
    </rPh>
    <phoneticPr fontId="2"/>
  </si>
  <si>
    <t>　〃 24年度</t>
    <rPh sb="6" eb="7">
      <t>ド</t>
    </rPh>
    <phoneticPr fontId="2"/>
  </si>
  <si>
    <t>法人病院</t>
  </si>
  <si>
    <t>体</t>
  </si>
  <si>
    <t>個人病院</t>
  </si>
  <si>
    <t>診   療   所    計</t>
  </si>
  <si>
    <t>内科</t>
  </si>
  <si>
    <t>診</t>
  </si>
  <si>
    <t>小児科</t>
  </si>
  <si>
    <t>外科</t>
  </si>
  <si>
    <t>療</t>
  </si>
  <si>
    <t>整形外科</t>
  </si>
  <si>
    <t>皮膚科</t>
  </si>
  <si>
    <t>産婦人科</t>
  </si>
  <si>
    <t>　　　　２.　「その他」欄は、基金取扱以外のものである。</t>
    <rPh sb="8" eb="11">
      <t>ソノタ</t>
    </rPh>
    <rPh sb="12" eb="13">
      <t>ラン</t>
    </rPh>
    <rPh sb="15" eb="17">
      <t>キキン</t>
    </rPh>
    <rPh sb="17" eb="19">
      <t>トリアツカイ</t>
    </rPh>
    <rPh sb="19" eb="21">
      <t>イガイ</t>
    </rPh>
    <phoneticPr fontId="2"/>
  </si>
  <si>
    <t>　　　　３.　受付医療機関等数は、管掌（法別）毎の合計数ではなく、全管掌（法別）を通じた実数を掲記したものである。</t>
    <rPh sb="7" eb="9">
      <t>ウケツケ</t>
    </rPh>
    <rPh sb="9" eb="11">
      <t>イリョウ</t>
    </rPh>
    <rPh sb="11" eb="13">
      <t>キカン</t>
    </rPh>
    <rPh sb="13" eb="14">
      <t>トウ</t>
    </rPh>
    <rPh sb="14" eb="15">
      <t>スウ</t>
    </rPh>
    <rPh sb="17" eb="19">
      <t>カンショウ</t>
    </rPh>
    <rPh sb="20" eb="21">
      <t>ホウ</t>
    </rPh>
    <rPh sb="21" eb="22">
      <t>ベツ</t>
    </rPh>
    <rPh sb="23" eb="24">
      <t>マイ</t>
    </rPh>
    <rPh sb="25" eb="28">
      <t>ゴウケイスウ</t>
    </rPh>
    <rPh sb="33" eb="34">
      <t>ゼン</t>
    </rPh>
    <rPh sb="34" eb="36">
      <t>カンショウ</t>
    </rPh>
    <rPh sb="37" eb="38">
      <t>ホウ</t>
    </rPh>
    <rPh sb="38" eb="39">
      <t>ベツ</t>
    </rPh>
    <rPh sb="41" eb="42">
      <t>ツウ</t>
    </rPh>
    <rPh sb="44" eb="46">
      <t>ジッスウ</t>
    </rPh>
    <rPh sb="47" eb="48">
      <t>ケイ</t>
    </rPh>
    <rPh sb="48" eb="49">
      <t>キ</t>
    </rPh>
    <phoneticPr fontId="2"/>
  </si>
  <si>
    <t>眼科</t>
  </si>
  <si>
    <t>別</t>
  </si>
  <si>
    <t>耳鼻いんこう科</t>
  </si>
  <si>
    <t>医　療　機　関　別</t>
  </si>
  <si>
    <t>大   学   病   院</t>
  </si>
  <si>
    <t>法   人   病   院</t>
  </si>
  <si>
    <t>個   人   病   院</t>
  </si>
  <si>
    <t>内              科</t>
  </si>
  <si>
    <t>小      児      科</t>
  </si>
  <si>
    <t>外              科</t>
  </si>
  <si>
    <t>整    形    外    科</t>
  </si>
  <si>
    <t>皮      膚      科</t>
  </si>
  <si>
    <t>産    婦    人    科</t>
  </si>
  <si>
    <t>眼              科</t>
  </si>
  <si>
    <t>耳 鼻 い ん こ う 科</t>
  </si>
  <si>
    <t>そ      の      他</t>
  </si>
  <si>
    <t xml:space="preserve">    ２  本表は、医療保険に「医療保険単独分」と「医療保険と各法の併用」を合算した数値を示し、各法に「各法単独分」と「各法と各法の併用」等（「医療保険と各法の併用」は除く。）の第１公費を合算した数値を示したものである。</t>
  </si>
  <si>
    <t xml:space="preserve">        これに対し、本書の各統計表は「医療保険と各法の併用」等の併用分に係る数値を、医療保険、各法それぞれに計上した数値である。</t>
  </si>
  <si>
    <t xml:space="preserve">    ３  上記１及び２から、本表と本書の各統計表の数値とは一致しない。</t>
  </si>
  <si>
    <t>管掌別</t>
  </si>
  <si>
    <t>原 爆 医 療</t>
  </si>
  <si>
    <t>精 神 保 健</t>
  </si>
  <si>
    <t>感 染 症</t>
  </si>
  <si>
    <t>自 治 体 医 療</t>
  </si>
  <si>
    <r>
      <t xml:space="preserve"> </t>
    </r>
    <r>
      <rPr>
        <sz val="11"/>
        <rFont val="ＭＳ Ｐゴシック"/>
        <family val="3"/>
        <charset val="128"/>
      </rPr>
      <t xml:space="preserve">    　 </t>
    </r>
    <r>
      <rPr>
        <sz val="10"/>
        <rFont val="ＭＳ 明朝"/>
        <family val="1"/>
        <charset val="128"/>
      </rPr>
      <t>なお、本表の数値は各統計表に含まれている。</t>
    </r>
    <rPh sb="10" eb="11">
      <t>ホン</t>
    </rPh>
    <rPh sb="11" eb="12">
      <t>ヒョウ</t>
    </rPh>
    <rPh sb="13" eb="15">
      <t>スウチ</t>
    </rPh>
    <rPh sb="16" eb="20">
      <t>カクトウケイヒョウ</t>
    </rPh>
    <rPh sb="21" eb="22">
      <t>フク</t>
    </rPh>
    <phoneticPr fontId="6"/>
  </si>
  <si>
    <t>（医科入院外）</t>
  </si>
  <si>
    <t>（医科入院）</t>
  </si>
  <si>
    <t>９割</t>
  </si>
  <si>
    <t>第５表の３　支部別老人保健分診療報酬等支払確定状況</t>
  </si>
  <si>
    <t>第５表の３（続）　支部別老人保健分診療報酬等支払確定状況</t>
  </si>
  <si>
    <t>第７表　管掌別診療報酬等諸率</t>
  </si>
  <si>
    <t>第７表（続）　管掌別診療報酬等諸率</t>
  </si>
  <si>
    <t>第８表　支部別医療保険分診療報酬等諸率</t>
  </si>
  <si>
    <t>第８表の２　支部別老人保健分診療報酬等諸率</t>
  </si>
  <si>
    <t>第８表の２（続）　支部別老人保健分診療報酬等諸率</t>
  </si>
  <si>
    <t>９割</t>
    <phoneticPr fontId="2"/>
  </si>
  <si>
    <t>医　療　保　険</t>
  </si>
  <si>
    <t>各　　法</t>
  </si>
  <si>
    <t>９割</t>
    <phoneticPr fontId="2"/>
  </si>
  <si>
    <t>　〃 14年度</t>
  </si>
  <si>
    <t>措置等医療</t>
    <rPh sb="2" eb="3">
      <t>トウ</t>
    </rPh>
    <phoneticPr fontId="2"/>
  </si>
  <si>
    <t>第11表　支部別医療保険分診療報酬等審査（点検）確定状況</t>
    <rPh sb="8" eb="10">
      <t>イリョウ</t>
    </rPh>
    <rPh sb="10" eb="12">
      <t>ホケン</t>
    </rPh>
    <rPh sb="24" eb="26">
      <t>カクテイ</t>
    </rPh>
    <phoneticPr fontId="2"/>
  </si>
  <si>
    <t>第11表（続）　支部別医療保険分診療報酬等審査（点検）確定状況</t>
    <rPh sb="5" eb="6">
      <t>ゾク</t>
    </rPh>
    <rPh sb="11" eb="13">
      <t>イリョウ</t>
    </rPh>
    <rPh sb="13" eb="15">
      <t>ホケン</t>
    </rPh>
    <rPh sb="27" eb="29">
      <t>カクテイ</t>
    </rPh>
    <phoneticPr fontId="2"/>
  </si>
  <si>
    <t>第11表の２　支部別老人保健分診療報酬等審査（点検）確定状況</t>
    <rPh sb="10" eb="12">
      <t>ロウジン</t>
    </rPh>
    <rPh sb="12" eb="14">
      <t>ホケン</t>
    </rPh>
    <rPh sb="14" eb="15">
      <t>ブン</t>
    </rPh>
    <rPh sb="26" eb="28">
      <t>カクテイ</t>
    </rPh>
    <phoneticPr fontId="2"/>
  </si>
  <si>
    <t>第11表の２（続）　支部別老人保健分診療報酬等審査（点検）確定状況</t>
    <rPh sb="7" eb="8">
      <t>ゾク</t>
    </rPh>
    <rPh sb="13" eb="15">
      <t>ロウジン</t>
    </rPh>
    <rPh sb="15" eb="17">
      <t>ホケン</t>
    </rPh>
    <rPh sb="17" eb="18">
      <t>ブン</t>
    </rPh>
    <rPh sb="29" eb="31">
      <t>カクテイ</t>
    </rPh>
    <phoneticPr fontId="2"/>
  </si>
  <si>
    <t>支 部 別</t>
    <phoneticPr fontId="2"/>
  </si>
  <si>
    <t>老人保健</t>
    <rPh sb="0" eb="2">
      <t>ロウジン</t>
    </rPh>
    <rPh sb="2" eb="4">
      <t>ホケン</t>
    </rPh>
    <phoneticPr fontId="2"/>
  </si>
  <si>
    <t>９　　割</t>
    <phoneticPr fontId="2"/>
  </si>
  <si>
    <t>各       法</t>
    <rPh sb="0" eb="1">
      <t>カク</t>
    </rPh>
    <rPh sb="8" eb="9">
      <t>ホウ</t>
    </rPh>
    <phoneticPr fontId="2"/>
  </si>
  <si>
    <t>そ の 他</t>
    <rPh sb="0" eb="5">
      <t>ソノタ</t>
    </rPh>
    <phoneticPr fontId="2"/>
  </si>
  <si>
    <t>障害児入所医療等</t>
    <rPh sb="0" eb="3">
      <t>ショウガイジ</t>
    </rPh>
    <rPh sb="3" eb="5">
      <t>ニュウショ</t>
    </rPh>
    <rPh sb="5" eb="7">
      <t>イリョウ</t>
    </rPh>
    <rPh sb="7" eb="8">
      <t>トウ</t>
    </rPh>
    <phoneticPr fontId="2"/>
  </si>
  <si>
    <t>障害児入所医療等</t>
    <rPh sb="0" eb="2">
      <t>ショウガイ</t>
    </rPh>
    <rPh sb="2" eb="3">
      <t>ジ</t>
    </rPh>
    <rPh sb="3" eb="5">
      <t>ニュウショ</t>
    </rPh>
    <rPh sb="5" eb="7">
      <t>イリョウ</t>
    </rPh>
    <rPh sb="7" eb="8">
      <t>トウ</t>
    </rPh>
    <phoneticPr fontId="2"/>
  </si>
  <si>
    <t>障害児入所医療等</t>
    <rPh sb="3" eb="5">
      <t>ニュウショ</t>
    </rPh>
    <rPh sb="7" eb="8">
      <t>トウ</t>
    </rPh>
    <phoneticPr fontId="2"/>
  </si>
  <si>
    <t>障害児入所医療等</t>
    <rPh sb="3" eb="5">
      <t>ニュウショ</t>
    </rPh>
    <rPh sb="7" eb="8">
      <t>トウ</t>
    </rPh>
    <phoneticPr fontId="6"/>
  </si>
  <si>
    <t>特定Ｂ型肝炎</t>
    <rPh sb="3" eb="4">
      <t>ガタ</t>
    </rPh>
    <rPh sb="4" eb="6">
      <t>カンエン</t>
    </rPh>
    <phoneticPr fontId="2"/>
  </si>
  <si>
    <t>特定Ｂ型肝炎</t>
    <rPh sb="0" eb="2">
      <t>トクテイ</t>
    </rPh>
    <rPh sb="3" eb="4">
      <t>ガタ</t>
    </rPh>
    <rPh sb="4" eb="6">
      <t>カンエン</t>
    </rPh>
    <phoneticPr fontId="2"/>
  </si>
  <si>
    <t>特定Ｂ型肝炎</t>
    <rPh sb="0" eb="2">
      <t>トクテイ</t>
    </rPh>
    <rPh sb="3" eb="4">
      <t>ガタ</t>
    </rPh>
    <rPh sb="4" eb="6">
      <t>カンエン</t>
    </rPh>
    <phoneticPr fontId="6"/>
  </si>
  <si>
    <t xml:space="preserve">   （3） 医科入院外、歯科及び調剤に係る数値は、突合点検による原審査結果を</t>
    <rPh sb="7" eb="9">
      <t>イカ</t>
    </rPh>
    <rPh sb="9" eb="11">
      <t>ニュウイン</t>
    </rPh>
    <rPh sb="11" eb="12">
      <t>ガイ</t>
    </rPh>
    <rPh sb="13" eb="15">
      <t>シカ</t>
    </rPh>
    <rPh sb="15" eb="16">
      <t>オヨ</t>
    </rPh>
    <rPh sb="17" eb="19">
      <t>チョウザイ</t>
    </rPh>
    <rPh sb="20" eb="21">
      <t>カカ</t>
    </rPh>
    <rPh sb="22" eb="24">
      <t>スウチ</t>
    </rPh>
    <rPh sb="26" eb="27">
      <t>トツ</t>
    </rPh>
    <rPh sb="27" eb="28">
      <t>ゴウ</t>
    </rPh>
    <rPh sb="28" eb="30">
      <t>テンケン</t>
    </rPh>
    <rPh sb="33" eb="34">
      <t>ゲン</t>
    </rPh>
    <rPh sb="34" eb="36">
      <t>シンサ</t>
    </rPh>
    <rPh sb="36" eb="38">
      <t>ケッカ</t>
    </rPh>
    <phoneticPr fontId="13"/>
  </si>
  <si>
    <t>　　　 反映したものである。</t>
    <phoneticPr fontId="13"/>
  </si>
  <si>
    <t>経 営 主 体 別 診 療 科 別 診 療 諸 率</t>
    <rPh sb="18" eb="21">
      <t>シンリョウ</t>
    </rPh>
    <rPh sb="22" eb="23">
      <t>ショ</t>
    </rPh>
    <rPh sb="24" eb="25">
      <t>リツ</t>
    </rPh>
    <phoneticPr fontId="2"/>
  </si>
  <si>
    <t>第４表の２  支部別医療保険及び老人保健分診療報酬等確定件数及び金額</t>
    <rPh sb="14" eb="15">
      <t>オヨ</t>
    </rPh>
    <rPh sb="16" eb="18">
      <t>ロウジン</t>
    </rPh>
    <rPh sb="18" eb="20">
      <t>ホケン</t>
    </rPh>
    <phoneticPr fontId="2"/>
  </si>
  <si>
    <t>北   海   道</t>
    <phoneticPr fontId="2"/>
  </si>
  <si>
    <t>神   奈   川</t>
    <phoneticPr fontId="2"/>
  </si>
  <si>
    <t>和   歌   山</t>
    <phoneticPr fontId="2"/>
  </si>
  <si>
    <t>鹿   児   島</t>
    <phoneticPr fontId="2"/>
  </si>
  <si>
    <t>医療保険</t>
    <phoneticPr fontId="2"/>
  </si>
  <si>
    <t>第12表　管掌別診療報酬等返戻状況</t>
    <rPh sb="13" eb="15">
      <t>ヘンレイ</t>
    </rPh>
    <rPh sb="15" eb="17">
      <t>ジョウキョウ</t>
    </rPh>
    <phoneticPr fontId="2"/>
  </si>
  <si>
    <t>歯科診療</t>
    <rPh sb="2" eb="4">
      <t>シンリョウ</t>
    </rPh>
    <phoneticPr fontId="2"/>
  </si>
  <si>
    <t>難病医療</t>
    <rPh sb="0" eb="2">
      <t>ナンビョウ</t>
    </rPh>
    <rPh sb="2" eb="4">
      <t>イリョウ</t>
    </rPh>
    <phoneticPr fontId="2"/>
  </si>
  <si>
    <t>難病医療</t>
    <rPh sb="0" eb="2">
      <t>ナンビョウ</t>
    </rPh>
    <phoneticPr fontId="2"/>
  </si>
  <si>
    <t>　〃 15年度</t>
  </si>
  <si>
    <t>　〃 16年度</t>
  </si>
  <si>
    <t>訪問看護
ステーション</t>
    <rPh sb="0" eb="2">
      <t>ホウモン</t>
    </rPh>
    <rPh sb="2" eb="4">
      <t>カンゴ</t>
    </rPh>
    <phoneticPr fontId="2"/>
  </si>
  <si>
    <t>国立病院等</t>
    <rPh sb="4" eb="5">
      <t>トウ</t>
    </rPh>
    <phoneticPr fontId="2"/>
  </si>
  <si>
    <t>国  立  病  院  等</t>
    <rPh sb="12" eb="13">
      <t>トウ</t>
    </rPh>
    <phoneticPr fontId="2"/>
  </si>
  <si>
    <t>国立病院等</t>
    <rPh sb="4" eb="5">
      <t>トウ</t>
    </rPh>
    <phoneticPr fontId="2"/>
  </si>
  <si>
    <t>国  立  病  院　等</t>
    <rPh sb="11" eb="12">
      <t>トウ</t>
    </rPh>
    <phoneticPr fontId="2"/>
  </si>
  <si>
    <t>国　立  病  院　等</t>
    <rPh sb="10" eb="11">
      <t>トウ</t>
    </rPh>
    <phoneticPr fontId="2"/>
  </si>
  <si>
    <t>国　立  病  院　等</t>
    <rPh sb="10" eb="11">
      <t>トウ</t>
    </rPh>
    <phoneticPr fontId="2"/>
  </si>
  <si>
    <t>国　立  病  院　等</t>
    <rPh sb="10" eb="11">
      <t>トウ</t>
    </rPh>
    <phoneticPr fontId="2"/>
  </si>
  <si>
    <t>国　立  病  院　等</t>
    <rPh sb="10" eb="11">
      <t>トウ</t>
    </rPh>
    <phoneticPr fontId="2"/>
  </si>
  <si>
    <t>国　立  病  院　等</t>
    <rPh sb="10" eb="11">
      <t>トウ</t>
    </rPh>
    <phoneticPr fontId="2"/>
  </si>
  <si>
    <t>国立病院等</t>
    <rPh sb="4" eb="5">
      <t>トウ</t>
    </rPh>
    <phoneticPr fontId="2"/>
  </si>
  <si>
    <t>国　立  病  院　等</t>
    <rPh sb="10" eb="11">
      <t>トウ</t>
    </rPh>
    <phoneticPr fontId="2"/>
  </si>
  <si>
    <t>国　立  病  院　等</t>
    <rPh sb="10" eb="11">
      <t>トウ</t>
    </rPh>
    <phoneticPr fontId="2"/>
  </si>
  <si>
    <t>難 病 医 療</t>
    <rPh sb="0" eb="1">
      <t>ナン</t>
    </rPh>
    <rPh sb="2" eb="3">
      <t>ビョウ</t>
    </rPh>
    <phoneticPr fontId="6"/>
  </si>
  <si>
    <t xml:space="preserve">    ４  国立病院等とは、国立病院・療養所、独立行政法人国立病院機構、官公立病院及びその他の公的病院である。</t>
    <rPh sb="7" eb="9">
      <t>コクリツ</t>
    </rPh>
    <rPh sb="9" eb="11">
      <t>ビョウイン</t>
    </rPh>
    <rPh sb="11" eb="12">
      <t>トウ</t>
    </rPh>
    <rPh sb="15" eb="17">
      <t>コクリツ</t>
    </rPh>
    <rPh sb="17" eb="19">
      <t>ビョウイン</t>
    </rPh>
    <rPh sb="20" eb="22">
      <t>リョウヨウ</t>
    </rPh>
    <rPh sb="22" eb="23">
      <t>ジョ</t>
    </rPh>
    <rPh sb="24" eb="26">
      <t>ドクリツ</t>
    </rPh>
    <rPh sb="26" eb="28">
      <t>ギョウセイ</t>
    </rPh>
    <rPh sb="28" eb="30">
      <t>ホウジン</t>
    </rPh>
    <rPh sb="30" eb="32">
      <t>コクリツ</t>
    </rPh>
    <rPh sb="32" eb="34">
      <t>ビョウイン</t>
    </rPh>
    <rPh sb="34" eb="36">
      <t>キコウ</t>
    </rPh>
    <rPh sb="37" eb="38">
      <t>カン</t>
    </rPh>
    <rPh sb="38" eb="39">
      <t>コウ</t>
    </rPh>
    <rPh sb="39" eb="40">
      <t>リツ</t>
    </rPh>
    <rPh sb="40" eb="42">
      <t>ビョウイン</t>
    </rPh>
    <rPh sb="42" eb="43">
      <t>オヨ</t>
    </rPh>
    <rPh sb="44" eb="47">
      <t>ソノタ</t>
    </rPh>
    <rPh sb="48" eb="50">
      <t>コウテキ</t>
    </rPh>
    <rPh sb="50" eb="52">
      <t>ビョウイン</t>
    </rPh>
    <phoneticPr fontId="2"/>
  </si>
  <si>
    <t>医療観察</t>
    <rPh sb="0" eb="2">
      <t>イリョウ</t>
    </rPh>
    <rPh sb="2" eb="4">
      <t>カンサツ</t>
    </rPh>
    <phoneticPr fontId="2"/>
  </si>
  <si>
    <t>自 立 支 援</t>
    <rPh sb="0" eb="1">
      <t>ジ</t>
    </rPh>
    <rPh sb="2" eb="3">
      <t>リツ</t>
    </rPh>
    <rPh sb="4" eb="5">
      <t>ササ</t>
    </rPh>
    <rPh sb="6" eb="7">
      <t>エン</t>
    </rPh>
    <phoneticPr fontId="2"/>
  </si>
  <si>
    <t>児童福祉</t>
    <rPh sb="0" eb="2">
      <t>ジドウ</t>
    </rPh>
    <rPh sb="2" eb="4">
      <t>フクシ</t>
    </rPh>
    <phoneticPr fontId="2"/>
  </si>
  <si>
    <t>石綿救済</t>
    <rPh sb="0" eb="1">
      <t>イシ</t>
    </rPh>
    <rPh sb="1" eb="2">
      <t>ワタ</t>
    </rPh>
    <rPh sb="2" eb="3">
      <t>スクイ</t>
    </rPh>
    <rPh sb="3" eb="4">
      <t>スミ</t>
    </rPh>
    <phoneticPr fontId="2"/>
  </si>
  <si>
    <t>一般医療</t>
    <rPh sb="2" eb="4">
      <t>イリョウ</t>
    </rPh>
    <phoneticPr fontId="2"/>
  </si>
  <si>
    <t>医療観察</t>
    <rPh sb="0" eb="2">
      <t>イリョウ</t>
    </rPh>
    <rPh sb="2" eb="4">
      <t>カンサツ</t>
    </rPh>
    <phoneticPr fontId="2"/>
  </si>
  <si>
    <t>自立支援</t>
    <rPh sb="0" eb="2">
      <t>ジリツ</t>
    </rPh>
    <rPh sb="2" eb="4">
      <t>シエン</t>
    </rPh>
    <phoneticPr fontId="2"/>
  </si>
  <si>
    <t>石綿救済</t>
    <rPh sb="0" eb="2">
      <t>イシワタ</t>
    </rPh>
    <rPh sb="2" eb="4">
      <t>キュウサイ</t>
    </rPh>
    <phoneticPr fontId="2"/>
  </si>
  <si>
    <t>療育給付</t>
    <rPh sb="0" eb="2">
      <t>リョウイク</t>
    </rPh>
    <rPh sb="2" eb="4">
      <t>キュウフ</t>
    </rPh>
    <phoneticPr fontId="2"/>
  </si>
  <si>
    <t>本　年　度　累　計</t>
    <rPh sb="0" eb="1">
      <t>ホン</t>
    </rPh>
    <rPh sb="2" eb="5">
      <t>ネンド</t>
    </rPh>
    <rPh sb="6" eb="9">
      <t>ルイケイ</t>
    </rPh>
    <phoneticPr fontId="2"/>
  </si>
  <si>
    <t>件数</t>
    <rPh sb="0" eb="2">
      <t>ケンスウ</t>
    </rPh>
    <phoneticPr fontId="2"/>
  </si>
  <si>
    <t>金額</t>
    <rPh sb="0" eb="2">
      <t>キンガク</t>
    </rPh>
    <phoneticPr fontId="2"/>
  </si>
  <si>
    <t>件</t>
    <rPh sb="0" eb="1">
      <t>ケン</t>
    </rPh>
    <phoneticPr fontId="2"/>
  </si>
  <si>
    <t>千円</t>
    <rPh sb="0" eb="2">
      <t>センエン</t>
    </rPh>
    <phoneticPr fontId="2"/>
  </si>
  <si>
    <t>％</t>
    <phoneticPr fontId="2"/>
  </si>
  <si>
    <t>総計</t>
    <rPh sb="0" eb="2">
      <t>ソウケイ</t>
    </rPh>
    <phoneticPr fontId="2"/>
  </si>
  <si>
    <t>医科</t>
    <rPh sb="0" eb="2">
      <t>イカ</t>
    </rPh>
    <phoneticPr fontId="2"/>
  </si>
  <si>
    <t>歯科</t>
    <rPh sb="0" eb="2">
      <t>シカ</t>
    </rPh>
    <phoneticPr fontId="2"/>
  </si>
  <si>
    <t>調剤</t>
    <rPh sb="0" eb="2">
      <t>チョウザイ</t>
    </rPh>
    <phoneticPr fontId="2"/>
  </si>
  <si>
    <t>訪問看護</t>
    <rPh sb="0" eb="2">
      <t>ホウモン</t>
    </rPh>
    <rPh sb="2" eb="4">
      <t>カンゴ</t>
    </rPh>
    <phoneticPr fontId="2"/>
  </si>
  <si>
    <t>自治体医療</t>
    <rPh sb="0" eb="3">
      <t>ジチタイ</t>
    </rPh>
    <rPh sb="3" eb="5">
      <t>イリョウ</t>
    </rPh>
    <phoneticPr fontId="2"/>
  </si>
  <si>
    <t>第10表　管掌別診療報酬等審査（点検）確定状況</t>
    <rPh sb="19" eb="21">
      <t>カクテイ</t>
    </rPh>
    <phoneticPr fontId="2"/>
  </si>
  <si>
    <t>第10表（続）　管掌別診療報酬等審査（点検）確定状況</t>
    <rPh sb="22" eb="24">
      <t>カクテイ</t>
    </rPh>
    <phoneticPr fontId="2"/>
  </si>
  <si>
    <t>児童福祉</t>
    <rPh sb="0" eb="2">
      <t>ジドウ</t>
    </rPh>
    <rPh sb="2" eb="4">
      <t>フクシ</t>
    </rPh>
    <phoneticPr fontId="6"/>
  </si>
  <si>
    <t>療育給付</t>
    <rPh sb="0" eb="2">
      <t>リョウイク</t>
    </rPh>
    <rPh sb="2" eb="4">
      <t>キュウフ</t>
    </rPh>
    <phoneticPr fontId="6"/>
  </si>
  <si>
    <t>石　綿　救　済</t>
    <rPh sb="0" eb="1">
      <t>イシ</t>
    </rPh>
    <rPh sb="2" eb="3">
      <t>ワタ</t>
    </rPh>
    <rPh sb="4" eb="5">
      <t>スクイ</t>
    </rPh>
    <rPh sb="6" eb="7">
      <t>スミ</t>
    </rPh>
    <phoneticPr fontId="6"/>
  </si>
  <si>
    <t>医科診療</t>
    <rPh sb="2" eb="4">
      <t>シンリョウ</t>
    </rPh>
    <phoneticPr fontId="6"/>
  </si>
  <si>
    <t>一般医療</t>
    <rPh sb="2" eb="4">
      <t>イリョウ</t>
    </rPh>
    <phoneticPr fontId="6"/>
  </si>
  <si>
    <t>特定疾患等</t>
    <rPh sb="4" eb="5">
      <t>トウ</t>
    </rPh>
    <phoneticPr fontId="2"/>
  </si>
  <si>
    <t>措置等医療</t>
    <rPh sb="2" eb="3">
      <t>トウ</t>
    </rPh>
    <phoneticPr fontId="2"/>
  </si>
  <si>
    <t>特 定 疾 患等</t>
    <rPh sb="7" eb="8">
      <t>トウ</t>
    </rPh>
    <phoneticPr fontId="6"/>
  </si>
  <si>
    <t>措 置  等 医 療</t>
    <rPh sb="5" eb="6">
      <t>トウ</t>
    </rPh>
    <phoneticPr fontId="6"/>
  </si>
  <si>
    <t>回数</t>
    <rPh sb="0" eb="2">
      <t>カイスウ</t>
    </rPh>
    <phoneticPr fontId="2"/>
  </si>
  <si>
    <t>管掌別診療報酬等確定件数及び金額の対前年度比</t>
    <rPh sb="20" eb="21">
      <t>ド</t>
    </rPh>
    <phoneticPr fontId="13"/>
  </si>
  <si>
    <t>支部別診療報酬等確定件数及び金額の対前年度比</t>
    <rPh sb="20" eb="21">
      <t>ド</t>
    </rPh>
    <phoneticPr fontId="13"/>
  </si>
  <si>
    <t>支部別医療保険分診療報酬等確定件数及び金額の対前年度比</t>
    <rPh sb="25" eb="26">
      <t>ド</t>
    </rPh>
    <phoneticPr fontId="13"/>
  </si>
  <si>
    <t>第３表　管掌別診療報酬等確定件数及び金額の対前年度比</t>
    <rPh sb="24" eb="25">
      <t>ド</t>
    </rPh>
    <phoneticPr fontId="2"/>
  </si>
  <si>
    <t>第６表　支部別診療報酬等確定件数及び金額の対前年度比</t>
    <rPh sb="24" eb="25">
      <t>ド</t>
    </rPh>
    <phoneticPr fontId="2"/>
  </si>
  <si>
    <t>第６表の２　支部別医療保険分診療報酬等確定件数及び金額の対前年度比</t>
    <rPh sb="31" eb="32">
      <t>ド</t>
    </rPh>
    <phoneticPr fontId="2"/>
  </si>
  <si>
    <t>対 前 年 度 比</t>
    <rPh sb="0" eb="1">
      <t>タイ</t>
    </rPh>
    <rPh sb="2" eb="5">
      <t>ゼンネン</t>
    </rPh>
    <rPh sb="6" eb="7">
      <t>ド</t>
    </rPh>
    <rPh sb="8" eb="9">
      <t>ヒ</t>
    </rPh>
    <phoneticPr fontId="2"/>
  </si>
  <si>
    <t>回</t>
    <rPh sb="0" eb="1">
      <t>カイ</t>
    </rPh>
    <phoneticPr fontId="2"/>
  </si>
  <si>
    <t>回数</t>
    <rPh sb="0" eb="2">
      <t>カイスウ</t>
    </rPh>
    <phoneticPr fontId="6"/>
  </si>
  <si>
    <t>回</t>
    <rPh sb="0" eb="1">
      <t>カイ</t>
    </rPh>
    <phoneticPr fontId="6"/>
  </si>
  <si>
    <t>更生医療</t>
    <rPh sb="0" eb="2">
      <t>コウセイ</t>
    </rPh>
    <rPh sb="2" eb="4">
      <t>イリョウ</t>
    </rPh>
    <phoneticPr fontId="2"/>
  </si>
  <si>
    <t>精神通院医療</t>
    <rPh sb="0" eb="2">
      <t>セイシン</t>
    </rPh>
    <rPh sb="2" eb="4">
      <t>ツウイン</t>
    </rPh>
    <rPh sb="4" eb="6">
      <t>イリョウ</t>
    </rPh>
    <phoneticPr fontId="2"/>
  </si>
  <si>
    <t>更生医療</t>
    <rPh sb="0" eb="2">
      <t>コウセイ</t>
    </rPh>
    <rPh sb="2" eb="4">
      <t>イリョウ</t>
    </rPh>
    <phoneticPr fontId="6"/>
  </si>
  <si>
    <t>精神通院医療</t>
    <rPh sb="0" eb="2">
      <t>セイシン</t>
    </rPh>
    <rPh sb="2" eb="4">
      <t>ツウイン</t>
    </rPh>
    <rPh sb="4" eb="6">
      <t>イリョウ</t>
    </rPh>
    <phoneticPr fontId="6"/>
  </si>
  <si>
    <t>認定医療</t>
    <rPh sb="0" eb="2">
      <t>ニンテイ</t>
    </rPh>
    <rPh sb="2" eb="4">
      <t>イリョウ</t>
    </rPh>
    <phoneticPr fontId="2"/>
  </si>
  <si>
    <t>一般医療</t>
    <rPh sb="0" eb="2">
      <t>イッパン</t>
    </rPh>
    <rPh sb="2" eb="4">
      <t>イリョウ</t>
    </rPh>
    <phoneticPr fontId="2"/>
  </si>
  <si>
    <t>精神保健</t>
    <rPh sb="0" eb="2">
      <t>セイシン</t>
    </rPh>
    <rPh sb="2" eb="4">
      <t>ホケン</t>
    </rPh>
    <phoneticPr fontId="2"/>
  </si>
  <si>
    <t>措置患者</t>
    <rPh sb="0" eb="2">
      <t>ソチ</t>
    </rPh>
    <rPh sb="2" eb="4">
      <t>カンジャ</t>
    </rPh>
    <phoneticPr fontId="2"/>
  </si>
  <si>
    <t>１回当たり基準額</t>
    <rPh sb="1" eb="2">
      <t>カイ</t>
    </rPh>
    <phoneticPr fontId="2"/>
  </si>
  <si>
    <t>児 童 福 祉</t>
    <rPh sb="0" eb="1">
      <t>ジ</t>
    </rPh>
    <rPh sb="2" eb="3">
      <t>ワラベ</t>
    </rPh>
    <rPh sb="4" eb="5">
      <t>フク</t>
    </rPh>
    <rPh sb="6" eb="7">
      <t>シ</t>
    </rPh>
    <phoneticPr fontId="2"/>
  </si>
  <si>
    <t>原 爆 医 療</t>
    <phoneticPr fontId="2"/>
  </si>
  <si>
    <t>自 立 支 援</t>
    <rPh sb="0" eb="1">
      <t>ジ</t>
    </rPh>
    <rPh sb="2" eb="3">
      <t>リツ</t>
    </rPh>
    <rPh sb="4" eb="5">
      <t>ササ</t>
    </rPh>
    <rPh sb="6" eb="7">
      <t>エン</t>
    </rPh>
    <phoneticPr fontId="6"/>
  </si>
  <si>
    <r>
      <t xml:space="preserve"> </t>
    </r>
    <r>
      <rPr>
        <sz val="10"/>
        <rFont val="ＭＳ Ｐゴシック"/>
        <family val="3"/>
        <charset val="128"/>
      </rPr>
      <t xml:space="preserve">    　 </t>
    </r>
    <r>
      <rPr>
        <sz val="10"/>
        <rFont val="ＭＳ 明朝"/>
        <family val="1"/>
        <charset val="128"/>
      </rPr>
      <t>なお、本表の数値は各統計表に含まれている。</t>
    </r>
    <rPh sb="10" eb="11">
      <t>ホン</t>
    </rPh>
    <rPh sb="11" eb="12">
      <t>ヒョウ</t>
    </rPh>
    <rPh sb="13" eb="15">
      <t>スウチ</t>
    </rPh>
    <rPh sb="16" eb="20">
      <t>カクトウケイヒョウ</t>
    </rPh>
    <rPh sb="21" eb="22">
      <t>フク</t>
    </rPh>
    <phoneticPr fontId="6"/>
  </si>
  <si>
    <t>食事・生活療養費</t>
    <rPh sb="3" eb="5">
      <t>セイカツ</t>
    </rPh>
    <phoneticPr fontId="2"/>
  </si>
  <si>
    <t>食事・生活療養費</t>
    <phoneticPr fontId="2"/>
  </si>
  <si>
    <t>備考  総計欄の件数は、食事・生活療養費を除く数値である。</t>
    <phoneticPr fontId="2"/>
  </si>
  <si>
    <t>食事・生活療養費</t>
    <rPh sb="0" eb="2">
      <t>ショクジ</t>
    </rPh>
    <rPh sb="3" eb="5">
      <t>セイカツ</t>
    </rPh>
    <rPh sb="5" eb="8">
      <t>リョウヨウヒ</t>
    </rPh>
    <phoneticPr fontId="2"/>
  </si>
  <si>
    <t>食事・生活療養費</t>
    <phoneticPr fontId="2"/>
  </si>
  <si>
    <t xml:space="preserve"> 備考　総計欄の件数は、食事・生活療養費を除く数値である。</t>
    <phoneticPr fontId="2"/>
  </si>
  <si>
    <t>療養介護医療</t>
    <rPh sb="0" eb="2">
      <t>リョウヨウ</t>
    </rPh>
    <rPh sb="2" eb="3">
      <t>スケ</t>
    </rPh>
    <rPh sb="3" eb="4">
      <t>ユズル</t>
    </rPh>
    <rPh sb="4" eb="6">
      <t>イリョウ</t>
    </rPh>
    <phoneticPr fontId="2"/>
  </si>
  <si>
    <t>療養介護医療</t>
    <rPh sb="0" eb="2">
      <t>リョウヨウ</t>
    </rPh>
    <rPh sb="2" eb="4">
      <t>カイゴ</t>
    </rPh>
    <rPh sb="4" eb="6">
      <t>イリョウ</t>
    </rPh>
    <phoneticPr fontId="2"/>
  </si>
  <si>
    <t>高齢者７割</t>
  </si>
  <si>
    <t>７割</t>
  </si>
  <si>
    <t>７　　　割</t>
  </si>
  <si>
    <t>食事・生活療養費</t>
    <rPh sb="3" eb="5">
      <t>セイカツ</t>
    </rPh>
    <phoneticPr fontId="6"/>
  </si>
  <si>
    <t>　備考　各管掌別の「計」欄の件数は、食事・生活療養費を除く数値である。</t>
    <rPh sb="1" eb="3">
      <t>ビコウ</t>
    </rPh>
    <rPh sb="4" eb="5">
      <t>カク</t>
    </rPh>
    <rPh sb="5" eb="7">
      <t>カンショウ</t>
    </rPh>
    <rPh sb="7" eb="8">
      <t>ベツ</t>
    </rPh>
    <rPh sb="10" eb="11">
      <t>ケイ</t>
    </rPh>
    <rPh sb="12" eb="13">
      <t>ラン</t>
    </rPh>
    <rPh sb="14" eb="16">
      <t>ケンスウ</t>
    </rPh>
    <rPh sb="18" eb="20">
      <t>ショクジ</t>
    </rPh>
    <rPh sb="21" eb="23">
      <t>セイカツ</t>
    </rPh>
    <rPh sb="23" eb="26">
      <t>リョウヨウヒ</t>
    </rPh>
    <rPh sb="27" eb="28">
      <t>ノゾ</t>
    </rPh>
    <rPh sb="29" eb="31">
      <t>スウチ</t>
    </rPh>
    <phoneticPr fontId="2"/>
  </si>
  <si>
    <t xml:space="preserve">     2　総計欄の件数は、医科の数値であり、同欄の金額は、医科及び食事・生活療養費を加えたものである。</t>
    <rPh sb="38" eb="40">
      <t>セイカツ</t>
    </rPh>
    <phoneticPr fontId="6"/>
  </si>
  <si>
    <t>参考資料３</t>
    <phoneticPr fontId="2"/>
  </si>
  <si>
    <t>参考資料３（続）</t>
    <phoneticPr fontId="2"/>
  </si>
  <si>
    <t>診療年月</t>
    <rPh sb="0" eb="2">
      <t>シンリョウ</t>
    </rPh>
    <rPh sb="2" eb="3">
      <t>ネン</t>
    </rPh>
    <rPh sb="3" eb="4">
      <t>ツキ</t>
    </rPh>
    <phoneticPr fontId="2"/>
  </si>
  <si>
    <t>医療保険</t>
    <phoneticPr fontId="2"/>
  </si>
  <si>
    <r>
      <t xml:space="preserve"> </t>
    </r>
    <r>
      <rPr>
        <sz val="11"/>
        <rFont val="ＭＳ Ｐゴシック"/>
        <family val="3"/>
        <charset val="128"/>
      </rPr>
      <t xml:space="preserve">    　 </t>
    </r>
    <r>
      <rPr>
        <sz val="10"/>
        <rFont val="ＭＳ 明朝"/>
        <family val="1"/>
        <charset val="128"/>
      </rPr>
      <t>なお、本表の数値は各統計表に含まれている。</t>
    </r>
    <rPh sb="10" eb="11">
      <t>ホン</t>
    </rPh>
    <rPh sb="11" eb="12">
      <t>ヒョウ</t>
    </rPh>
    <rPh sb="13" eb="15">
      <t>スウチ</t>
    </rPh>
    <rPh sb="16" eb="20">
      <t>カクトウケイヒョウ</t>
    </rPh>
    <rPh sb="21" eb="22">
      <t>フク</t>
    </rPh>
    <phoneticPr fontId="6"/>
  </si>
  <si>
    <t>参考資料　２</t>
    <rPh sb="0" eb="2">
      <t>サンコウ</t>
    </rPh>
    <rPh sb="2" eb="4">
      <t>シリョウ</t>
    </rPh>
    <phoneticPr fontId="2"/>
  </si>
  <si>
    <t>年度別</t>
    <rPh sb="0" eb="2">
      <t>ネンド</t>
    </rPh>
    <rPh sb="2" eb="3">
      <t>ベツ</t>
    </rPh>
    <phoneticPr fontId="2"/>
  </si>
  <si>
    <t>各法</t>
    <rPh sb="0" eb="2">
      <t>カクホウ</t>
    </rPh>
    <phoneticPr fontId="2"/>
  </si>
  <si>
    <t>（再掲）生活保護法</t>
    <rPh sb="1" eb="3">
      <t>サイケイ</t>
    </rPh>
    <rPh sb="4" eb="6">
      <t>セイカツ</t>
    </rPh>
    <rPh sb="6" eb="9">
      <t>ホゴホウ</t>
    </rPh>
    <phoneticPr fontId="2"/>
  </si>
  <si>
    <t>（再掲）自治体医療</t>
    <rPh sb="1" eb="3">
      <t>サイケイ</t>
    </rPh>
    <rPh sb="4" eb="7">
      <t>ジチタイ</t>
    </rPh>
    <rPh sb="7" eb="9">
      <t>イリョウ</t>
    </rPh>
    <phoneticPr fontId="2"/>
  </si>
  <si>
    <t>日数</t>
    <rPh sb="0" eb="1">
      <t>ニチ</t>
    </rPh>
    <rPh sb="1" eb="2">
      <t>スウ</t>
    </rPh>
    <phoneticPr fontId="2"/>
  </si>
  <si>
    <t>点数</t>
    <rPh sb="0" eb="2">
      <t>テンスウ</t>
    </rPh>
    <phoneticPr fontId="2"/>
  </si>
  <si>
    <t>日</t>
    <rPh sb="0" eb="1">
      <t>ニチ</t>
    </rPh>
    <phoneticPr fontId="2"/>
  </si>
  <si>
    <t>千点</t>
    <rPh sb="0" eb="2">
      <t>センテン</t>
    </rPh>
    <phoneticPr fontId="2"/>
  </si>
  <si>
    <t>２（続）</t>
    <rPh sb="2" eb="3">
      <t>ゾク</t>
    </rPh>
    <phoneticPr fontId="2"/>
  </si>
  <si>
    <t>　〃 10年度</t>
    <rPh sb="6" eb="7">
      <t>ド</t>
    </rPh>
    <phoneticPr fontId="2"/>
  </si>
  <si>
    <t>　〃 11年度</t>
    <rPh sb="6" eb="7">
      <t>ド</t>
    </rPh>
    <phoneticPr fontId="2"/>
  </si>
  <si>
    <t>　〃 12年度</t>
    <rPh sb="6" eb="7">
      <t>ド</t>
    </rPh>
    <phoneticPr fontId="2"/>
  </si>
  <si>
    <t>　〃 13年度</t>
    <rPh sb="6" eb="7">
      <t>ド</t>
    </rPh>
    <phoneticPr fontId="2"/>
  </si>
  <si>
    <t>　〃 14年度</t>
    <rPh sb="6" eb="7">
      <t>ド</t>
    </rPh>
    <phoneticPr fontId="2"/>
  </si>
  <si>
    <t>　〃 15年度</t>
    <rPh sb="6" eb="7">
      <t>ド</t>
    </rPh>
    <phoneticPr fontId="2"/>
  </si>
  <si>
    <t>　〃 16年度</t>
    <rPh sb="6" eb="7">
      <t>ド</t>
    </rPh>
    <phoneticPr fontId="2"/>
  </si>
  <si>
    <t>　〃 17年度</t>
    <rPh sb="6" eb="7">
      <t>ド</t>
    </rPh>
    <phoneticPr fontId="2"/>
  </si>
  <si>
    <t>参考資料４の２</t>
    <phoneticPr fontId="2"/>
  </si>
  <si>
    <t>参考資料４の３</t>
    <phoneticPr fontId="2"/>
  </si>
  <si>
    <t>　〃 　　　　　5月</t>
  </si>
  <si>
    <t>　〃 　　　　　5月</t>
    <phoneticPr fontId="2"/>
  </si>
  <si>
    <t>　〃 　　　　　6月</t>
  </si>
  <si>
    <t>　〃 　　　　　6月</t>
    <phoneticPr fontId="2"/>
  </si>
  <si>
    <t>　〃 　　　　　7月</t>
  </si>
  <si>
    <t>　〃 　　　　　8月</t>
  </si>
  <si>
    <t>　〃 　　　　　9月</t>
  </si>
  <si>
    <t>　〃 　　　　　10月</t>
  </si>
  <si>
    <t>　〃 　　　　　11月</t>
  </si>
  <si>
    <t>　〃 　　　　　12月</t>
  </si>
  <si>
    <t>　〃 　　　　　2月</t>
    <phoneticPr fontId="2"/>
  </si>
  <si>
    <t>　〃 　　　　　3月</t>
    <phoneticPr fontId="2"/>
  </si>
  <si>
    <t>　〃 　　　　　4月</t>
    <phoneticPr fontId="2"/>
  </si>
  <si>
    <t>参考資料　１</t>
    <phoneticPr fontId="2"/>
  </si>
  <si>
    <t>参考資料　１（続）</t>
    <phoneticPr fontId="2"/>
  </si>
  <si>
    <t>参考資料４</t>
    <phoneticPr fontId="6"/>
  </si>
  <si>
    <r>
      <t xml:space="preserve">平成 </t>
    </r>
    <r>
      <rPr>
        <sz val="11"/>
        <color indexed="9"/>
        <rFont val="ＭＳ Ｐ明朝"/>
        <family val="1"/>
        <charset val="128"/>
      </rPr>
      <t>0</t>
    </r>
    <r>
      <rPr>
        <sz val="11"/>
        <rFont val="ＭＳ Ｐ明朝"/>
        <family val="1"/>
        <charset val="128"/>
      </rPr>
      <t>8年度</t>
    </r>
    <rPh sb="6" eb="7">
      <t>ド</t>
    </rPh>
    <phoneticPr fontId="2"/>
  </si>
  <si>
    <r>
      <t xml:space="preserve">　〃 </t>
    </r>
    <r>
      <rPr>
        <sz val="11"/>
        <color indexed="9"/>
        <rFont val="ＭＳ Ｐ明朝"/>
        <family val="1"/>
        <charset val="128"/>
      </rPr>
      <t>0</t>
    </r>
    <r>
      <rPr>
        <sz val="11"/>
        <rFont val="ＭＳ Ｐ明朝"/>
        <family val="1"/>
        <charset val="128"/>
      </rPr>
      <t>9年度</t>
    </r>
    <rPh sb="6" eb="7">
      <t>ド</t>
    </rPh>
    <phoneticPr fontId="2"/>
  </si>
  <si>
    <r>
      <t xml:space="preserve"> </t>
    </r>
    <r>
      <rPr>
        <sz val="11"/>
        <rFont val="ＭＳ Ｐゴシック"/>
        <family val="3"/>
        <charset val="128"/>
      </rPr>
      <t xml:space="preserve">    </t>
    </r>
    <r>
      <rPr>
        <sz val="10"/>
        <rFont val="ＭＳ 明朝"/>
        <family val="1"/>
        <charset val="128"/>
      </rPr>
      <t>2　総計欄の件数・点数は、全管掌に係る医科の数値であり、同欄の金額は、医科及び食事・生活療養費を加えたものである。</t>
    </r>
    <rPh sb="11" eb="13">
      <t>ケンスウ</t>
    </rPh>
    <rPh sb="14" eb="16">
      <t>テンスウ</t>
    </rPh>
    <rPh sb="18" eb="19">
      <t>ゼン</t>
    </rPh>
    <rPh sb="19" eb="21">
      <t>カンショウ</t>
    </rPh>
    <rPh sb="22" eb="23">
      <t>カカ</t>
    </rPh>
    <rPh sb="24" eb="26">
      <t>イカ</t>
    </rPh>
    <rPh sb="40" eb="42">
      <t>イカ</t>
    </rPh>
    <rPh sb="42" eb="43">
      <t>オヨ</t>
    </rPh>
    <rPh sb="47" eb="49">
      <t>セイカツ</t>
    </rPh>
    <phoneticPr fontId="6"/>
  </si>
  <si>
    <r>
      <t xml:space="preserve"> </t>
    </r>
    <r>
      <rPr>
        <sz val="11"/>
        <rFont val="ＭＳ Ｐゴシック"/>
        <family val="3"/>
        <charset val="128"/>
      </rPr>
      <t xml:space="preserve">    </t>
    </r>
    <r>
      <rPr>
        <sz val="10"/>
        <rFont val="ＭＳ 明朝"/>
        <family val="1"/>
        <charset val="128"/>
      </rPr>
      <t>2　総計欄の件数・点数は、全管掌に係る医科の数値であり、同欄の金額は、医科及び食事・生活療養費を加えたものである。</t>
    </r>
    <rPh sb="18" eb="19">
      <t>ゼン</t>
    </rPh>
    <rPh sb="19" eb="21">
      <t>カンショウ</t>
    </rPh>
    <rPh sb="22" eb="23">
      <t>カカ</t>
    </rPh>
    <rPh sb="24" eb="26">
      <t>イカ</t>
    </rPh>
    <rPh sb="40" eb="42">
      <t>イカ</t>
    </rPh>
    <rPh sb="42" eb="43">
      <t>オヨ</t>
    </rPh>
    <rPh sb="47" eb="49">
      <t>セイカツ</t>
    </rPh>
    <phoneticPr fontId="6"/>
  </si>
  <si>
    <t>例　　　言</t>
  </si>
  <si>
    <t>　　　　割はそれ以外の者が対象である。</t>
  </si>
  <si>
    <t xml:space="preserve">   　　法分ごとの負担額が掲載してある。</t>
  </si>
  <si>
    <t>　３　単位未満の数値は四捨五入を原則とした。したがって、総計とその内訳の計と</t>
  </si>
  <si>
    <t>　　は必ずしも一致しない。</t>
  </si>
  <si>
    <t>　４　本書に用いた記号は、次のとおりである。</t>
  </si>
  <si>
    <t>　　　「－」は掲げる計数がないもの。</t>
  </si>
  <si>
    <t xml:space="preserve">      「０」は表示単位に満たないもの。</t>
  </si>
  <si>
    <t>　　　「△」は負数のもの。</t>
  </si>
  <si>
    <t>第1表</t>
  </si>
  <si>
    <t>診療報酬等請求及び支払窓口数</t>
  </si>
  <si>
    <t>第2表</t>
  </si>
  <si>
    <t>第3表</t>
  </si>
  <si>
    <t>第4表</t>
  </si>
  <si>
    <t>支部別管掌別診療報酬等確定件数及び金額</t>
  </si>
  <si>
    <t xml:space="preserve">第4表の2   </t>
  </si>
  <si>
    <t>第5表</t>
  </si>
  <si>
    <t xml:space="preserve">第5表の2   </t>
  </si>
  <si>
    <t>第6表</t>
  </si>
  <si>
    <t>　〃 23年度</t>
  </si>
  <si>
    <t>　〃 23年度</t>
    <rPh sb="6" eb="7">
      <t>ド</t>
    </rPh>
    <phoneticPr fontId="2"/>
  </si>
  <si>
    <t>第6表の2</t>
  </si>
  <si>
    <t>第7表　　　</t>
  </si>
  <si>
    <t>第8表</t>
  </si>
  <si>
    <t>参考資料1</t>
  </si>
  <si>
    <t>　２　点数（食事・生活療養費については基準額、訪問看護療養費については看護費</t>
    <rPh sb="9" eb="11">
      <t>セイカツ</t>
    </rPh>
    <phoneticPr fontId="13"/>
  </si>
  <si>
    <t>　　用）及び金額については、次の諸点に留意されたい。</t>
    <phoneticPr fontId="13"/>
  </si>
  <si>
    <t>統　　計　　表　　目　　次</t>
    <rPh sb="9" eb="13">
      <t>モクジ</t>
    </rPh>
    <phoneticPr fontId="13"/>
  </si>
  <si>
    <t>管掌別診療報酬等諸率</t>
    <phoneticPr fontId="13"/>
  </si>
  <si>
    <t>支部別医療保険分診療報酬等諸率</t>
    <phoneticPr fontId="13"/>
  </si>
  <si>
    <t>第9表</t>
    <phoneticPr fontId="13"/>
  </si>
  <si>
    <t>管掌別診療報酬等返戻状況</t>
    <phoneticPr fontId="13"/>
  </si>
  <si>
    <t>第10表</t>
    <phoneticPr fontId="13"/>
  </si>
  <si>
    <t>支部別医療保険分診療報酬等返戻状況</t>
    <phoneticPr fontId="13"/>
  </si>
  <si>
    <t>参考資料2</t>
    <phoneticPr fontId="13"/>
  </si>
  <si>
    <t>参考資料4の2</t>
    <phoneticPr fontId="13"/>
  </si>
  <si>
    <t>参考資料4の3</t>
    <phoneticPr fontId="13"/>
  </si>
  <si>
    <t>第11表</t>
  </si>
  <si>
    <t>第13表</t>
  </si>
  <si>
    <t>管掌別診療報酬等審査（点検）確定状況</t>
    <phoneticPr fontId="13"/>
  </si>
  <si>
    <t>支部別医療保険分診療報酬等審査（点検）確定状況</t>
    <phoneticPr fontId="13"/>
  </si>
  <si>
    <t>第12表</t>
    <phoneticPr fontId="13"/>
  </si>
  <si>
    <t>参考資料3</t>
    <phoneticPr fontId="13"/>
  </si>
  <si>
    <t>経営主体別診療科別診療諸率（医科計）</t>
    <phoneticPr fontId="13"/>
  </si>
  <si>
    <t>〃</t>
    <phoneticPr fontId="13"/>
  </si>
  <si>
    <t>経営主体別診療科別診療諸率（医科入院）</t>
    <rPh sb="16" eb="18">
      <t>ニュウイン</t>
    </rPh>
    <phoneticPr fontId="13"/>
  </si>
  <si>
    <t>〃</t>
    <phoneticPr fontId="13"/>
  </si>
  <si>
    <t>経営主体別診療科別診療諸率（医科入院外）</t>
    <phoneticPr fontId="13"/>
  </si>
  <si>
    <t>参考資料4</t>
    <phoneticPr fontId="13"/>
  </si>
  <si>
    <t>管掌別診療報酬等確定状況</t>
    <phoneticPr fontId="13"/>
  </si>
  <si>
    <t>支部別診療報酬等確定状況</t>
    <phoneticPr fontId="13"/>
  </si>
  <si>
    <t>支部別医療保険分診療報酬等確定状況</t>
    <phoneticPr fontId="13"/>
  </si>
  <si>
    <t>年度別診療報酬等確定件数・金額及び対前年度比</t>
    <phoneticPr fontId="13"/>
  </si>
  <si>
    <t>年度別、管掌別診療報酬等確定件数・日数・点数及び金額</t>
    <phoneticPr fontId="13"/>
  </si>
  <si>
    <t>経営主体別診療科別算定件数・日数及び点数（医科計）</t>
    <rPh sb="21" eb="23">
      <t>イカ</t>
    </rPh>
    <rPh sb="23" eb="24">
      <t>ケイ</t>
    </rPh>
    <phoneticPr fontId="13"/>
  </si>
  <si>
    <t>経営主体別診療科別算定件数・日数及び点数（医科入院）</t>
    <rPh sb="21" eb="23">
      <t>イカ</t>
    </rPh>
    <rPh sb="23" eb="25">
      <t>ニュウイン</t>
    </rPh>
    <phoneticPr fontId="13"/>
  </si>
  <si>
    <t>経営主体別診療科別算定件数・日数及び点数（医科入院外）</t>
    <rPh sb="21" eb="23">
      <t>イカ</t>
    </rPh>
    <rPh sb="23" eb="25">
      <t>ニュウイン</t>
    </rPh>
    <rPh sb="25" eb="26">
      <t>ガイ</t>
    </rPh>
    <phoneticPr fontId="13"/>
  </si>
  <si>
    <t>管掌別ＤＰＣ診療報酬等算定状況</t>
    <rPh sb="0" eb="2">
      <t>カンショウ</t>
    </rPh>
    <rPh sb="2" eb="3">
      <t>ベツ</t>
    </rPh>
    <rPh sb="6" eb="8">
      <t>シンリョウ</t>
    </rPh>
    <rPh sb="8" eb="11">
      <t>ホウシュウトウ</t>
    </rPh>
    <rPh sb="11" eb="13">
      <t>サンテイ</t>
    </rPh>
    <rPh sb="13" eb="15">
      <t>ジョウキョウ</t>
    </rPh>
    <phoneticPr fontId="13"/>
  </si>
  <si>
    <t>支部別ＤＰＣ診療報酬等算定状況</t>
    <rPh sb="0" eb="2">
      <t>シブ</t>
    </rPh>
    <rPh sb="2" eb="3">
      <t>ベツ</t>
    </rPh>
    <rPh sb="6" eb="8">
      <t>シンリョウ</t>
    </rPh>
    <rPh sb="8" eb="11">
      <t>ホウシュウトウ</t>
    </rPh>
    <rPh sb="11" eb="13">
      <t>サンテイ</t>
    </rPh>
    <rPh sb="13" eb="15">
      <t>ジョウキョウ</t>
    </rPh>
    <phoneticPr fontId="13"/>
  </si>
  <si>
    <t>月別ＤＰＣ診療報酬等算定状況</t>
    <rPh sb="0" eb="2">
      <t>ツキベツ</t>
    </rPh>
    <rPh sb="5" eb="7">
      <t>シンリョウ</t>
    </rPh>
    <rPh sb="7" eb="10">
      <t>ホウシュウナド</t>
    </rPh>
    <rPh sb="10" eb="12">
      <t>サンテイ</t>
    </rPh>
    <rPh sb="12" eb="14">
      <t>ジョウキョウ</t>
    </rPh>
    <phoneticPr fontId="13"/>
  </si>
  <si>
    <t>第２表　管掌別診療報酬等確定状況</t>
    <phoneticPr fontId="2"/>
  </si>
  <si>
    <t>第２表（続）　管掌別診療報酬等確定状況</t>
    <phoneticPr fontId="2"/>
  </si>
  <si>
    <t>第５表　支部別診療報酬等確定状況</t>
    <phoneticPr fontId="2"/>
  </si>
  <si>
    <t>第５表(続)　支部別診療報酬等確定状況</t>
    <phoneticPr fontId="2"/>
  </si>
  <si>
    <t>第５表の２　支部別医療保険分診療報酬等確定状況</t>
    <phoneticPr fontId="2"/>
  </si>
  <si>
    <t>第５表の２(続)　支部別医療保険分診療報酬等確定状況</t>
    <phoneticPr fontId="2"/>
  </si>
  <si>
    <t>年度別診療報酬等確定件数・金額及び対前年度比</t>
    <phoneticPr fontId="2"/>
  </si>
  <si>
    <t>年度別診療報酬等確定件数・金額及び対前年度比　　　　　</t>
    <phoneticPr fontId="2"/>
  </si>
  <si>
    <t xml:space="preserve">年度別、管掌別診療報酬等確定件数・日数・点数及び金額       </t>
    <phoneticPr fontId="2"/>
  </si>
  <si>
    <t>経営主体別診療科別算定件数・日数及び点数</t>
    <phoneticPr fontId="2"/>
  </si>
  <si>
    <t>備考１  本表は、再審査分等を調整する前の「算定件数」等の数値である。これに対し、本書の各統計表は再審査分等を調整後の「確定件数」等の数値である。</t>
    <phoneticPr fontId="2"/>
  </si>
  <si>
    <t>管掌別ＤＰＣ診療報酬等算定状況</t>
    <rPh sb="6" eb="8">
      <t>シンリョウ</t>
    </rPh>
    <rPh sb="8" eb="11">
      <t>ホウシュウトウ</t>
    </rPh>
    <rPh sb="11" eb="13">
      <t>サンテイ</t>
    </rPh>
    <rPh sb="13" eb="15">
      <t>ジョウキョウ</t>
    </rPh>
    <phoneticPr fontId="6"/>
  </si>
  <si>
    <t>管掌別ＤＰＣ診療報酬等算定状況　（続）</t>
    <rPh sb="6" eb="8">
      <t>シンリョウ</t>
    </rPh>
    <rPh sb="8" eb="11">
      <t>ホウシュウトウ</t>
    </rPh>
    <rPh sb="11" eb="13">
      <t>サンテイ</t>
    </rPh>
    <rPh sb="13" eb="15">
      <t>ジョウキョウ</t>
    </rPh>
    <rPh sb="17" eb="18">
      <t>ゾク</t>
    </rPh>
    <phoneticPr fontId="6"/>
  </si>
  <si>
    <t>支部別ＤＰＣ診療報酬等算定状況　</t>
    <rPh sb="6" eb="8">
      <t>シンリョウ</t>
    </rPh>
    <rPh sb="8" eb="11">
      <t>ホウシュウトウ</t>
    </rPh>
    <rPh sb="11" eb="13">
      <t>サンテイ</t>
    </rPh>
    <rPh sb="13" eb="15">
      <t>ジョウキョウ</t>
    </rPh>
    <phoneticPr fontId="2"/>
  </si>
  <si>
    <t>備考 1　本表は、再審査分等を調整する前の「算定件数」等の数値である。これに対し、本書の各統計表は再審査分等を調整後の「確定件数」等の数値である。</t>
    <phoneticPr fontId="2"/>
  </si>
  <si>
    <t>月別ＤＰＣ診療報酬等算定状況</t>
    <rPh sb="0" eb="1">
      <t>ツキ</t>
    </rPh>
    <rPh sb="5" eb="7">
      <t>シンリョウ</t>
    </rPh>
    <rPh sb="7" eb="10">
      <t>ホウシュウトウ</t>
    </rPh>
    <rPh sb="10" eb="12">
      <t>サンテイ</t>
    </rPh>
    <rPh sb="12" eb="14">
      <t>ジョウキョウ</t>
    </rPh>
    <phoneticPr fontId="2"/>
  </si>
  <si>
    <t>　〃 18年度</t>
  </si>
  <si>
    <t>　〃 18年度</t>
    <rPh sb="6" eb="7">
      <t>ド</t>
    </rPh>
    <phoneticPr fontId="2"/>
  </si>
  <si>
    <t>平成20年1月</t>
    <phoneticPr fontId="2"/>
  </si>
  <si>
    <t>平成15年4月</t>
  </si>
  <si>
    <t>平成16年1月</t>
  </si>
  <si>
    <t>　〃 　　　　　2月</t>
  </si>
  <si>
    <t>　〃 　　　　　3月</t>
  </si>
  <si>
    <t>　〃 　　　　　4月</t>
  </si>
  <si>
    <t>平成17年1月</t>
  </si>
  <si>
    <t>平成18年1月</t>
  </si>
  <si>
    <t>平成19年1月</t>
  </si>
  <si>
    <t>平成21年1月</t>
    <phoneticPr fontId="2"/>
  </si>
  <si>
    <t>平成22年1月</t>
    <phoneticPr fontId="2"/>
  </si>
  <si>
    <t>平成23年1月</t>
    <phoneticPr fontId="2"/>
  </si>
  <si>
    <t>参考資料４の３（続）</t>
    <rPh sb="8" eb="9">
      <t>ゾク</t>
    </rPh>
    <phoneticPr fontId="2"/>
  </si>
  <si>
    <t>結核医療</t>
    <rPh sb="0" eb="2">
      <t>ケッカク</t>
    </rPh>
    <rPh sb="2" eb="4">
      <t>イリョウ</t>
    </rPh>
    <phoneticPr fontId="2"/>
  </si>
  <si>
    <t>結核入院医療</t>
    <rPh sb="0" eb="2">
      <t>ケッカク</t>
    </rPh>
    <rPh sb="2" eb="4">
      <t>ニュウイン</t>
    </rPh>
    <rPh sb="4" eb="6">
      <t>イリョウ</t>
    </rPh>
    <phoneticPr fontId="2"/>
  </si>
  <si>
    <t>自　立　支　援</t>
    <rPh sb="0" eb="1">
      <t>ジ</t>
    </rPh>
    <rPh sb="2" eb="3">
      <t>リツ</t>
    </rPh>
    <rPh sb="4" eb="5">
      <t>ササ</t>
    </rPh>
    <rPh sb="6" eb="7">
      <t>エン</t>
    </rPh>
    <phoneticPr fontId="2"/>
  </si>
  <si>
    <t>児　童　福　祉</t>
    <rPh sb="0" eb="1">
      <t>ジ</t>
    </rPh>
    <rPh sb="2" eb="3">
      <t>ワラベ</t>
    </rPh>
    <rPh sb="4" eb="5">
      <t>フク</t>
    </rPh>
    <rPh sb="6" eb="7">
      <t>シ</t>
    </rPh>
    <phoneticPr fontId="2"/>
  </si>
  <si>
    <t>原　爆　医　療</t>
    <rPh sb="0" eb="1">
      <t>ハラ</t>
    </rPh>
    <rPh sb="2" eb="3">
      <t>バク</t>
    </rPh>
    <rPh sb="4" eb="5">
      <t>イ</t>
    </rPh>
    <rPh sb="6" eb="7">
      <t>リョウ</t>
    </rPh>
    <phoneticPr fontId="2"/>
  </si>
  <si>
    <t>感　染　症</t>
    <phoneticPr fontId="2"/>
  </si>
  <si>
    <t>一類感染症・新感染症</t>
    <rPh sb="0" eb="2">
      <t>イチルイ</t>
    </rPh>
    <rPh sb="2" eb="5">
      <t>カンセンショウ</t>
    </rPh>
    <rPh sb="6" eb="7">
      <t>シン</t>
    </rPh>
    <rPh sb="7" eb="10">
      <t>カンセンショウ</t>
    </rPh>
    <phoneticPr fontId="2"/>
  </si>
  <si>
    <t>感染症</t>
    <rPh sb="0" eb="3">
      <t>カンセンショウ</t>
    </rPh>
    <phoneticPr fontId="2"/>
  </si>
  <si>
    <t>原 爆 医 療</t>
    <phoneticPr fontId="2"/>
  </si>
  <si>
    <t>感 染 症</t>
    <rPh sb="0" eb="1">
      <t>カン</t>
    </rPh>
    <rPh sb="2" eb="3">
      <t>ソメ</t>
    </rPh>
    <rPh sb="4" eb="5">
      <t>ショウ</t>
    </rPh>
    <phoneticPr fontId="2"/>
  </si>
  <si>
    <t>感 染 症</t>
    <phoneticPr fontId="2"/>
  </si>
  <si>
    <t>結核医療</t>
    <rPh sb="0" eb="2">
      <t>ケッカク</t>
    </rPh>
    <rPh sb="2" eb="4">
      <t>イリョウ</t>
    </rPh>
    <phoneticPr fontId="6"/>
  </si>
  <si>
    <t>結核入院医療</t>
    <rPh sb="0" eb="2">
      <t>ケッカク</t>
    </rPh>
    <rPh sb="2" eb="4">
      <t>ニュウイン</t>
    </rPh>
    <rPh sb="4" eb="6">
      <t>イリョウ</t>
    </rPh>
    <phoneticPr fontId="6"/>
  </si>
  <si>
    <t>　　　「…」は前年度対比で乖離があるもの。</t>
  </si>
  <si>
    <t>感染症結核</t>
  </si>
  <si>
    <t>第６表の３　支部別老人保健分診療報酬等支払確定件数及び金額の対前年同月比</t>
    <phoneticPr fontId="2"/>
  </si>
  <si>
    <t>　〃 19年度</t>
    <rPh sb="6" eb="7">
      <t>ド</t>
    </rPh>
    <phoneticPr fontId="2"/>
  </si>
  <si>
    <t>中国残留邦人等</t>
    <rPh sb="0" eb="2">
      <t>チュウゴク</t>
    </rPh>
    <rPh sb="2" eb="4">
      <t>ザンリュウ</t>
    </rPh>
    <rPh sb="4" eb="6">
      <t>ホウジン</t>
    </rPh>
    <rPh sb="6" eb="7">
      <t>トウ</t>
    </rPh>
    <phoneticPr fontId="2"/>
  </si>
  <si>
    <t>中国残留邦人等</t>
    <phoneticPr fontId="2"/>
  </si>
  <si>
    <t>中国残留邦人等</t>
    <phoneticPr fontId="2"/>
  </si>
  <si>
    <t>一類感染症等
・新感染症</t>
    <rPh sb="0" eb="2">
      <t>イチルイ</t>
    </rPh>
    <rPh sb="2" eb="6">
      <t>カンセンショウナド</t>
    </rPh>
    <rPh sb="8" eb="9">
      <t>シン</t>
    </rPh>
    <rPh sb="9" eb="12">
      <t>カンセンショウ</t>
    </rPh>
    <phoneticPr fontId="2"/>
  </si>
  <si>
    <t>中国残留邦人等</t>
    <phoneticPr fontId="6"/>
  </si>
  <si>
    <t>医療観察</t>
    <rPh sb="0" eb="2">
      <t>イリョウ</t>
    </rPh>
    <rPh sb="2" eb="4">
      <t>カンサツ</t>
    </rPh>
    <phoneticPr fontId="6"/>
  </si>
  <si>
    <t>　１　医療保険又は老人保健の区分については、次の諸点に留意されたい。</t>
    <rPh sb="7" eb="8">
      <t>マタ</t>
    </rPh>
    <phoneticPr fontId="13"/>
  </si>
  <si>
    <t xml:space="preserve">   （1） 医療保険分又は各法分が他の各法分と併用する場合にあっては、点数は原</t>
    <rPh sb="12" eb="13">
      <t>マタ</t>
    </rPh>
    <phoneticPr fontId="13"/>
  </si>
  <si>
    <t>　 （1） 医療保険の高齢者７割・一般とは、７０歳以上７５歳未満における給付率の</t>
    <rPh sb="17" eb="19">
      <t>イッパン</t>
    </rPh>
    <phoneticPr fontId="13"/>
  </si>
  <si>
    <t>　　　  違いであり、７割は現役並み所得者、一般はそれ以外の者が対象である。</t>
    <rPh sb="14" eb="16">
      <t>ゲンエキ</t>
    </rPh>
    <rPh sb="16" eb="17">
      <t>ナ</t>
    </rPh>
    <rPh sb="22" eb="24">
      <t>イッパン</t>
    </rPh>
    <phoneticPr fontId="13"/>
  </si>
  <si>
    <t>　 （2） 老人保健の７割・９割とは給付率の違いであり、７割は一定以上所得者、９</t>
    <phoneticPr fontId="13"/>
  </si>
  <si>
    <t>高齢者一般</t>
  </si>
  <si>
    <t>高齢者一般　</t>
  </si>
  <si>
    <t>高齢者</t>
  </si>
  <si>
    <t>注１　確定率は、確定点数（金額）を請求点数（金額）で除したものである。</t>
    <rPh sb="0" eb="1">
      <t>チュウ</t>
    </rPh>
    <phoneticPr fontId="2"/>
  </si>
  <si>
    <t>医　療　保　険　</t>
    <rPh sb="0" eb="1">
      <t>イ</t>
    </rPh>
    <rPh sb="2" eb="3">
      <t>リョウ</t>
    </rPh>
    <rPh sb="4" eb="5">
      <t>ホ</t>
    </rPh>
    <rPh sb="6" eb="7">
      <t>ケン</t>
    </rPh>
    <phoneticPr fontId="2"/>
  </si>
  <si>
    <t>一　　　般</t>
    <rPh sb="0" eb="1">
      <t>イチ</t>
    </rPh>
    <rPh sb="4" eb="5">
      <t>パン</t>
    </rPh>
    <phoneticPr fontId="2"/>
  </si>
  <si>
    <t>自立支援</t>
    <rPh sb="0" eb="1">
      <t>ジ</t>
    </rPh>
    <rPh sb="1" eb="2">
      <t>リツ</t>
    </rPh>
    <rPh sb="2" eb="3">
      <t>ササ</t>
    </rPh>
    <rPh sb="3" eb="4">
      <t>エン</t>
    </rPh>
    <phoneticPr fontId="2"/>
  </si>
  <si>
    <t>備考　総計欄の件数は、食事・生活療養費を除く数値である。</t>
    <phoneticPr fontId="2"/>
  </si>
  <si>
    <t>感 染 症</t>
    <phoneticPr fontId="2"/>
  </si>
  <si>
    <t>食事・生活療養費</t>
    <phoneticPr fontId="2"/>
  </si>
  <si>
    <t>備考　この表における被保険者とは、70歳未満の被保険者であり、被扶養者とは、70歳未満の被扶養者である。</t>
    <rPh sb="0" eb="2">
      <t>ビコウ</t>
    </rPh>
    <rPh sb="5" eb="6">
      <t>ヒョウ</t>
    </rPh>
    <rPh sb="10" eb="14">
      <t>ヒホケンシャ</t>
    </rPh>
    <rPh sb="19" eb="20">
      <t>サイ</t>
    </rPh>
    <rPh sb="20" eb="22">
      <t>ミマン</t>
    </rPh>
    <rPh sb="23" eb="27">
      <t>ヒホケンシャ</t>
    </rPh>
    <rPh sb="31" eb="35">
      <t>ヒフヨウシャ</t>
    </rPh>
    <rPh sb="40" eb="41">
      <t>サイ</t>
    </rPh>
    <rPh sb="41" eb="43">
      <t>ミマン</t>
    </rPh>
    <rPh sb="44" eb="48">
      <t>ヒフヨウシャ</t>
    </rPh>
    <phoneticPr fontId="2"/>
  </si>
  <si>
    <t>被扶養者</t>
    <rPh sb="1" eb="3">
      <t>フヨウ</t>
    </rPh>
    <rPh sb="3" eb="4">
      <t>シャ</t>
    </rPh>
    <phoneticPr fontId="2"/>
  </si>
  <si>
    <t>第４表（続）　支部別管掌別診療報酬等確定件数及び金額</t>
    <phoneticPr fontId="2"/>
  </si>
  <si>
    <t>被保険者65歳未満</t>
    <rPh sb="6" eb="7">
      <t>サイ</t>
    </rPh>
    <rPh sb="7" eb="9">
      <t>ミマン</t>
    </rPh>
    <phoneticPr fontId="14"/>
  </si>
  <si>
    <t>被扶養者65歳未満
　　　(未就学者除く)</t>
    <rPh sb="18" eb="19">
      <t>ノゾ</t>
    </rPh>
    <phoneticPr fontId="14"/>
  </si>
  <si>
    <t>被扶養者(未就学者)</t>
  </si>
  <si>
    <t>被保険者65歳以上
　　　　　70歳未満</t>
    <rPh sb="6" eb="7">
      <t>サイ</t>
    </rPh>
    <rPh sb="7" eb="9">
      <t>イジョウ</t>
    </rPh>
    <rPh sb="17" eb="18">
      <t>サイ</t>
    </rPh>
    <rPh sb="18" eb="20">
      <t>ミマン</t>
    </rPh>
    <phoneticPr fontId="14"/>
  </si>
  <si>
    <t>被扶養者65歳以上
　　　　　70歳未満</t>
    <rPh sb="17" eb="20">
      <t>サイミマン</t>
    </rPh>
    <phoneticPr fontId="14"/>
  </si>
  <si>
    <t>高齢者一般</t>
    <rPh sb="3" eb="5">
      <t>イッパン</t>
    </rPh>
    <phoneticPr fontId="14"/>
  </si>
  <si>
    <t>被 保 険 者 ６ ５ 歳 未 満</t>
    <rPh sb="12" eb="13">
      <t>サイ</t>
    </rPh>
    <rPh sb="14" eb="15">
      <t>ミ</t>
    </rPh>
    <rPh sb="16" eb="17">
      <t>マン</t>
    </rPh>
    <phoneticPr fontId="14"/>
  </si>
  <si>
    <t>被扶養者６５歳未満
(未就学者除く)</t>
  </si>
  <si>
    <t>被 扶 養 者 (未就学者)</t>
    <rPh sb="0" eb="1">
      <t>ヒ</t>
    </rPh>
    <rPh sb="2" eb="3">
      <t>タモツ</t>
    </rPh>
    <rPh sb="4" eb="5">
      <t>オサム</t>
    </rPh>
    <rPh sb="6" eb="7">
      <t>シャ</t>
    </rPh>
    <phoneticPr fontId="14"/>
  </si>
  <si>
    <t>被　保　険　者
６５歳以上７０歳未満</t>
    <rPh sb="2" eb="3">
      <t>ホ</t>
    </rPh>
    <rPh sb="4" eb="5">
      <t>ケン</t>
    </rPh>
    <rPh sb="10" eb="13">
      <t>サイイジョウ</t>
    </rPh>
    <rPh sb="15" eb="18">
      <t>サイミマン</t>
    </rPh>
    <phoneticPr fontId="14"/>
  </si>
  <si>
    <t>被　扶　養　者
６５歳以上７０歳未満</t>
    <rPh sb="10" eb="13">
      <t>サイイジョウ</t>
    </rPh>
    <rPh sb="15" eb="18">
      <t>サイミマン</t>
    </rPh>
    <phoneticPr fontId="14"/>
  </si>
  <si>
    <t>被扶養者
(未就学者除く)</t>
    <rPh sb="10" eb="11">
      <t>ノゾ</t>
    </rPh>
    <phoneticPr fontId="14"/>
  </si>
  <si>
    <t>被扶養者(未就学者除く)</t>
  </si>
  <si>
    <t>第４表の２  支部別医療保険分診療報酬等確定件数及び金額</t>
    <phoneticPr fontId="2"/>
  </si>
  <si>
    <t>被扶養者65歳未満
　　 (未就学者除く)</t>
    <rPh sb="18" eb="19">
      <t>ノゾ</t>
    </rPh>
    <phoneticPr fontId="14"/>
  </si>
  <si>
    <t>支部別医療保険分診療報酬等確定件数及び金額</t>
    <rPh sb="7" eb="8">
      <t>ブン</t>
    </rPh>
    <phoneticPr fontId="13"/>
  </si>
  <si>
    <t>　   　則として医療保険分、各法分ごとに診療全点数を掲載し、金額は医療保険、各</t>
    <phoneticPr fontId="13"/>
  </si>
  <si>
    <t xml:space="preserve">   （2） 医療保険の金額は、原則として、被保険者及び被扶養者(未就学者除く)が</t>
    <rPh sb="26" eb="27">
      <t>オヨ</t>
    </rPh>
    <rPh sb="33" eb="37">
      <t>ミシュウガクシャ</t>
    </rPh>
    <rPh sb="37" eb="38">
      <t>ノゾ</t>
    </rPh>
    <phoneticPr fontId="13"/>
  </si>
  <si>
    <t>　   　７割相当額、被扶養者（未就学者）が８割相当額を掲載してある。</t>
    <rPh sb="16" eb="20">
      <t>ミシュウガクシャ</t>
    </rPh>
    <rPh sb="22" eb="24">
      <t>８ワリ</t>
    </rPh>
    <rPh sb="24" eb="26">
      <t>ソウトウ</t>
    </rPh>
    <rPh sb="26" eb="27">
      <t>ガク</t>
    </rPh>
    <phoneticPr fontId="13"/>
  </si>
  <si>
    <t>　　 　　なお、各法分との併用の場合等であって、高額療養費があるときは、当該額</t>
    <phoneticPr fontId="13"/>
  </si>
  <si>
    <t>　　   が金額に合算掲載してある。</t>
    <phoneticPr fontId="13"/>
  </si>
  <si>
    <t>船員保険</t>
    <rPh sb="0" eb="2">
      <t>センイン</t>
    </rPh>
    <rPh sb="2" eb="4">
      <t>ホケン</t>
    </rPh>
    <phoneticPr fontId="2"/>
  </si>
  <si>
    <t>協会けんぽ</t>
    <rPh sb="0" eb="2">
      <t>キョウカイ</t>
    </rPh>
    <phoneticPr fontId="2"/>
  </si>
  <si>
    <t>協会けんぽ</t>
    <rPh sb="0" eb="2">
      <t>キョウカイ</t>
    </rPh>
    <phoneticPr fontId="6"/>
  </si>
  <si>
    <t>　〃 19年度</t>
  </si>
  <si>
    <t>　〃 20年度</t>
    <rPh sb="6" eb="7">
      <t>ド</t>
    </rPh>
    <phoneticPr fontId="2"/>
  </si>
  <si>
    <t>　〃 20年度</t>
  </si>
  <si>
    <t>平成23年4月</t>
    <rPh sb="0" eb="2">
      <t>ヘイセイ</t>
    </rPh>
    <rPh sb="4" eb="5">
      <t>ネン</t>
    </rPh>
    <phoneticPr fontId="2"/>
  </si>
  <si>
    <t>平成24年1月</t>
    <phoneticPr fontId="2"/>
  </si>
  <si>
    <t>平成25年1月</t>
    <phoneticPr fontId="2"/>
  </si>
  <si>
    <t>平成26年1月</t>
    <phoneticPr fontId="2"/>
  </si>
  <si>
    <t>平成27年1月</t>
    <phoneticPr fontId="2"/>
  </si>
  <si>
    <t>　〃 22年度</t>
  </si>
  <si>
    <t>　〃 22年度</t>
    <rPh sb="6" eb="7">
      <t>ド</t>
    </rPh>
    <phoneticPr fontId="2"/>
  </si>
  <si>
    <t>注２　この表における被保険者とは、70歳未満の被保険者であり、被扶養者(未就学者除く)とは、6歳以上70歳未満の被扶養者である。</t>
    <rPh sb="0" eb="1">
      <t>チュウ</t>
    </rPh>
    <rPh sb="5" eb="6">
      <t>ヒョウ</t>
    </rPh>
    <rPh sb="10" eb="14">
      <t>ヒホケンシャ</t>
    </rPh>
    <rPh sb="19" eb="20">
      <t>サイ</t>
    </rPh>
    <rPh sb="20" eb="22">
      <t>ミマン</t>
    </rPh>
    <rPh sb="23" eb="27">
      <t>ヒホケンシャ</t>
    </rPh>
    <rPh sb="47" eb="50">
      <t>サイイジョウ</t>
    </rPh>
    <rPh sb="52" eb="53">
      <t>サイ</t>
    </rPh>
    <rPh sb="53" eb="55">
      <t>ミマン</t>
    </rPh>
    <rPh sb="56" eb="60">
      <t>ヒフヨウシャ</t>
    </rPh>
    <phoneticPr fontId="2"/>
  </si>
  <si>
    <t>　〃 21年度</t>
    <rPh sb="6" eb="7">
      <t>ド</t>
    </rPh>
    <phoneticPr fontId="2"/>
  </si>
  <si>
    <t>　〃 21年度</t>
  </si>
  <si>
    <t>平成7年度</t>
    <rPh sb="0" eb="2">
      <t>ヘイセイ</t>
    </rPh>
    <phoneticPr fontId="2"/>
  </si>
  <si>
    <t>　〃 17年度</t>
  </si>
  <si>
    <t>備考 1　本表は、再審査分等を調整する前の「算定件数」等の数値である。これに対し、本書の各統計表は再審査分等を調整後の「確定件数」等の数値である。</t>
    <phoneticPr fontId="6"/>
  </si>
  <si>
    <t>共済組合</t>
  </si>
  <si>
    <t>健保組合</t>
  </si>
  <si>
    <t>生活保護</t>
  </si>
  <si>
    <t>老人保健</t>
  </si>
  <si>
    <t>調剤</t>
  </si>
  <si>
    <t>支　部　別</t>
    <rPh sb="0" eb="3">
      <t>シブ</t>
    </rPh>
    <rPh sb="4" eb="5">
      <t>ベツ</t>
    </rPh>
    <phoneticPr fontId="2"/>
  </si>
  <si>
    <t>共済組合</t>
    <rPh sb="0" eb="2">
      <t>キョウサイ</t>
    </rPh>
    <rPh sb="2" eb="4">
      <t>クミアイ</t>
    </rPh>
    <phoneticPr fontId="2"/>
  </si>
  <si>
    <t>健保組合</t>
    <rPh sb="0" eb="2">
      <t>ケンポ</t>
    </rPh>
    <rPh sb="2" eb="4">
      <t>クミアイ</t>
    </rPh>
    <phoneticPr fontId="2"/>
  </si>
  <si>
    <t>生活保護</t>
    <rPh sb="0" eb="2">
      <t>セイカツ</t>
    </rPh>
    <rPh sb="2" eb="4">
      <t>ホゴ</t>
    </rPh>
    <phoneticPr fontId="2"/>
  </si>
  <si>
    <t>医科</t>
    <rPh sb="0" eb="2">
      <t>イカ</t>
    </rPh>
    <phoneticPr fontId="2"/>
  </si>
  <si>
    <t>歯科</t>
    <rPh sb="0" eb="2">
      <t>シカ</t>
    </rPh>
    <phoneticPr fontId="2"/>
  </si>
  <si>
    <t>調剤</t>
    <rPh sb="0" eb="2">
      <t>チョウザイ</t>
    </rPh>
    <phoneticPr fontId="2"/>
  </si>
  <si>
    <t>北　　海　　道</t>
    <phoneticPr fontId="2"/>
  </si>
  <si>
    <t>青　　　　   森</t>
    <phoneticPr fontId="2"/>
  </si>
  <si>
    <t>岩　　　　　 手</t>
    <phoneticPr fontId="2"/>
  </si>
  <si>
    <t>宮　　　　　 城</t>
    <phoneticPr fontId="2"/>
  </si>
  <si>
    <t>秋　　　　　 田</t>
    <phoneticPr fontId="2"/>
  </si>
  <si>
    <t>山　　　　　 形</t>
    <phoneticPr fontId="2"/>
  </si>
  <si>
    <t>福　　　　　 島</t>
    <phoneticPr fontId="2"/>
  </si>
  <si>
    <t>茨　　　　　 城</t>
    <phoneticPr fontId="2"/>
  </si>
  <si>
    <t>栃　　　　　 木</t>
    <phoneticPr fontId="2"/>
  </si>
  <si>
    <t>群　　　　　 馬</t>
    <phoneticPr fontId="2"/>
  </si>
  <si>
    <t>埼　　　　　 玉</t>
    <phoneticPr fontId="2"/>
  </si>
  <si>
    <t>千　　　　　 葉</t>
    <phoneticPr fontId="2"/>
  </si>
  <si>
    <t>東　　　　　 京</t>
    <phoneticPr fontId="2"/>
  </si>
  <si>
    <t>神　　奈　　川</t>
    <phoneticPr fontId="2"/>
  </si>
  <si>
    <t>新　　　　　 潟</t>
    <phoneticPr fontId="2"/>
  </si>
  <si>
    <t>富　　　　　 山</t>
    <phoneticPr fontId="2"/>
  </si>
  <si>
    <t>石　　　　　 川</t>
    <phoneticPr fontId="2"/>
  </si>
  <si>
    <t>福　　　　　 井</t>
    <phoneticPr fontId="2"/>
  </si>
  <si>
    <t>山　　　　　 梨</t>
    <phoneticPr fontId="2"/>
  </si>
  <si>
    <t>長　　　　　 野</t>
    <phoneticPr fontId="2"/>
  </si>
  <si>
    <t>岐　　　　　 阜</t>
    <phoneticPr fontId="2"/>
  </si>
  <si>
    <t>静　　　　　 岡</t>
    <phoneticPr fontId="2"/>
  </si>
  <si>
    <t>愛　　　　　 知</t>
    <phoneticPr fontId="2"/>
  </si>
  <si>
    <t>三　　　　　 重</t>
    <phoneticPr fontId="2"/>
  </si>
  <si>
    <t>滋　　　　　 賀</t>
    <phoneticPr fontId="2"/>
  </si>
  <si>
    <t>京　　　　　 都</t>
    <phoneticPr fontId="2"/>
  </si>
  <si>
    <t>大　　　　　 阪</t>
    <phoneticPr fontId="2"/>
  </si>
  <si>
    <t>兵　　　　　 庫</t>
    <phoneticPr fontId="2"/>
  </si>
  <si>
    <t>奈　　　　　 良</t>
    <phoneticPr fontId="2"/>
  </si>
  <si>
    <t>和　　歌　　山</t>
    <phoneticPr fontId="2"/>
  </si>
  <si>
    <t>鳥　　　　　 取</t>
    <phoneticPr fontId="2"/>
  </si>
  <si>
    <t>島　　　　　 根</t>
    <phoneticPr fontId="2"/>
  </si>
  <si>
    <t>岡　　　　　 山</t>
    <phoneticPr fontId="2"/>
  </si>
  <si>
    <t>広　　　　　 島</t>
    <phoneticPr fontId="2"/>
  </si>
  <si>
    <t>山　　　　　 口</t>
    <phoneticPr fontId="2"/>
  </si>
  <si>
    <t>徳　　　　　 島</t>
    <phoneticPr fontId="2"/>
  </si>
  <si>
    <t>香　　　　　 川</t>
    <phoneticPr fontId="2"/>
  </si>
  <si>
    <t>愛　　　　　 媛</t>
    <phoneticPr fontId="2"/>
  </si>
  <si>
    <t>高　　　　　 知</t>
    <phoneticPr fontId="2"/>
  </si>
  <si>
    <t>福　　　　　 岡</t>
    <phoneticPr fontId="2"/>
  </si>
  <si>
    <t>佐　　　　　 賀</t>
    <phoneticPr fontId="2"/>
  </si>
  <si>
    <t>長　　　　　 崎</t>
    <phoneticPr fontId="2"/>
  </si>
  <si>
    <t>熊　　　　　 本</t>
    <phoneticPr fontId="2"/>
  </si>
  <si>
    <t>大　　　　　 分</t>
    <phoneticPr fontId="2"/>
  </si>
  <si>
    <t>宮　　　　　 崎</t>
    <phoneticPr fontId="2"/>
  </si>
  <si>
    <t>鹿　　児　　島</t>
    <phoneticPr fontId="2"/>
  </si>
  <si>
    <t>沖　　　　　 縄</t>
    <phoneticPr fontId="2"/>
  </si>
  <si>
    <t>請　　求　　窓　　口　　数　　（保 険 者 等 数）</t>
    <rPh sb="0" eb="4">
      <t>セイキュウ</t>
    </rPh>
    <rPh sb="6" eb="10">
      <t>マドグチ</t>
    </rPh>
    <rPh sb="12" eb="13">
      <t>スウ</t>
    </rPh>
    <rPh sb="16" eb="21">
      <t>ホケンシャ</t>
    </rPh>
    <rPh sb="22" eb="23">
      <t>トウ</t>
    </rPh>
    <rPh sb="24" eb="25">
      <t>スウ</t>
    </rPh>
    <phoneticPr fontId="2"/>
  </si>
  <si>
    <t>平成19年4月</t>
    <rPh sb="0" eb="2">
      <t>ヘイセイ</t>
    </rPh>
    <rPh sb="4" eb="5">
      <t>ネン</t>
    </rPh>
    <phoneticPr fontId="2"/>
  </si>
  <si>
    <t>支　　払　　窓　　口　　数　　（医 療 機 関 等 数）</t>
    <rPh sb="0" eb="4">
      <t>シハライ</t>
    </rPh>
    <rPh sb="6" eb="10">
      <t>マドグチ</t>
    </rPh>
    <rPh sb="12" eb="13">
      <t>スウ</t>
    </rPh>
    <rPh sb="16" eb="19">
      <t>イリョウ</t>
    </rPh>
    <rPh sb="20" eb="23">
      <t>キカン</t>
    </rPh>
    <rPh sb="24" eb="25">
      <t>トウ</t>
    </rPh>
    <rPh sb="26" eb="27">
      <t>スウ</t>
    </rPh>
    <phoneticPr fontId="2"/>
  </si>
  <si>
    <t>総計</t>
  </si>
  <si>
    <t>件数</t>
  </si>
  <si>
    <t>金額</t>
  </si>
  <si>
    <t>件</t>
  </si>
  <si>
    <t>件</t>
    <rPh sb="0" eb="1">
      <t>ケン</t>
    </rPh>
    <phoneticPr fontId="2"/>
  </si>
  <si>
    <t>千円</t>
  </si>
  <si>
    <t>医療保険合計</t>
  </si>
  <si>
    <t>計</t>
  </si>
  <si>
    <t>船員保険</t>
  </si>
  <si>
    <t>戦傷病者</t>
  </si>
  <si>
    <t>育成医療</t>
  </si>
  <si>
    <t>療育給付</t>
  </si>
  <si>
    <t>自衛官等</t>
  </si>
  <si>
    <t>原爆医療</t>
  </si>
  <si>
    <t>認定医療</t>
  </si>
  <si>
    <t>精神保健</t>
  </si>
  <si>
    <t>措置患者</t>
  </si>
  <si>
    <t>麻薬取締</t>
  </si>
  <si>
    <t>母子保健</t>
  </si>
  <si>
    <t>小児慢性</t>
  </si>
  <si>
    <t>老人被爆</t>
  </si>
  <si>
    <t>一類感染症等</t>
  </si>
  <si>
    <t>新感染症</t>
  </si>
  <si>
    <t>医科診療</t>
  </si>
  <si>
    <t>日数</t>
  </si>
  <si>
    <t>点数</t>
  </si>
  <si>
    <t>日</t>
  </si>
  <si>
    <t>点</t>
  </si>
  <si>
    <t>入院</t>
  </si>
  <si>
    <t>入院外</t>
  </si>
  <si>
    <t>処方せん受付回数</t>
  </si>
  <si>
    <t>基準額</t>
  </si>
  <si>
    <t>訪問看護療養費</t>
  </si>
  <si>
    <t>訪問看護療養費</t>
    <rPh sb="0" eb="2">
      <t>ホウモン</t>
    </rPh>
    <rPh sb="2" eb="4">
      <t>カンゴ</t>
    </rPh>
    <rPh sb="4" eb="7">
      <t>リョウヨウヒ</t>
    </rPh>
    <phoneticPr fontId="2"/>
  </si>
  <si>
    <t>看護費用</t>
  </si>
  <si>
    <t>管　　掌　　別</t>
  </si>
  <si>
    <t>歯科診療</t>
  </si>
  <si>
    <t>第１表　診療報酬等請求及び支払窓口数</t>
    <rPh sb="0" eb="1">
      <t>ダイ</t>
    </rPh>
    <rPh sb="2" eb="3">
      <t>ヒョウ</t>
    </rPh>
    <rPh sb="4" eb="6">
      <t>シンリョウ</t>
    </rPh>
    <rPh sb="6" eb="8">
      <t>ホウシュウ</t>
    </rPh>
    <rPh sb="8" eb="9">
      <t>トウ</t>
    </rPh>
    <rPh sb="9" eb="11">
      <t>セイキュウ</t>
    </rPh>
    <rPh sb="11" eb="12">
      <t>オヨ</t>
    </rPh>
    <rPh sb="13" eb="15">
      <t>シハライ</t>
    </rPh>
    <rPh sb="15" eb="17">
      <t>マドグチ</t>
    </rPh>
    <rPh sb="17" eb="18">
      <t>スウ</t>
    </rPh>
    <phoneticPr fontId="2"/>
  </si>
  <si>
    <t>回</t>
  </si>
  <si>
    <t>％</t>
  </si>
  <si>
    <t>支部別</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</si>
  <si>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</si>
  <si>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</si>
  <si>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</si>
  <si>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</si>
  <si>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</si>
  <si>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</si>
  <si>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</si>
  <si>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</si>
  <si>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</si>
  <si>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</si>
  <si>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</si>
  <si>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</si>
  <si>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</si>
  <si>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</si>
  <si>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</si>
  <si>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</si>
  <si>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</si>
  <si>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</si>
  <si>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</si>
  <si>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</si>
  <si>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</si>
  <si>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</si>
  <si>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</si>
  <si>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</si>
  <si>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</si>
  <si>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</si>
  <si>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</si>
  <si>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</si>
  <si>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</si>
  <si>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</si>
  <si>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</si>
  <si>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</si>
  <si>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</si>
  <si>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</si>
  <si>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</si>
  <si>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</si>
  <si>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</si>
  <si>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</si>
  <si>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</si>
  <si>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</si>
  <si>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</si>
  <si>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</si>
  <si>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</si>
  <si>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</si>
  <si>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</si>
  <si>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</si>
  <si>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</si>
  <si>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 xml:space="preserve"> </t>
  </si>
  <si>
    <t>１件当たり点数</t>
  </si>
  <si>
    <t>１件当たり基準額</t>
  </si>
  <si>
    <t>１件当たり看護費用</t>
  </si>
  <si>
    <t>１件当たり日数（回数）</t>
  </si>
  <si>
    <t>１日（回）当たり点数</t>
  </si>
  <si>
    <t>円</t>
  </si>
  <si>
    <t>１日当たり看護費用</t>
  </si>
  <si>
    <t>１件当たり金額</t>
  </si>
  <si>
    <t>第８表（続）　支部別医療保険分診療報酬等諸率</t>
  </si>
  <si>
    <t>医科</t>
  </si>
  <si>
    <t>歯科</t>
  </si>
  <si>
    <t>％</t>
    <phoneticPr fontId="2"/>
  </si>
  <si>
    <t>医科・歯科合計</t>
  </si>
  <si>
    <t>請求点数</t>
  </si>
  <si>
    <t>確定点数</t>
  </si>
  <si>
    <t>千点</t>
  </si>
  <si>
    <t>請求基準額</t>
  </si>
  <si>
    <t>確定基準額</t>
  </si>
  <si>
    <t>請求看護費用</t>
  </si>
  <si>
    <t>確定看護費用</t>
  </si>
  <si>
    <t>受付件数</t>
  </si>
  <si>
    <t>受付件数</t>
    <rPh sb="0" eb="2">
      <t>ウケツケ</t>
    </rPh>
    <rPh sb="2" eb="4">
      <t>ケンスウ</t>
    </rPh>
    <phoneticPr fontId="2"/>
  </si>
  <si>
    <t>返戻件数</t>
  </si>
  <si>
    <t>返戻件数</t>
    <rPh sb="0" eb="2">
      <t>ヘンレイ</t>
    </rPh>
    <rPh sb="2" eb="4">
      <t>ケンスウ</t>
    </rPh>
    <phoneticPr fontId="2"/>
  </si>
  <si>
    <t>返戻率</t>
  </si>
  <si>
    <t>受付医療機関等数</t>
    <rPh sb="0" eb="2">
      <t>ウケツケ</t>
    </rPh>
    <rPh sb="2" eb="4">
      <t>イリョウ</t>
    </rPh>
    <rPh sb="4" eb="6">
      <t>キカン</t>
    </rPh>
    <rPh sb="6" eb="7">
      <t>トウ</t>
    </rPh>
    <rPh sb="7" eb="8">
      <t>スウ</t>
    </rPh>
    <phoneticPr fontId="2"/>
  </si>
  <si>
    <t>総計</t>
    <rPh sb="0" eb="2">
      <t>ソウケイ</t>
    </rPh>
    <phoneticPr fontId="2"/>
  </si>
  <si>
    <t>医科診療</t>
    <rPh sb="0" eb="2">
      <t>イカ</t>
    </rPh>
    <rPh sb="2" eb="4">
      <t>シンリョウ</t>
    </rPh>
    <phoneticPr fontId="2"/>
  </si>
  <si>
    <t>歯科診療</t>
    <rPh sb="0" eb="2">
      <t>シカ</t>
    </rPh>
    <rPh sb="2" eb="4">
      <t>シンリョウ</t>
    </rPh>
    <phoneticPr fontId="2"/>
  </si>
  <si>
    <t>調剤</t>
    <rPh sb="0" eb="2">
      <t>チョウザイ</t>
    </rPh>
    <phoneticPr fontId="2"/>
  </si>
  <si>
    <t>返戻率</t>
    <rPh sb="0" eb="2">
      <t>ヘンレイ</t>
    </rPh>
    <rPh sb="2" eb="3">
      <t>リツ</t>
    </rPh>
    <phoneticPr fontId="2"/>
  </si>
  <si>
    <t>受付件数</t>
    <rPh sb="0" eb="2">
      <t>ウケツケ</t>
    </rPh>
    <rPh sb="2" eb="4">
      <t>ケンスウ</t>
    </rPh>
    <phoneticPr fontId="2"/>
  </si>
  <si>
    <t>返戻件数</t>
    <rPh sb="0" eb="2">
      <t>ヘンレイ</t>
    </rPh>
    <rPh sb="2" eb="4">
      <t>ケンスウ</t>
    </rPh>
    <phoneticPr fontId="2"/>
  </si>
  <si>
    <t>件</t>
    <rPh sb="0" eb="1">
      <t>ケン</t>
    </rPh>
    <phoneticPr fontId="2"/>
  </si>
  <si>
    <t>％</t>
    <phoneticPr fontId="2"/>
  </si>
  <si>
    <t>件</t>
    <rPh sb="0" eb="1">
      <t>ケン</t>
    </rPh>
    <phoneticPr fontId="2"/>
  </si>
  <si>
    <t>全管掌</t>
    <rPh sb="0" eb="1">
      <t>ゼン</t>
    </rPh>
    <rPh sb="1" eb="3">
      <t>カンショウ</t>
    </rPh>
    <phoneticPr fontId="2"/>
  </si>
  <si>
    <t>備考 1　本表は、再審査分等を調整する前の「算定件数」等の数値である。これに対し、本書の各統計表は再審査分等を調整後の「確定件数」等の数値である。</t>
    <phoneticPr fontId="6"/>
  </si>
  <si>
    <t>　備考　１.　受付件数は、確定件数に返戻件数を加えたものである。</t>
    <rPh sb="7" eb="9">
      <t>ウケツケ</t>
    </rPh>
    <rPh sb="9" eb="11">
      <t>ケンスウ</t>
    </rPh>
    <rPh sb="13" eb="15">
      <t>カクテイ</t>
    </rPh>
    <rPh sb="15" eb="17">
      <t>ケンスウ</t>
    </rPh>
    <rPh sb="18" eb="20">
      <t>ヘンレイ</t>
    </rPh>
    <rPh sb="20" eb="22">
      <t>ケンスウ</t>
    </rPh>
    <rPh sb="23" eb="24">
      <t>クワ</t>
    </rPh>
    <phoneticPr fontId="2"/>
  </si>
  <si>
    <t>老人保健</t>
    <rPh sb="0" eb="2">
      <t>ロウジン</t>
    </rPh>
    <rPh sb="2" eb="4">
      <t>ホケン</t>
    </rPh>
    <phoneticPr fontId="2"/>
  </si>
  <si>
    <t>確定率</t>
    <rPh sb="0" eb="2">
      <t>カクテイ</t>
    </rPh>
    <phoneticPr fontId="2"/>
  </si>
  <si>
    <t>返戻率</t>
    <rPh sb="0" eb="2">
      <t>ヘンレイ</t>
    </rPh>
    <rPh sb="2" eb="3">
      <t>リツ</t>
    </rPh>
    <phoneticPr fontId="2"/>
  </si>
  <si>
    <t>第13表　支部別医療保険分診療報酬等返戻状況</t>
    <rPh sb="8" eb="10">
      <t>イリョウ</t>
    </rPh>
    <rPh sb="10" eb="12">
      <t>ホケン</t>
    </rPh>
    <rPh sb="12" eb="13">
      <t>ブン</t>
    </rPh>
    <phoneticPr fontId="2"/>
  </si>
  <si>
    <t xml:space="preserve">  備考   受付件数は、確定件数に返戻件数を加えたものである。</t>
  </si>
  <si>
    <t xml:space="preserve">  備考   受付件数は、確定件数に返戻件数を加えたものである。</t>
    <rPh sb="2" eb="4">
      <t>ビコウ</t>
    </rPh>
    <rPh sb="7" eb="9">
      <t>ウケツケ</t>
    </rPh>
    <rPh sb="9" eb="11">
      <t>ケンスウ</t>
    </rPh>
    <rPh sb="13" eb="15">
      <t>カクテイ</t>
    </rPh>
    <rPh sb="15" eb="17">
      <t>ケンスウ</t>
    </rPh>
    <rPh sb="18" eb="20">
      <t>ヘンレイ</t>
    </rPh>
    <rPh sb="20" eb="22">
      <t>ケンスウ</t>
    </rPh>
    <rPh sb="23" eb="24">
      <t>クワ</t>
    </rPh>
    <phoneticPr fontId="2"/>
  </si>
  <si>
    <t>第13表の２　支部別老人保健分診療報酬等返戻状況</t>
    <rPh sb="10" eb="12">
      <t>ロウジン</t>
    </rPh>
    <rPh sb="12" eb="14">
      <t>ホケン</t>
    </rPh>
    <phoneticPr fontId="2"/>
  </si>
  <si>
    <t>受付医数</t>
    <rPh sb="0" eb="2">
      <t>ウケツケ</t>
    </rPh>
    <rPh sb="2" eb="3">
      <t>イ</t>
    </rPh>
    <rPh sb="3" eb="4">
      <t>ケンスウ</t>
    </rPh>
    <phoneticPr fontId="2"/>
  </si>
  <si>
    <t>返戻医数</t>
    <rPh sb="0" eb="2">
      <t>ヘンレイ</t>
    </rPh>
    <rPh sb="2" eb="3">
      <t>イ</t>
    </rPh>
    <rPh sb="3" eb="4">
      <t>ケンスウ</t>
    </rPh>
    <phoneticPr fontId="2"/>
  </si>
  <si>
    <t>受付薬局数</t>
    <rPh sb="0" eb="2">
      <t>ウケツケ</t>
    </rPh>
    <rPh sb="2" eb="3">
      <t>ヤク</t>
    </rPh>
    <rPh sb="3" eb="4">
      <t>キョク</t>
    </rPh>
    <rPh sb="4" eb="5">
      <t>ケンスウ</t>
    </rPh>
    <phoneticPr fontId="2"/>
  </si>
  <si>
    <t>返戻薬局数</t>
    <rPh sb="0" eb="2">
      <t>ヘンレイ</t>
    </rPh>
    <rPh sb="2" eb="4">
      <t>ヤッキョク</t>
    </rPh>
    <rPh sb="4" eb="5">
      <t>ケンスウ</t>
    </rPh>
    <phoneticPr fontId="2"/>
  </si>
  <si>
    <t>支部別</t>
    <rPh sb="0" eb="2">
      <t>シブ</t>
    </rPh>
    <phoneticPr fontId="2"/>
  </si>
  <si>
    <t>第４表　支部別管掌別診療報酬等確定件数及び金額</t>
  </si>
  <si>
    <t>第４表（続）　支部別管掌別診療報酬等確定件数及び金額</t>
  </si>
  <si>
    <t>支　部　別</t>
  </si>
  <si>
    <t>自治体医療</t>
  </si>
  <si>
    <t>対前年比（総計）</t>
  </si>
  <si>
    <t>１件当たり日数</t>
  </si>
  <si>
    <t>１日当たり点数</t>
  </si>
  <si>
    <t>その他</t>
  </si>
  <si>
    <t>備考　確定率は、確定点数（金額）を請求点数（金額）で除したものである。</t>
    <rPh sb="0" eb="2">
      <t>ビコウ</t>
    </rPh>
    <rPh sb="3" eb="5">
      <t>カクテイ</t>
    </rPh>
    <rPh sb="5" eb="6">
      <t>テイリツ</t>
    </rPh>
    <rPh sb="8" eb="10">
      <t>カクテイ</t>
    </rPh>
    <rPh sb="10" eb="12">
      <t>テンスウ</t>
    </rPh>
    <rPh sb="13" eb="15">
      <t>キンガク</t>
    </rPh>
    <rPh sb="17" eb="19">
      <t>セイキュウ</t>
    </rPh>
    <rPh sb="19" eb="21">
      <t>テンスウ</t>
    </rPh>
    <rPh sb="22" eb="24">
      <t>キンガク</t>
    </rPh>
    <rPh sb="26" eb="27">
      <t>ジョ</t>
    </rPh>
    <phoneticPr fontId="2"/>
  </si>
  <si>
    <t>　〃 27年度</t>
  </si>
  <si>
    <t>　〃 27年度</t>
    <rPh sb="6" eb="7">
      <t>ド</t>
    </rPh>
    <phoneticPr fontId="2"/>
  </si>
  <si>
    <t>平成27年4月</t>
    <rPh sb="0" eb="2">
      <t>ヘイセイ</t>
    </rPh>
    <rPh sb="4" eb="5">
      <t>ネン</t>
    </rPh>
    <phoneticPr fontId="2"/>
  </si>
  <si>
    <t>　〃 　　　　　5月</t>
    <phoneticPr fontId="2"/>
  </si>
  <si>
    <t>　〃 　　　　　6月</t>
    <phoneticPr fontId="2"/>
  </si>
  <si>
    <t>平成28年1月</t>
    <phoneticPr fontId="2"/>
  </si>
  <si>
    <t>　〃 　　　　　2月</t>
    <phoneticPr fontId="2"/>
  </si>
  <si>
    <t>　〃 　　　　　3月</t>
    <phoneticPr fontId="2"/>
  </si>
  <si>
    <t>平成29年1月</t>
  </si>
  <si>
    <t>　〃 28年度</t>
    <phoneticPr fontId="2"/>
  </si>
  <si>
    <t>　〃 28年度</t>
    <phoneticPr fontId="2"/>
  </si>
  <si>
    <t>　〃 28年度</t>
    <rPh sb="6" eb="7">
      <t>ド</t>
    </rPh>
    <phoneticPr fontId="2"/>
  </si>
  <si>
    <t>受付ステー
ション数</t>
    <rPh sb="0" eb="1">
      <t>ウケツケ</t>
    </rPh>
    <rPh sb="1" eb="2">
      <t>ツ</t>
    </rPh>
    <rPh sb="9" eb="10">
      <t>ケンスウ</t>
    </rPh>
    <phoneticPr fontId="2"/>
  </si>
  <si>
    <t>返戻ステー
ション数</t>
    <rPh sb="0" eb="2">
      <t>ヘンレイ</t>
    </rPh>
    <phoneticPr fontId="2"/>
  </si>
  <si>
    <t>年度別、管掌別診療報酬等確定件数・日数・点数及び金額　　　　　　　</t>
    <phoneticPr fontId="2"/>
  </si>
  <si>
    <t>　〃 29年度</t>
    <phoneticPr fontId="2"/>
  </si>
  <si>
    <t>　〃 29年度</t>
    <rPh sb="6" eb="7">
      <t>ド</t>
    </rPh>
    <phoneticPr fontId="2"/>
  </si>
  <si>
    <t>平成30年1月</t>
  </si>
  <si>
    <t xml:space="preserve">  備考 　件数・日数は、医科・歯科・訪問看護療養費の合計、点数・金額は、医科・歯科・調剤・食事・生活療養費・訪問看護療養費の合計である。  </t>
  </si>
  <si>
    <t>肝炎等治療</t>
    <rPh sb="0" eb="2">
      <t>カンエン</t>
    </rPh>
    <rPh sb="2" eb="3">
      <t>トウ</t>
    </rPh>
    <rPh sb="3" eb="5">
      <t>チリョウ</t>
    </rPh>
    <phoneticPr fontId="2"/>
  </si>
  <si>
    <t>　〃 30年度</t>
  </si>
  <si>
    <t>　〃 30年度</t>
    <phoneticPr fontId="2"/>
  </si>
  <si>
    <t>　〃 30年度</t>
    <rPh sb="6" eb="7">
      <t>ド</t>
    </rPh>
    <phoneticPr fontId="2"/>
  </si>
  <si>
    <t>平成31年1月</t>
  </si>
  <si>
    <t>肝炎等治療</t>
    <rPh sb="2" eb="3">
      <t>トウ</t>
    </rPh>
    <phoneticPr fontId="6"/>
  </si>
  <si>
    <t>（平成30年度）</t>
  </si>
  <si>
    <t>平成28年度</t>
  </si>
  <si>
    <t>平成29年度</t>
  </si>
  <si>
    <t>平成30年度</t>
  </si>
  <si>
    <t>…</t>
  </si>
  <si>
    <t>-</t>
  </si>
  <si>
    <t>（30年月診療分）</t>
  </si>
  <si>
    <t>第９表　平成30年度管掌別診療報酬等累計件数・金額及び対前年度比</t>
  </si>
  <si>
    <t>第９表（続）　平成30年度管掌別診療報酬等累計件数・金額及び対前年度比</t>
  </si>
  <si>
    <t>平成30年度管掌別診療報酬等累計件数・金額及び対前年度比</t>
  </si>
  <si>
    <t>９割</t>
    <phoneticPr fontId="2"/>
  </si>
  <si>
    <t>原 爆 医 療</t>
    <phoneticPr fontId="2"/>
  </si>
  <si>
    <t>精 神 保 健</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</si>
</sst>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_(* #,##0_);_(* \(#,##0\);_(* &quot;-&quot;_);_(@_)"/>
    <numFmt numFmtId="177" formatCode="_ * #,##0;_ * \-#,##0;_ * &quot;-&quot;_ ;_ @_ "/>
    <numFmt numFmtId="178" formatCode="_ * #,##0.0;_ * &quot;△&quot;#,##0.0;_ * &quot;-&quot;_ ;_ @_ "/>
    <numFmt numFmtId="179" formatCode="_ * #,##0;_ * &quot;△&quot;#,##0;_ * &quot;-&quot;_ ;_ @_ "/>
    <numFmt numFmtId="180" formatCode="#,##0.0;&quot;△ &quot;#,##0.0"/>
    <numFmt numFmtId="181" formatCode="_ * #,##0.00;_ * &quot;△&quot;#,##0.00;_ * &quot;-&quot;_ ;_ @_ "/>
    <numFmt numFmtId="182" formatCode="0.000"/>
    <numFmt numFmtId="183" formatCode="#,##0.0;[Red]\-#,##0.0"/>
    <numFmt numFmtId="184" formatCode="_ * #,##0.000;_ * &quot;△&quot;#,##0.000;_ * &quot;-&quot;_ ;_ @_ "/>
    <numFmt numFmtId="185" formatCode="#,##0;\-#,##0;&quot;－&quot;"/>
    <numFmt numFmtId="186" formatCode="#,##0.0;\-#,##0.0;&quot;－&quot;"/>
    <numFmt numFmtId="187" formatCode="#,##0;&quot;△ &quot;#,##0"/>
  </numFmts>
  <fonts count="44">
    <font>
      <sz val="11"/>
      <name val="ＭＳ Ｐゴシック"/>
      <family val="3"/>
      <charset val="128"/>
    </font>
    <font>
      <sz val="11"/>
      <name val="ＭＳ Ｐゴシック"/>
      <family val="3"/>
      <charset val="128"/>
    </font>
    <font>
      <sz val="6"/>
      <name val="ＭＳ Ｐゴシック"/>
      <family val="3"/>
      <charset val="128"/>
    </font>
    <font>
      <sz val="16"/>
      <name val="ＭＳ 明朝"/>
      <family val="1"/>
      <charset val="128"/>
    </font>
    <font>
      <sz val="11"/>
      <name val="ＭＳ 明朝"/>
      <family val="1"/>
      <charset val="128"/>
    </font>
    <font>
      <sz val="16"/>
      <name val="ＭＳ Ｐ明朝"/>
      <family val="1"/>
      <charset val="128"/>
    </font>
    <font>
      <sz val="11"/>
      <name val="ＭＳ Ｐ明朝"/>
      <family val="1"/>
      <charset val="128"/>
    </font>
    <font>
      <sz val="9"/>
      <name val="ＭＳ 明朝"/>
      <family val="1"/>
      <charset val="128"/>
    </font>
    <font>
      <sz val="8"/>
      <name val="ＭＳ 明朝"/>
      <family val="1"/>
      <charset val="128"/>
    </font>
    <font>
      <sz val="11"/>
      <name val="ＭＳ ゴシック"/>
      <family val="3"/>
      <charset val="128"/>
    </font>
    <font>
      <sz val="6"/>
      <name val="ＭＳ 明朝"/>
      <family val="1"/>
      <charset val="128"/>
    </font>
    <font>
      <sz val="10"/>
      <name val="ＭＳ 明朝"/>
      <family val="1"/>
      <charset val="128"/>
    </font>
    <font>
      <sz val="10"/>
      <name val="ＭＳ Ｐゴシック"/>
      <family val="3"/>
      <charset val="128"/>
    </font>
    <font>
      <u/>
      <sz val="11"/>
      <color indexed="12"/>
      <name val="ＭＳ Ｐゴシック"/>
      <family val="3"/>
      <charset val="128"/>
    </font>
    <font>
      <sz val="11"/>
      <color indexed="8"/>
      <name val="ＭＳ Ｐゴシック"/>
      <family val="3"/>
      <charset val="128"/>
    </font>
    <font>
      <sz val="14"/>
      <name val="ＭＳ 明朝"/>
      <family val="1"/>
      <charset val="128"/>
    </font>
    <font>
      <sz val="12"/>
      <name val="ＭＳ 明朝"/>
      <family val="1"/>
      <charset val="128"/>
    </font>
    <font>
      <sz val="12"/>
      <name val="ＭＳ Ｐゴシック"/>
      <family val="3"/>
      <charset val="128"/>
    </font>
    <font>
      <sz val="10"/>
      <name val="ＭＳ Ｐ明朝"/>
      <family val="1"/>
      <charset val="128"/>
    </font>
    <font>
      <sz val="10"/>
      <name val="ＭＳ ゴシック"/>
      <family val="3"/>
      <charset val="128"/>
    </font>
    <font>
      <sz val="14"/>
      <name val="明朝"/>
      <family val="1"/>
      <charset val="128"/>
    </font>
    <font>
      <sz val="11"/>
      <name val="明朝"/>
      <family val="1"/>
      <charset val="128"/>
    </font>
    <font>
      <sz val="9"/>
      <name val="明朝"/>
      <family val="1"/>
      <charset val="128"/>
    </font>
    <font>
      <b/>
      <sz val="18"/>
      <name val="ＭＳ 明朝"/>
      <family val="1"/>
      <charset val="128"/>
    </font>
    <font>
      <b/>
      <sz val="12"/>
      <name val="ＭＳ 明朝"/>
      <family val="1"/>
      <charset val="128"/>
    </font>
    <font>
      <b/>
      <sz val="14"/>
      <name val="ＭＳ Ｐゴシック"/>
      <family val="3"/>
      <charset val="128"/>
    </font>
    <font>
      <sz val="18"/>
      <name val="ＭＳ 明朝"/>
      <family val="1"/>
      <charset val="128"/>
    </font>
    <font>
      <sz val="9"/>
      <color indexed="8"/>
      <name val="ＭＳ Ｐ明朝"/>
      <family val="1"/>
      <charset val="128"/>
    </font>
    <font>
      <sz val="9"/>
      <name val="ＭＳ Ｐ明朝"/>
      <family val="1"/>
      <charset val="128"/>
    </font>
    <font>
      <sz val="10"/>
      <color indexed="8"/>
      <name val="ＭＳ Ｐ明朝"/>
      <family val="1"/>
      <charset val="128"/>
    </font>
    <font>
      <sz val="11"/>
      <name val="ＭＳ Ｐゴシック"/>
      <family val="3"/>
      <charset val="128"/>
    </font>
    <font>
      <sz val="20"/>
      <name val="ＭＳ 明朝"/>
      <family val="1"/>
      <charset val="128"/>
    </font>
    <font>
      <sz val="14"/>
      <name val="ＭＳ Ｐゴシック"/>
      <family val="3"/>
      <charset val="128"/>
    </font>
    <font>
      <sz val="12"/>
      <name val="ＭＳ ゴシック"/>
      <family val="3"/>
      <charset val="128"/>
    </font>
    <font>
      <sz val="11"/>
      <color indexed="10"/>
      <name val="ＭＳ Ｐ明朝"/>
      <family val="1"/>
      <charset val="128"/>
    </font>
    <font>
      <sz val="14"/>
      <name val="ＭＳ Ｐ明朝"/>
      <family val="1"/>
      <charset val="128"/>
    </font>
    <font>
      <sz val="8"/>
      <name val="ＭＳ Ｐ明朝"/>
      <family val="1"/>
      <charset val="128"/>
    </font>
    <font>
      <sz val="12"/>
      <name val="明朝"/>
      <family val="1"/>
      <charset val="128"/>
    </font>
    <font>
      <sz val="16"/>
      <name val="明朝"/>
      <family val="1"/>
      <charset val="128"/>
    </font>
    <font>
      <sz val="10"/>
      <name val="明朝"/>
      <family val="1"/>
      <charset val="128"/>
    </font>
    <font>
      <sz val="10.5"/>
      <name val="明朝"/>
      <family val="1"/>
      <charset val="128"/>
    </font>
    <font>
      <sz val="13.5"/>
      <name val="ＭＳ Ｐ明朝"/>
      <family val="1"/>
      <charset val="128"/>
    </font>
    <font>
      <sz val="11"/>
      <color indexed="9"/>
      <name val="ＭＳ Ｐ明朝"/>
      <family val="1"/>
      <charset val="128"/>
    </font>
    <font>
      <sz val="9"/>
      <name val="ＭＳ Ｐゴシック"/>
      <family val="3"/>
      <charset val="128"/>
    </font>
  </fonts>
  <fills count="2">
    <fill>
      <patternFill patternType="none"/>
    </fill>
    <fill>
      <patternFill patternType="gray125"/>
    </fill>
  </fills>
  <borders count="80">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s>
  <cellStyleXfs count="9">
    <xf numFmtId="0" fontId="0" fillId="0" borderId="0"/>
    <xf numFmtId="0" fontId="13" fillId="0" borderId="0" applyNumberFormat="0" applyFill="0" applyBorder="0" applyAlignment="0" applyProtection="0">
      <alignment vertical="top"/>
      <protection locked="0"/>
    </xf>
    <xf numFmtId="38" fontId="1" fillId="0" borderId="0" applyFont="0" applyFill="0" applyBorder="0" applyAlignment="0" applyProtection="0"/>
    <xf numFmtId="0" fontId="1" fillId="0" borderId="0"/>
    <xf numFmtId="0" fontId="11" fillId="0" borderId="0"/>
    <xf numFmtId="0" fontId="14" fillId="0" borderId="0"/>
    <xf numFmtId="0" fontId="30" fillId="0" borderId="0"/>
    <xf numFmtId="0" fontId="11" fillId="0" borderId="0"/>
    <xf numFmtId="0" fontId="12" fillId="0" borderId="0"/>
  </cellStyleXfs>
  <cellXfs count="1000">
    <xf numFmtId="0" fontId="0" fillId="0" borderId="0" xfId="0"/>
    <xf numFmtId="37" fontId="4" fillId="0" borderId="0" xfId="0" applyNumberFormat="1" applyFont="1" applyFill="1" applyAlignment="1">
      <alignment horizontal="center"/>
    </xf>
    <xf numFmtId="37" fontId="23" fillId="0" borderId="0" xfId="0" applyNumberFormat="1" applyFont="1" applyFill="1" applyAlignment="1">
      <alignment horizontal="centerContinuous"/>
    </xf>
    <xf numFmtId="37" fontId="4" fillId="0" borderId="0" xfId="0" applyNumberFormat="1" applyFont="1" applyFill="1" applyBorder="1" applyAlignment="1">
      <alignment horizontal="center"/>
    </xf>
    <xf numFmtId="37" fontId="23" fillId="0" borderId="1" xfId="0" applyNumberFormat="1" applyFont="1" applyFill="1" applyBorder="1" applyAlignment="1">
      <alignment horizontal="centerContinuous"/>
    </xf>
    <xf numFmtId="37" fontId="4" fillId="0" borderId="2" xfId="0" applyNumberFormat="1" applyFont="1" applyFill="1" applyBorder="1" applyAlignment="1">
      <alignment horizontal="center"/>
    </xf>
    <xf numFmtId="37" fontId="4" fillId="0" borderId="3" xfId="0" applyNumberFormat="1" applyFont="1" applyFill="1" applyBorder="1" applyAlignment="1">
      <alignment horizontal="center"/>
    </xf>
    <xf numFmtId="37" fontId="4" fillId="0" borderId="4" xfId="0" applyNumberFormat="1" applyFont="1" applyFill="1" applyBorder="1" applyAlignment="1">
      <alignment horizontal="distributed"/>
    </xf>
    <xf numFmtId="37" fontId="4" fillId="0" borderId="5" xfId="0" applyNumberFormat="1" applyFont="1" applyFill="1" applyBorder="1" applyAlignment="1">
      <alignment horizontal="center"/>
    </xf>
    <xf numFmtId="37" fontId="4" fillId="0" borderId="6" xfId="0" applyNumberFormat="1" applyFont="1" applyFill="1" applyBorder="1" applyAlignment="1">
      <alignment horizontal="centerContinuous"/>
    </xf>
    <xf numFmtId="37" fontId="4" fillId="0" borderId="5" xfId="0" applyNumberFormat="1" applyFont="1" applyFill="1" applyBorder="1" applyAlignment="1">
      <alignment horizontal="centerContinuous"/>
    </xf>
    <xf numFmtId="37" fontId="4" fillId="0" borderId="2" xfId="0" applyNumberFormat="1" applyFont="1" applyFill="1" applyBorder="1" applyAlignment="1">
      <alignment horizontal="centerContinuous"/>
    </xf>
    <xf numFmtId="37" fontId="4" fillId="0" borderId="3" xfId="0" applyNumberFormat="1" applyFont="1" applyFill="1" applyBorder="1" applyAlignment="1">
      <alignment horizontal="centerContinuous"/>
    </xf>
    <xf numFmtId="37" fontId="4" fillId="0" borderId="7" xfId="0" applyNumberFormat="1" applyFont="1" applyFill="1" applyBorder="1" applyAlignment="1">
      <alignment horizontal="centerContinuous"/>
    </xf>
    <xf numFmtId="37" fontId="4" fillId="0" borderId="8" xfId="0" applyNumberFormat="1" applyFont="1" applyFill="1" applyBorder="1" applyAlignment="1">
      <alignment horizontal="centerContinuous"/>
    </xf>
    <xf numFmtId="37" fontId="4" fillId="0" borderId="9" xfId="0" applyNumberFormat="1" applyFont="1" applyFill="1" applyBorder="1" applyAlignment="1">
      <alignment horizontal="centerContinuous"/>
    </xf>
    <xf numFmtId="37" fontId="4" fillId="0" borderId="10" xfId="0" applyNumberFormat="1" applyFont="1" applyFill="1" applyBorder="1" applyAlignment="1">
      <alignment horizontal="distributed"/>
    </xf>
    <xf numFmtId="37" fontId="4" fillId="0" borderId="11" xfId="0" applyNumberFormat="1" applyFont="1" applyFill="1" applyBorder="1" applyAlignment="1">
      <alignment horizontal="centerContinuous" vertical="top"/>
    </xf>
    <xf numFmtId="37" fontId="4" fillId="0" borderId="12" xfId="0" applyNumberFormat="1" applyFont="1" applyFill="1" applyBorder="1" applyAlignment="1">
      <alignment horizontal="distributed"/>
    </xf>
    <xf numFmtId="37" fontId="4" fillId="0" borderId="0" xfId="0" applyNumberFormat="1" applyFont="1" applyFill="1" applyAlignment="1">
      <alignment horizontal="distributed"/>
    </xf>
    <xf numFmtId="37" fontId="4" fillId="0" borderId="13" xfId="0" applyNumberFormat="1" applyFont="1" applyFill="1" applyBorder="1" applyAlignment="1">
      <alignment horizontal="centerContinuous"/>
    </xf>
    <xf numFmtId="37" fontId="4" fillId="0" borderId="14" xfId="0" applyNumberFormat="1" applyFont="1" applyFill="1" applyBorder="1" applyAlignment="1">
      <alignment horizontal="centerContinuous"/>
    </xf>
    <xf numFmtId="185" fontId="16" fillId="0" borderId="12" xfId="2" applyNumberFormat="1" applyFont="1" applyFill="1" applyBorder="1" applyAlignment="1">
      <alignment horizontal="right"/>
    </xf>
    <xf numFmtId="185" fontId="16" fillId="0" borderId="13" xfId="2" applyNumberFormat="1" applyFont="1" applyFill="1" applyBorder="1" applyAlignment="1">
      <alignment horizontal="right"/>
    </xf>
    <xf numFmtId="185" fontId="16" fillId="0" borderId="15" xfId="2" applyNumberFormat="1" applyFont="1" applyFill="1" applyBorder="1" applyAlignment="1">
      <alignment horizontal="right"/>
    </xf>
    <xf numFmtId="185" fontId="16" fillId="0" borderId="16" xfId="2" applyNumberFormat="1" applyFont="1" applyFill="1" applyBorder="1" applyAlignment="1">
      <alignment horizontal="right"/>
    </xf>
    <xf numFmtId="185" fontId="16" fillId="0" borderId="17" xfId="2" applyNumberFormat="1" applyFont="1" applyFill="1" applyBorder="1" applyAlignment="1">
      <alignment horizontal="right"/>
    </xf>
    <xf numFmtId="185" fontId="16" fillId="0" borderId="13" xfId="0" applyNumberFormat="1" applyFont="1" applyFill="1" applyBorder="1" applyAlignment="1">
      <alignment horizontal="right"/>
    </xf>
    <xf numFmtId="185" fontId="16" fillId="0" borderId="15" xfId="0" applyNumberFormat="1" applyFont="1" applyFill="1" applyBorder="1" applyAlignment="1">
      <alignment horizontal="right"/>
    </xf>
    <xf numFmtId="185" fontId="16" fillId="0" borderId="16" xfId="0" applyNumberFormat="1" applyFont="1" applyFill="1" applyBorder="1" applyAlignment="1">
      <alignment horizontal="right"/>
    </xf>
    <xf numFmtId="37" fontId="4" fillId="0" borderId="18" xfId="0" applyNumberFormat="1" applyFont="1" applyFill="1" applyBorder="1" applyAlignment="1">
      <alignment horizontal="centerContinuous"/>
    </xf>
    <xf numFmtId="37" fontId="4" fillId="0" borderId="7" xfId="0" applyNumberFormat="1" applyFont="1" applyFill="1" applyBorder="1" applyAlignment="1">
      <alignment horizontal="center"/>
    </xf>
    <xf numFmtId="37" fontId="4" fillId="0" borderId="19" xfId="0" applyNumberFormat="1" applyFont="1" applyFill="1" applyBorder="1" applyAlignment="1">
      <alignment horizontal="distributed"/>
    </xf>
    <xf numFmtId="185" fontId="16" fillId="0" borderId="20" xfId="0" applyNumberFormat="1" applyFont="1" applyFill="1" applyBorder="1" applyAlignment="1">
      <alignment horizontal="right"/>
    </xf>
    <xf numFmtId="185" fontId="16" fillId="0" borderId="21" xfId="0" applyNumberFormat="1" applyFont="1" applyFill="1" applyBorder="1" applyAlignment="1">
      <alignment horizontal="right"/>
    </xf>
    <xf numFmtId="185" fontId="16" fillId="0" borderId="22" xfId="0" applyNumberFormat="1" applyFont="1" applyFill="1" applyBorder="1" applyAlignment="1">
      <alignment horizontal="right"/>
    </xf>
    <xf numFmtId="37" fontId="4" fillId="0" borderId="23" xfId="0" applyNumberFormat="1" applyFont="1" applyFill="1" applyBorder="1" applyAlignment="1">
      <alignment horizontal="distributed"/>
    </xf>
    <xf numFmtId="37" fontId="4" fillId="0" borderId="24" xfId="0" applyNumberFormat="1" applyFont="1" applyFill="1" applyBorder="1" applyAlignment="1">
      <alignment horizontal="centerContinuous"/>
    </xf>
    <xf numFmtId="37" fontId="4" fillId="0" borderId="25" xfId="0" applyNumberFormat="1" applyFont="1" applyFill="1" applyBorder="1" applyAlignment="1">
      <alignment horizontal="center"/>
    </xf>
    <xf numFmtId="37" fontId="4" fillId="0" borderId="26" xfId="0" applyNumberFormat="1" applyFont="1" applyFill="1" applyBorder="1" applyAlignment="1" applyProtection="1">
      <alignment horizontal="distributed"/>
    </xf>
    <xf numFmtId="185" fontId="16" fillId="0" borderId="27" xfId="0" applyNumberFormat="1" applyFont="1" applyFill="1" applyBorder="1" applyAlignment="1">
      <alignment horizontal="right"/>
    </xf>
    <xf numFmtId="185" fontId="16" fillId="0" borderId="28" xfId="0" applyNumberFormat="1" applyFont="1" applyFill="1" applyBorder="1" applyAlignment="1">
      <alignment horizontal="right"/>
    </xf>
    <xf numFmtId="185" fontId="16" fillId="0" borderId="29" xfId="0" applyNumberFormat="1" applyFont="1" applyFill="1" applyBorder="1" applyAlignment="1">
      <alignment horizontal="right"/>
    </xf>
    <xf numFmtId="37" fontId="4" fillId="0" borderId="19" xfId="0" applyNumberFormat="1" applyFont="1" applyFill="1" applyBorder="1" applyAlignment="1" applyProtection="1">
      <alignment horizontal="distributed"/>
    </xf>
    <xf numFmtId="185" fontId="16" fillId="0" borderId="19" xfId="2" applyNumberFormat="1" applyFont="1" applyFill="1" applyBorder="1" applyAlignment="1">
      <alignment horizontal="right"/>
    </xf>
    <xf numFmtId="185" fontId="16" fillId="0" borderId="20" xfId="2" applyNumberFormat="1" applyFont="1" applyFill="1" applyBorder="1" applyAlignment="1">
      <alignment horizontal="right"/>
    </xf>
    <xf numFmtId="185" fontId="16" fillId="0" borderId="21" xfId="2" applyNumberFormat="1" applyFont="1" applyFill="1" applyBorder="1" applyAlignment="1">
      <alignment horizontal="right"/>
    </xf>
    <xf numFmtId="185" fontId="16" fillId="0" borderId="22" xfId="2" applyNumberFormat="1" applyFont="1" applyFill="1" applyBorder="1" applyAlignment="1">
      <alignment horizontal="right"/>
    </xf>
    <xf numFmtId="185" fontId="16" fillId="0" borderId="30" xfId="2" applyNumberFormat="1" applyFont="1" applyFill="1" applyBorder="1" applyAlignment="1">
      <alignment horizontal="right"/>
    </xf>
    <xf numFmtId="37" fontId="4" fillId="0" borderId="12" xfId="0" applyNumberFormat="1" applyFont="1" applyFill="1" applyBorder="1" applyAlignment="1">
      <alignment horizontal="center"/>
    </xf>
    <xf numFmtId="37" fontId="4" fillId="0" borderId="23" xfId="0" applyNumberFormat="1" applyFont="1" applyFill="1" applyBorder="1" applyAlignment="1" applyProtection="1">
      <alignment horizontal="distributed"/>
    </xf>
    <xf numFmtId="185" fontId="16" fillId="0" borderId="23" xfId="2" applyNumberFormat="1" applyFont="1" applyFill="1" applyBorder="1" applyAlignment="1">
      <alignment horizontal="right"/>
    </xf>
    <xf numFmtId="185" fontId="16" fillId="0" borderId="31" xfId="2" applyNumberFormat="1" applyFont="1" applyFill="1" applyBorder="1" applyAlignment="1">
      <alignment horizontal="right"/>
    </xf>
    <xf numFmtId="185" fontId="16" fillId="0" borderId="32" xfId="2" applyNumberFormat="1" applyFont="1" applyFill="1" applyBorder="1" applyAlignment="1">
      <alignment horizontal="right"/>
    </xf>
    <xf numFmtId="185" fontId="16" fillId="0" borderId="33" xfId="2" applyNumberFormat="1" applyFont="1" applyFill="1" applyBorder="1" applyAlignment="1">
      <alignment horizontal="right"/>
    </xf>
    <xf numFmtId="185" fontId="16" fillId="0" borderId="34" xfId="2" applyNumberFormat="1" applyFont="1" applyFill="1" applyBorder="1" applyAlignment="1">
      <alignment horizontal="right"/>
    </xf>
    <xf numFmtId="185" fontId="16" fillId="0" borderId="31" xfId="0" applyNumberFormat="1" applyFont="1" applyFill="1" applyBorder="1" applyAlignment="1">
      <alignment horizontal="right"/>
    </xf>
    <xf numFmtId="185" fontId="16" fillId="0" borderId="32" xfId="0" applyNumberFormat="1" applyFont="1" applyFill="1" applyBorder="1" applyAlignment="1">
      <alignment horizontal="right"/>
    </xf>
    <xf numFmtId="185" fontId="16" fillId="0" borderId="33" xfId="0" applyNumberFormat="1" applyFont="1" applyFill="1" applyBorder="1" applyAlignment="1">
      <alignment horizontal="right"/>
    </xf>
    <xf numFmtId="37" fontId="16" fillId="0" borderId="0" xfId="0" applyNumberFormat="1" applyFont="1" applyFill="1" applyAlignment="1">
      <alignment vertical="center"/>
    </xf>
    <xf numFmtId="37" fontId="24" fillId="0" borderId="0" xfId="0" applyNumberFormat="1" applyFont="1" applyFill="1" applyAlignment="1">
      <alignment vertical="center"/>
    </xf>
    <xf numFmtId="37" fontId="4" fillId="0" borderId="5" xfId="0" applyNumberFormat="1" applyFont="1" applyFill="1" applyBorder="1" applyAlignment="1">
      <alignment horizontal="distributed"/>
    </xf>
    <xf numFmtId="37" fontId="4" fillId="0" borderId="2" xfId="0" applyNumberFormat="1" applyFont="1" applyFill="1" applyBorder="1" applyAlignment="1"/>
    <xf numFmtId="37" fontId="4" fillId="0" borderId="0" xfId="0" applyNumberFormat="1" applyFont="1" applyFill="1" applyBorder="1" applyAlignment="1">
      <alignment horizontal="centerContinuous"/>
    </xf>
    <xf numFmtId="37" fontId="4" fillId="0" borderId="0" xfId="0" applyNumberFormat="1" applyFont="1" applyFill="1" applyBorder="1" applyAlignment="1">
      <alignment horizontal="distributed"/>
    </xf>
    <xf numFmtId="37" fontId="4" fillId="0" borderId="35" xfId="0" applyNumberFormat="1" applyFont="1" applyFill="1" applyBorder="1" applyAlignment="1">
      <alignment horizontal="center"/>
    </xf>
    <xf numFmtId="37" fontId="4" fillId="0" borderId="36" xfId="0" applyNumberFormat="1" applyFont="1" applyFill="1" applyBorder="1" applyAlignment="1">
      <alignment horizontal="center"/>
    </xf>
    <xf numFmtId="37" fontId="4" fillId="0" borderId="37" xfId="0" applyNumberFormat="1" applyFont="1" applyFill="1" applyBorder="1" applyAlignment="1">
      <alignment horizontal="center"/>
    </xf>
    <xf numFmtId="37" fontId="4" fillId="0" borderId="38" xfId="0" applyNumberFormat="1" applyFont="1" applyFill="1" applyBorder="1" applyAlignment="1">
      <alignment horizontal="center"/>
    </xf>
    <xf numFmtId="37" fontId="4" fillId="0" borderId="39" xfId="0" applyNumberFormat="1" applyFont="1" applyFill="1" applyBorder="1" applyAlignment="1">
      <alignment horizontal="center"/>
    </xf>
    <xf numFmtId="37" fontId="4" fillId="0" borderId="1" xfId="0" applyNumberFormat="1" applyFont="1" applyFill="1" applyBorder="1" applyAlignment="1">
      <alignment horizontal="centerContinuous" vertical="top"/>
    </xf>
    <xf numFmtId="37" fontId="4" fillId="0" borderId="1" xfId="0" applyNumberFormat="1" applyFont="1" applyFill="1" applyBorder="1" applyAlignment="1">
      <alignment horizontal="distributed"/>
    </xf>
    <xf numFmtId="37" fontId="4" fillId="0" borderId="17" xfId="0" applyNumberFormat="1" applyFont="1" applyFill="1" applyBorder="1" applyAlignment="1">
      <alignment horizontal="centerContinuous"/>
    </xf>
    <xf numFmtId="38" fontId="16" fillId="0" borderId="1" xfId="2" applyFont="1" applyFill="1" applyBorder="1" applyAlignment="1">
      <alignment horizontal="centerContinuous"/>
    </xf>
    <xf numFmtId="186" fontId="16" fillId="0" borderId="15" xfId="2" applyNumberFormat="1" applyFont="1" applyFill="1" applyBorder="1" applyAlignment="1">
      <alignment horizontal="right"/>
    </xf>
    <xf numFmtId="186" fontId="16" fillId="0" borderId="15" xfId="0" applyNumberFormat="1" applyFont="1" applyFill="1" applyBorder="1" applyAlignment="1">
      <alignment horizontal="right"/>
    </xf>
    <xf numFmtId="185" fontId="16" fillId="0" borderId="27" xfId="2" applyNumberFormat="1" applyFont="1" applyFill="1" applyBorder="1" applyAlignment="1">
      <alignment horizontal="right"/>
    </xf>
    <xf numFmtId="186" fontId="16" fillId="0" borderId="21" xfId="2" applyNumberFormat="1" applyFont="1" applyFill="1" applyBorder="1" applyAlignment="1">
      <alignment horizontal="right"/>
    </xf>
    <xf numFmtId="185" fontId="16" fillId="0" borderId="40" xfId="2" applyNumberFormat="1" applyFont="1" applyFill="1" applyBorder="1" applyAlignment="1">
      <alignment horizontal="right"/>
    </xf>
    <xf numFmtId="185" fontId="16" fillId="0" borderId="41" xfId="2" applyNumberFormat="1" applyFont="1" applyFill="1" applyBorder="1" applyAlignment="1">
      <alignment horizontal="right"/>
    </xf>
    <xf numFmtId="186" fontId="16" fillId="0" borderId="21" xfId="0" applyNumberFormat="1" applyFont="1" applyFill="1" applyBorder="1" applyAlignment="1">
      <alignment horizontal="right"/>
    </xf>
    <xf numFmtId="185" fontId="16" fillId="0" borderId="9" xfId="2" applyNumberFormat="1" applyFont="1" applyFill="1" applyBorder="1" applyAlignment="1">
      <alignment horizontal="right"/>
    </xf>
    <xf numFmtId="37" fontId="4" fillId="0" borderId="42" xfId="0" applyNumberFormat="1" applyFont="1" applyFill="1" applyBorder="1" applyAlignment="1">
      <alignment horizontal="centerContinuous"/>
    </xf>
    <xf numFmtId="186" fontId="16" fillId="0" borderId="32" xfId="2" applyNumberFormat="1" applyFont="1" applyFill="1" applyBorder="1" applyAlignment="1">
      <alignment horizontal="right"/>
    </xf>
    <xf numFmtId="185" fontId="16" fillId="0" borderId="43" xfId="2" applyNumberFormat="1" applyFont="1" applyFill="1" applyBorder="1" applyAlignment="1">
      <alignment horizontal="right"/>
    </xf>
    <xf numFmtId="185" fontId="16" fillId="0" borderId="44" xfId="2" applyNumberFormat="1" applyFont="1" applyFill="1" applyBorder="1" applyAlignment="1">
      <alignment horizontal="right"/>
    </xf>
    <xf numFmtId="37" fontId="4" fillId="0" borderId="45" xfId="0" applyNumberFormat="1" applyFont="1" applyFill="1" applyBorder="1" applyAlignment="1" applyProtection="1">
      <alignment horizontal="centerContinuous"/>
    </xf>
    <xf numFmtId="186" fontId="16" fillId="0" borderId="28" xfId="2" applyNumberFormat="1" applyFont="1" applyFill="1" applyBorder="1" applyAlignment="1">
      <alignment horizontal="right"/>
    </xf>
    <xf numFmtId="185" fontId="16" fillId="0" borderId="29" xfId="2" applyNumberFormat="1" applyFont="1" applyFill="1" applyBorder="1" applyAlignment="1">
      <alignment horizontal="right"/>
    </xf>
    <xf numFmtId="185" fontId="16" fillId="0" borderId="46" xfId="2" applyNumberFormat="1" applyFont="1" applyFill="1" applyBorder="1" applyAlignment="1">
      <alignment horizontal="right"/>
    </xf>
    <xf numFmtId="186" fontId="16" fillId="0" borderId="28" xfId="0" applyNumberFormat="1" applyFont="1" applyFill="1" applyBorder="1" applyAlignment="1">
      <alignment horizontal="right"/>
    </xf>
    <xf numFmtId="185" fontId="16" fillId="0" borderId="28" xfId="2" applyNumberFormat="1" applyFont="1" applyFill="1" applyBorder="1" applyAlignment="1">
      <alignment horizontal="right"/>
    </xf>
    <xf numFmtId="37" fontId="4" fillId="0" borderId="9" xfId="0" applyNumberFormat="1" applyFont="1" applyFill="1" applyBorder="1" applyAlignment="1" applyProtection="1">
      <alignment horizontal="centerContinuous"/>
    </xf>
    <xf numFmtId="38" fontId="16" fillId="0" borderId="30" xfId="2" applyFont="1" applyFill="1" applyBorder="1" applyAlignment="1">
      <alignment horizontal="centerContinuous"/>
    </xf>
    <xf numFmtId="37" fontId="4" fillId="0" borderId="10" xfId="0" applyNumberFormat="1" applyFont="1" applyFill="1" applyBorder="1" applyAlignment="1">
      <alignment horizontal="center"/>
    </xf>
    <xf numFmtId="37" fontId="4" fillId="0" borderId="42" xfId="0" applyNumberFormat="1" applyFont="1" applyFill="1" applyBorder="1" applyAlignment="1" applyProtection="1">
      <alignment horizontal="centerContinuous"/>
    </xf>
    <xf numFmtId="38" fontId="16" fillId="0" borderId="34" xfId="2" applyFont="1" applyFill="1" applyBorder="1" applyAlignment="1">
      <alignment horizontal="centerContinuous"/>
    </xf>
    <xf numFmtId="186" fontId="16" fillId="0" borderId="32" xfId="0" applyNumberFormat="1" applyFont="1" applyFill="1" applyBorder="1" applyAlignment="1">
      <alignment horizontal="right"/>
    </xf>
    <xf numFmtId="37" fontId="16" fillId="0" borderId="0" xfId="0" applyNumberFormat="1" applyFont="1" applyFill="1" applyAlignment="1">
      <alignment horizontal="center"/>
    </xf>
    <xf numFmtId="37" fontId="16" fillId="0" borderId="0" xfId="0" applyNumberFormat="1" applyFont="1" applyFill="1" applyAlignment="1"/>
    <xf numFmtId="37" fontId="16" fillId="0" borderId="0" xfId="0" applyNumberFormat="1" applyFont="1" applyFill="1" applyAlignment="1">
      <alignment horizontal="left"/>
    </xf>
    <xf numFmtId="37" fontId="26" fillId="0" borderId="0" xfId="0" applyNumberFormat="1" applyFont="1" applyFill="1" applyAlignment="1"/>
    <xf numFmtId="0" fontId="7" fillId="0" borderId="0" xfId="4" applyNumberFormat="1" applyFont="1" applyFill="1" applyAlignment="1"/>
    <xf numFmtId="37" fontId="23" fillId="0" borderId="1" xfId="0" applyNumberFormat="1" applyFont="1" applyFill="1" applyBorder="1" applyAlignment="1">
      <alignment horizontal="left"/>
    </xf>
    <xf numFmtId="37" fontId="4" fillId="0" borderId="3" xfId="0" applyNumberFormat="1" applyFont="1" applyFill="1" applyBorder="1" applyAlignment="1">
      <alignment horizontal="distributed"/>
    </xf>
    <xf numFmtId="37" fontId="4" fillId="0" borderId="3" xfId="0" applyNumberFormat="1" applyFont="1" applyFill="1" applyBorder="1" applyAlignment="1"/>
    <xf numFmtId="37" fontId="4" fillId="0" borderId="42" xfId="0" applyNumberFormat="1" applyFont="1" applyFill="1" applyBorder="1" applyAlignment="1"/>
    <xf numFmtId="37" fontId="4" fillId="0" borderId="34" xfId="0" applyNumberFormat="1" applyFont="1" applyFill="1" applyBorder="1" applyAlignment="1">
      <alignment horizontal="centerContinuous"/>
    </xf>
    <xf numFmtId="37" fontId="4" fillId="0" borderId="34" xfId="0" applyNumberFormat="1" applyFont="1" applyFill="1" applyBorder="1" applyAlignment="1"/>
    <xf numFmtId="37" fontId="4" fillId="0" borderId="47" xfId="0" applyNumberFormat="1" applyFont="1" applyFill="1" applyBorder="1" applyAlignment="1">
      <alignment horizontal="center"/>
    </xf>
    <xf numFmtId="37" fontId="4" fillId="0" borderId="34" xfId="0" applyNumberFormat="1" applyFont="1" applyFill="1" applyBorder="1" applyAlignment="1">
      <alignment horizontal="center"/>
    </xf>
    <xf numFmtId="37" fontId="4" fillId="0" borderId="34" xfId="0" applyNumberFormat="1" applyFont="1" applyFill="1" applyBorder="1" applyAlignment="1">
      <alignment horizontal="distributed" justifyLastLine="1"/>
    </xf>
    <xf numFmtId="37" fontId="4" fillId="0" borderId="48" xfId="0" applyNumberFormat="1" applyFont="1" applyFill="1" applyBorder="1" applyAlignment="1">
      <alignment horizontal="center"/>
    </xf>
    <xf numFmtId="37" fontId="4" fillId="0" borderId="47" xfId="0" applyNumberFormat="1" applyFont="1" applyFill="1" applyBorder="1" applyAlignment="1"/>
    <xf numFmtId="37" fontId="4" fillId="0" borderId="10" xfId="0" applyNumberFormat="1" applyFont="1" applyFill="1" applyBorder="1" applyAlignment="1">
      <alignment horizontal="left"/>
    </xf>
    <xf numFmtId="37" fontId="4" fillId="0" borderId="11" xfId="0" applyNumberFormat="1" applyFont="1" applyFill="1" applyBorder="1" applyAlignment="1">
      <alignment horizontal="centerContinuous"/>
    </xf>
    <xf numFmtId="37" fontId="4" fillId="0" borderId="11" xfId="0" applyNumberFormat="1" applyFont="1" applyFill="1" applyBorder="1" applyAlignment="1">
      <alignment horizontal="distributed"/>
    </xf>
    <xf numFmtId="37" fontId="4" fillId="0" borderId="2" xfId="0" applyNumberFormat="1" applyFont="1" applyFill="1" applyBorder="1" applyAlignment="1">
      <alignment horizontal="distributed"/>
    </xf>
    <xf numFmtId="37" fontId="4" fillId="0" borderId="3" xfId="0" applyNumberFormat="1" applyFont="1" applyFill="1" applyBorder="1" applyAlignment="1">
      <alignment horizontal="centerContinuous" vertical="top"/>
    </xf>
    <xf numFmtId="37" fontId="4" fillId="0" borderId="5" xfId="0" applyNumberFormat="1" applyFont="1" applyFill="1" applyBorder="1" applyAlignment="1">
      <alignment horizontal="centerContinuous" vertical="top"/>
    </xf>
    <xf numFmtId="185" fontId="16" fillId="0" borderId="44" xfId="0" applyNumberFormat="1" applyFont="1" applyFill="1" applyBorder="1" applyAlignment="1">
      <alignment horizontal="right"/>
    </xf>
    <xf numFmtId="185" fontId="16" fillId="0" borderId="49" xfId="0" applyNumberFormat="1" applyFont="1" applyFill="1" applyBorder="1" applyAlignment="1">
      <alignment horizontal="right"/>
    </xf>
    <xf numFmtId="185" fontId="16" fillId="0" borderId="24" xfId="2" applyNumberFormat="1" applyFont="1" applyFill="1" applyBorder="1" applyAlignment="1">
      <alignment horizontal="right"/>
    </xf>
    <xf numFmtId="185" fontId="16" fillId="0" borderId="50" xfId="0" applyNumberFormat="1" applyFont="1" applyFill="1" applyBorder="1" applyAlignment="1">
      <alignment horizontal="right"/>
    </xf>
    <xf numFmtId="185" fontId="16" fillId="0" borderId="51" xfId="0" applyNumberFormat="1" applyFont="1" applyFill="1" applyBorder="1" applyAlignment="1">
      <alignment horizontal="right"/>
    </xf>
    <xf numFmtId="37" fontId="4" fillId="0" borderId="52" xfId="0" applyNumberFormat="1" applyFont="1" applyFill="1" applyBorder="1" applyAlignment="1">
      <alignment horizontal="centerContinuous"/>
    </xf>
    <xf numFmtId="185" fontId="16" fillId="0" borderId="53" xfId="0" applyNumberFormat="1" applyFont="1" applyFill="1" applyBorder="1" applyAlignment="1">
      <alignment horizontal="right"/>
    </xf>
    <xf numFmtId="185" fontId="16" fillId="0" borderId="54" xfId="0" applyNumberFormat="1" applyFont="1" applyFill="1" applyBorder="1" applyAlignment="1">
      <alignment horizontal="right"/>
    </xf>
    <xf numFmtId="37" fontId="4" fillId="0" borderId="45" xfId="0" applyNumberFormat="1" applyFont="1" applyFill="1" applyBorder="1" applyAlignment="1">
      <alignment horizontal="centerContinuous"/>
    </xf>
    <xf numFmtId="185" fontId="16" fillId="0" borderId="47" xfId="0" applyNumberFormat="1" applyFont="1" applyFill="1" applyBorder="1" applyAlignment="1">
      <alignment horizontal="right"/>
    </xf>
    <xf numFmtId="185" fontId="16" fillId="0" borderId="55" xfId="0" applyNumberFormat="1" applyFont="1" applyFill="1" applyBorder="1" applyAlignment="1">
      <alignment horizontal="right"/>
    </xf>
    <xf numFmtId="185" fontId="16" fillId="0" borderId="42" xfId="2" applyNumberFormat="1" applyFont="1" applyFill="1" applyBorder="1" applyAlignment="1">
      <alignment horizontal="right"/>
    </xf>
    <xf numFmtId="37" fontId="4" fillId="0" borderId="8" xfId="0" applyNumberFormat="1" applyFont="1" applyFill="1" applyBorder="1" applyAlignment="1">
      <alignment horizontal="distributed"/>
    </xf>
    <xf numFmtId="37" fontId="4" fillId="0" borderId="8" xfId="0" applyNumberFormat="1" applyFont="1" applyFill="1" applyBorder="1" applyAlignment="1">
      <alignment horizontal="center"/>
    </xf>
    <xf numFmtId="38" fontId="16" fillId="0" borderId="11" xfId="2" applyFont="1" applyFill="1" applyBorder="1" applyAlignment="1">
      <alignment horizontal="centerContinuous"/>
    </xf>
    <xf numFmtId="186" fontId="16" fillId="0" borderId="49" xfId="0" applyNumberFormat="1" applyFont="1" applyFill="1" applyBorder="1" applyAlignment="1">
      <alignment horizontal="right"/>
    </xf>
    <xf numFmtId="186" fontId="16" fillId="0" borderId="51" xfId="0" applyNumberFormat="1" applyFont="1" applyFill="1" applyBorder="1" applyAlignment="1">
      <alignment horizontal="right"/>
    </xf>
    <xf numFmtId="185" fontId="16" fillId="0" borderId="50" xfId="2" applyNumberFormat="1" applyFont="1" applyFill="1" applyBorder="1" applyAlignment="1">
      <alignment horizontal="right"/>
    </xf>
    <xf numFmtId="186" fontId="16" fillId="0" borderId="54" xfId="0" applyNumberFormat="1" applyFont="1" applyFill="1" applyBorder="1" applyAlignment="1">
      <alignment horizontal="right"/>
    </xf>
    <xf numFmtId="185" fontId="16" fillId="0" borderId="53" xfId="2" applyNumberFormat="1" applyFont="1" applyFill="1" applyBorder="1" applyAlignment="1">
      <alignment horizontal="right"/>
    </xf>
    <xf numFmtId="38" fontId="16" fillId="0" borderId="56" xfId="2" applyFont="1" applyFill="1" applyBorder="1" applyAlignment="1">
      <alignment horizontal="centerContinuous"/>
    </xf>
    <xf numFmtId="186" fontId="16" fillId="0" borderId="55" xfId="0" applyNumberFormat="1" applyFont="1" applyFill="1" applyBorder="1" applyAlignment="1">
      <alignment horizontal="right"/>
    </xf>
    <xf numFmtId="38" fontId="16" fillId="0" borderId="48" xfId="2" applyFont="1" applyFill="1" applyBorder="1" applyAlignment="1">
      <alignment horizontal="centerContinuous"/>
    </xf>
    <xf numFmtId="185" fontId="16" fillId="0" borderId="47" xfId="2" applyNumberFormat="1" applyFont="1" applyFill="1" applyBorder="1" applyAlignment="1">
      <alignment horizontal="right"/>
    </xf>
    <xf numFmtId="37" fontId="7" fillId="0" borderId="57" xfId="0" applyNumberFormat="1" applyFont="1" applyFill="1" applyBorder="1" applyAlignment="1">
      <alignment horizontal="right" vertical="distributed"/>
    </xf>
    <xf numFmtId="37" fontId="7" fillId="0" borderId="58" xfId="0" applyNumberFormat="1" applyFont="1" applyFill="1" applyBorder="1" applyAlignment="1">
      <alignment horizontal="right" vertical="distributed"/>
    </xf>
    <xf numFmtId="37" fontId="7" fillId="0" borderId="59" xfId="0" applyNumberFormat="1" applyFont="1" applyFill="1" applyBorder="1" applyAlignment="1">
      <alignment horizontal="right" vertical="distributed"/>
    </xf>
    <xf numFmtId="37" fontId="7" fillId="0" borderId="6" xfId="0" applyNumberFormat="1" applyFont="1" applyFill="1" applyBorder="1" applyAlignment="1">
      <alignment horizontal="right" vertical="distributed"/>
    </xf>
    <xf numFmtId="37" fontId="7" fillId="0" borderId="5" xfId="0" applyNumberFormat="1" applyFont="1" applyFill="1" applyBorder="1" applyAlignment="1">
      <alignment horizontal="right" vertical="distributed"/>
    </xf>
    <xf numFmtId="37" fontId="7" fillId="0" borderId="60" xfId="0" applyNumberFormat="1" applyFont="1" applyFill="1" applyBorder="1" applyAlignment="1">
      <alignment horizontal="right" vertical="distributed"/>
    </xf>
    <xf numFmtId="37" fontId="7" fillId="0" borderId="2" xfId="0" applyNumberFormat="1" applyFont="1" applyFill="1" applyBorder="1" applyAlignment="1">
      <alignment horizontal="distributed"/>
    </xf>
    <xf numFmtId="37" fontId="7" fillId="0" borderId="5" xfId="0" applyNumberFormat="1" applyFont="1" applyFill="1" applyBorder="1" applyAlignment="1">
      <alignment horizontal="centerContinuous" vertical="top"/>
    </xf>
    <xf numFmtId="37" fontId="7" fillId="0" borderId="3" xfId="0" applyNumberFormat="1" applyFont="1" applyFill="1" applyBorder="1" applyAlignment="1">
      <alignment horizontal="distributed"/>
    </xf>
    <xf numFmtId="37" fontId="7" fillId="0" borderId="2" xfId="0" applyNumberFormat="1" applyFont="1" applyFill="1" applyBorder="1" applyAlignment="1">
      <alignment horizontal="right" vertical="distributed"/>
    </xf>
    <xf numFmtId="37" fontId="26" fillId="0" borderId="0" xfId="0" applyNumberFormat="1" applyFont="1" applyFill="1" applyAlignment="1">
      <alignment horizontal="left"/>
    </xf>
    <xf numFmtId="37" fontId="26" fillId="0" borderId="0" xfId="0" applyNumberFormat="1" applyFont="1" applyFill="1" applyAlignment="1">
      <alignment horizontal="centerContinuous"/>
    </xf>
    <xf numFmtId="37" fontId="26" fillId="0" borderId="0" xfId="0" applyNumberFormat="1" applyFont="1" applyFill="1" applyAlignment="1">
      <alignment vertical="center"/>
    </xf>
    <xf numFmtId="37" fontId="16" fillId="0" borderId="0" xfId="0" applyNumberFormat="1" applyFont="1" applyFill="1" applyAlignment="1">
      <alignment horizontal="centerContinuous" vertical="center"/>
    </xf>
    <xf numFmtId="37" fontId="26" fillId="0" borderId="1" xfId="0" applyNumberFormat="1" applyFont="1" applyFill="1" applyBorder="1" applyAlignment="1">
      <alignment horizontal="centerContinuous"/>
    </xf>
    <xf numFmtId="37" fontId="26" fillId="0" borderId="1" xfId="0" applyNumberFormat="1" applyFont="1" applyFill="1" applyBorder="1" applyAlignment="1">
      <alignment horizontal="left"/>
    </xf>
    <xf numFmtId="37" fontId="9" fillId="0" borderId="61" xfId="0" applyNumberFormat="1" applyFont="1" applyFill="1" applyBorder="1" applyAlignment="1">
      <alignment horizontal="centerContinuous"/>
    </xf>
    <xf numFmtId="37" fontId="9" fillId="0" borderId="11" xfId="0" applyNumberFormat="1" applyFont="1" applyFill="1" applyBorder="1" applyAlignment="1">
      <alignment horizontal="centerContinuous"/>
    </xf>
    <xf numFmtId="185" fontId="33" fillId="0" borderId="12" xfId="2" applyNumberFormat="1" applyFont="1" applyFill="1" applyBorder="1" applyAlignment="1">
      <alignment horizontal="right"/>
    </xf>
    <xf numFmtId="185" fontId="33" fillId="0" borderId="61" xfId="2" applyNumberFormat="1" applyFont="1" applyFill="1" applyBorder="1" applyAlignment="1">
      <alignment horizontal="right"/>
    </xf>
    <xf numFmtId="185" fontId="33" fillId="0" borderId="62" xfId="2" applyNumberFormat="1" applyFont="1" applyFill="1" applyBorder="1" applyAlignment="1">
      <alignment horizontal="right"/>
    </xf>
    <xf numFmtId="185" fontId="33" fillId="0" borderId="63" xfId="2" applyNumberFormat="1" applyFont="1" applyFill="1" applyBorder="1" applyAlignment="1">
      <alignment horizontal="right"/>
    </xf>
    <xf numFmtId="185" fontId="33" fillId="0" borderId="1" xfId="2" applyNumberFormat="1" applyFont="1" applyFill="1" applyBorder="1" applyAlignment="1">
      <alignment horizontal="right"/>
    </xf>
    <xf numFmtId="185" fontId="33" fillId="0" borderId="62" xfId="0" applyNumberFormat="1" applyFont="1" applyFill="1" applyBorder="1" applyAlignment="1">
      <alignment horizontal="right"/>
    </xf>
    <xf numFmtId="185" fontId="33" fillId="0" borderId="64" xfId="0" applyNumberFormat="1" applyFont="1" applyFill="1" applyBorder="1" applyAlignment="1">
      <alignment horizontal="right"/>
    </xf>
    <xf numFmtId="185" fontId="33" fillId="0" borderId="65" xfId="0" applyNumberFormat="1" applyFont="1" applyFill="1" applyBorder="1" applyAlignment="1">
      <alignment horizontal="right"/>
    </xf>
    <xf numFmtId="185" fontId="33" fillId="0" borderId="63" xfId="0" applyNumberFormat="1" applyFont="1" applyFill="1" applyBorder="1" applyAlignment="1">
      <alignment horizontal="right"/>
    </xf>
    <xf numFmtId="37" fontId="9" fillId="0" borderId="10" xfId="0" applyNumberFormat="1" applyFont="1" applyFill="1" applyBorder="1" applyAlignment="1">
      <alignment horizontal="centerContinuous"/>
    </xf>
    <xf numFmtId="185" fontId="33" fillId="0" borderId="10" xfId="2" applyNumberFormat="1" applyFont="1" applyFill="1" applyBorder="1" applyAlignment="1">
      <alignment horizontal="right"/>
    </xf>
    <xf numFmtId="37" fontId="9" fillId="0" borderId="0" xfId="0" applyNumberFormat="1" applyFont="1" applyFill="1" applyAlignment="1">
      <alignment horizontal="center"/>
    </xf>
    <xf numFmtId="37" fontId="9" fillId="0" borderId="1" xfId="0" applyNumberFormat="1" applyFont="1" applyFill="1" applyBorder="1" applyAlignment="1">
      <alignment horizontal="centerContinuous"/>
    </xf>
    <xf numFmtId="38" fontId="33" fillId="0" borderId="1" xfId="2" applyFont="1" applyFill="1" applyBorder="1" applyAlignment="1">
      <alignment horizontal="centerContinuous"/>
    </xf>
    <xf numFmtId="186" fontId="33" fillId="0" borderId="62" xfId="2" applyNumberFormat="1" applyFont="1" applyFill="1" applyBorder="1" applyAlignment="1">
      <alignment horizontal="right"/>
    </xf>
    <xf numFmtId="186" fontId="33" fillId="0" borderId="62" xfId="0" applyNumberFormat="1" applyFont="1" applyFill="1" applyBorder="1" applyAlignment="1">
      <alignment horizontal="right"/>
    </xf>
    <xf numFmtId="186" fontId="33" fillId="0" borderId="65" xfId="0" applyNumberFormat="1" applyFont="1" applyFill="1" applyBorder="1" applyAlignment="1">
      <alignment horizontal="right"/>
    </xf>
    <xf numFmtId="185" fontId="33" fillId="0" borderId="64" xfId="2" applyNumberFormat="1" applyFont="1" applyFill="1" applyBorder="1" applyAlignment="1">
      <alignment horizontal="right"/>
    </xf>
    <xf numFmtId="185" fontId="33" fillId="0" borderId="61" xfId="0" applyNumberFormat="1" applyFont="1" applyFill="1" applyBorder="1" applyAlignment="1">
      <alignment horizontal="right"/>
    </xf>
    <xf numFmtId="37" fontId="9" fillId="0" borderId="7" xfId="0" applyNumberFormat="1" applyFont="1" applyFill="1" applyBorder="1" applyAlignment="1">
      <alignment horizontal="center"/>
    </xf>
    <xf numFmtId="38" fontId="33" fillId="0" borderId="11" xfId="2" applyFont="1" applyFill="1" applyBorder="1" applyAlignment="1">
      <alignment horizontal="centerContinuous"/>
    </xf>
    <xf numFmtId="179" fontId="4" fillId="0" borderId="0" xfId="4" applyNumberFormat="1" applyFont="1" applyFill="1" applyAlignment="1"/>
    <xf numFmtId="0" fontId="3" fillId="0" borderId="0" xfId="0" applyFont="1" applyFill="1" applyAlignment="1">
      <alignment horizontal="centerContinuous" vertical="center"/>
    </xf>
    <xf numFmtId="0" fontId="0" fillId="0" borderId="0" xfId="0" applyFill="1" applyAlignment="1">
      <alignment horizontal="centerContinuous" vertical="center"/>
    </xf>
    <xf numFmtId="0" fontId="4" fillId="0" borderId="0" xfId="0" applyFont="1" applyFill="1"/>
    <xf numFmtId="0" fontId="4" fillId="0" borderId="0" xfId="0" applyFont="1" applyFill="1" applyAlignment="1">
      <alignment horizontal="center" vertical="center"/>
    </xf>
    <xf numFmtId="0" fontId="4" fillId="0" borderId="0" xfId="0" applyFont="1" applyFill="1" applyAlignment="1">
      <alignment horizontal="left"/>
    </xf>
    <xf numFmtId="0" fontId="4" fillId="0" borderId="0" xfId="0" applyFont="1" applyFill="1" applyAlignment="1">
      <alignment horizontal="right" vertical="center"/>
    </xf>
    <xf numFmtId="0" fontId="4" fillId="0" borderId="67"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21" xfId="0" applyFont="1" applyFill="1" applyBorder="1" applyAlignment="1">
      <alignment horizontal="distributed" vertical="center" justifyLastLine="1"/>
    </xf>
    <xf numFmtId="0" fontId="4" fillId="0" borderId="50" xfId="0" applyFont="1" applyFill="1" applyBorder="1" applyAlignment="1">
      <alignment horizontal="distributed" vertical="center" justifyLastLine="1"/>
    </xf>
    <xf numFmtId="0" fontId="4" fillId="0" borderId="30" xfId="0" applyFont="1" applyFill="1" applyBorder="1" applyAlignment="1">
      <alignment horizontal="distributed" vertical="center" justifyLastLine="1"/>
    </xf>
    <xf numFmtId="0" fontId="8" fillId="0" borderId="37" xfId="0" applyFont="1" applyFill="1" applyBorder="1" applyAlignment="1">
      <alignment horizontal="right" vertical="top"/>
    </xf>
    <xf numFmtId="0" fontId="8" fillId="0" borderId="0" xfId="0" applyFont="1" applyFill="1" applyAlignment="1">
      <alignment horizontal="right" vertical="top"/>
    </xf>
    <xf numFmtId="0" fontId="8" fillId="0" borderId="69" xfId="0" applyFont="1" applyFill="1" applyBorder="1" applyAlignment="1">
      <alignment horizontal="right" vertical="top"/>
    </xf>
    <xf numFmtId="0" fontId="9" fillId="0" borderId="37" xfId="0" applyFont="1" applyFill="1" applyBorder="1" applyAlignment="1">
      <alignment horizontal="centerContinuous" vertical="center"/>
    </xf>
    <xf numFmtId="0" fontId="9" fillId="0" borderId="36" xfId="0" applyFont="1" applyFill="1" applyBorder="1" applyAlignment="1">
      <alignment horizontal="centerContinuous" vertical="center"/>
    </xf>
    <xf numFmtId="0" fontId="9" fillId="0" borderId="0" xfId="0" applyFont="1" applyFill="1"/>
    <xf numFmtId="0" fontId="9" fillId="0" borderId="70" xfId="0" applyFont="1" applyFill="1" applyBorder="1" applyAlignment="1">
      <alignment horizontal="centerContinuous" vertical="center"/>
    </xf>
    <xf numFmtId="0" fontId="9" fillId="0" borderId="71" xfId="0" applyFont="1" applyFill="1" applyBorder="1" applyAlignment="1">
      <alignment horizontal="centerContinuous" vertical="center"/>
    </xf>
    <xf numFmtId="0" fontId="4" fillId="0" borderId="37"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37" xfId="0" applyFont="1" applyFill="1" applyBorder="1" applyAlignment="1">
      <alignment horizontal="center" vertical="center" shrinkToFit="1"/>
    </xf>
    <xf numFmtId="0" fontId="4" fillId="0" borderId="37" xfId="0" applyFont="1" applyFill="1" applyBorder="1" applyAlignment="1">
      <alignment horizontal="distributed" vertical="center" justifyLastLine="1"/>
    </xf>
    <xf numFmtId="0" fontId="8" fillId="0" borderId="37" xfId="0" applyFont="1" applyFill="1" applyBorder="1" applyAlignment="1">
      <alignment horizontal="center" vertical="center" shrinkToFit="1"/>
    </xf>
    <xf numFmtId="0" fontId="4" fillId="0" borderId="37" xfId="0" applyFont="1" applyFill="1" applyBorder="1" applyAlignment="1">
      <alignment horizontal="distributed" vertical="center"/>
    </xf>
    <xf numFmtId="0" fontId="11" fillId="0" borderId="37" xfId="0" applyFont="1" applyFill="1" applyBorder="1" applyAlignment="1">
      <alignment horizontal="center" vertical="center"/>
    </xf>
    <xf numFmtId="0" fontId="11" fillId="0" borderId="70" xfId="0" applyFont="1" applyFill="1" applyBorder="1" applyAlignment="1">
      <alignment horizontal="center" vertical="center"/>
    </xf>
    <xf numFmtId="0" fontId="4" fillId="0" borderId="69" xfId="0" applyFont="1" applyFill="1" applyBorder="1" applyAlignment="1">
      <alignment horizontal="distributed" vertical="center"/>
    </xf>
    <xf numFmtId="0" fontId="4" fillId="0" borderId="70" xfId="0" applyFont="1" applyFill="1" applyBorder="1" applyAlignment="1">
      <alignment horizontal="distributed" vertical="center"/>
    </xf>
    <xf numFmtId="0" fontId="4" fillId="0" borderId="72" xfId="0" applyFont="1" applyFill="1" applyBorder="1" applyAlignment="1">
      <alignment horizontal="distributed" vertical="center"/>
    </xf>
    <xf numFmtId="0" fontId="4" fillId="0" borderId="38" xfId="0" applyFont="1" applyFill="1" applyBorder="1" applyAlignment="1">
      <alignment horizontal="distributed" vertical="center" justifyLastLine="1"/>
    </xf>
    <xf numFmtId="0" fontId="4" fillId="0" borderId="0" xfId="0" applyFont="1" applyFill="1" applyAlignment="1"/>
    <xf numFmtId="0" fontId="4" fillId="0" borderId="70" xfId="0" applyFont="1" applyFill="1" applyBorder="1" applyAlignment="1">
      <alignment horizontal="center" vertical="center"/>
    </xf>
    <xf numFmtId="178" fontId="4" fillId="0" borderId="0" xfId="0" applyNumberFormat="1" applyFont="1" applyFill="1"/>
    <xf numFmtId="0" fontId="3" fillId="0" borderId="0" xfId="0" applyFont="1" applyFill="1" applyAlignment="1">
      <alignment horizontal="center" vertical="center"/>
    </xf>
    <xf numFmtId="0" fontId="10" fillId="0" borderId="21" xfId="0" applyFont="1" applyFill="1" applyBorder="1" applyAlignment="1">
      <alignment horizontal="distributed" vertical="center" justifyLastLine="1"/>
    </xf>
    <xf numFmtId="0" fontId="7" fillId="0" borderId="30" xfId="0" applyFont="1" applyFill="1" applyBorder="1" applyAlignment="1">
      <alignment horizontal="distributed" vertical="center" justifyLastLine="1"/>
    </xf>
    <xf numFmtId="178" fontId="9" fillId="0" borderId="37" xfId="0" applyNumberFormat="1" applyFont="1" applyFill="1" applyBorder="1" applyAlignment="1">
      <alignment vertical="center"/>
    </xf>
    <xf numFmtId="178" fontId="9" fillId="0" borderId="0" xfId="0" applyNumberFormat="1" applyFont="1" applyFill="1" applyBorder="1" applyAlignment="1">
      <alignment vertical="center"/>
    </xf>
    <xf numFmtId="179" fontId="9" fillId="0" borderId="37" xfId="0" applyNumberFormat="1" applyFont="1" applyFill="1" applyBorder="1" applyAlignment="1">
      <alignment vertical="center"/>
    </xf>
    <xf numFmtId="179" fontId="9" fillId="0" borderId="0" xfId="0" applyNumberFormat="1" applyFont="1" applyFill="1" applyBorder="1" applyAlignment="1">
      <alignment vertical="center"/>
    </xf>
    <xf numFmtId="181" fontId="9" fillId="0" borderId="37" xfId="0" applyNumberFormat="1" applyFont="1" applyFill="1" applyBorder="1" applyAlignment="1">
      <alignment vertical="center"/>
    </xf>
    <xf numFmtId="178" fontId="9" fillId="0" borderId="70" xfId="0" applyNumberFormat="1" applyFont="1" applyFill="1" applyBorder="1" applyAlignment="1">
      <alignment vertical="center"/>
    </xf>
    <xf numFmtId="178" fontId="9" fillId="0" borderId="41" xfId="0" applyNumberFormat="1" applyFont="1" applyFill="1" applyBorder="1" applyAlignment="1">
      <alignment vertical="center"/>
    </xf>
    <xf numFmtId="179" fontId="9" fillId="0" borderId="70" xfId="0" applyNumberFormat="1" applyFont="1" applyFill="1" applyBorder="1" applyAlignment="1">
      <alignment vertical="center"/>
    </xf>
    <xf numFmtId="179" fontId="9" fillId="0" borderId="41" xfId="0" applyNumberFormat="1" applyFont="1" applyFill="1" applyBorder="1" applyAlignment="1">
      <alignment vertical="center"/>
    </xf>
    <xf numFmtId="181" fontId="9" fillId="0" borderId="70" xfId="0" applyNumberFormat="1" applyFont="1" applyFill="1" applyBorder="1" applyAlignment="1">
      <alignment vertical="center"/>
    </xf>
    <xf numFmtId="178" fontId="4" fillId="0" borderId="37" xfId="0" applyNumberFormat="1" applyFont="1" applyFill="1" applyBorder="1" applyAlignment="1">
      <alignment vertical="center"/>
    </xf>
    <xf numFmtId="178" fontId="4" fillId="0" borderId="0" xfId="0" applyNumberFormat="1" applyFont="1" applyFill="1" applyAlignment="1">
      <alignment vertical="center"/>
    </xf>
    <xf numFmtId="179" fontId="4" fillId="0" borderId="37" xfId="0" applyNumberFormat="1" applyFont="1" applyFill="1" applyBorder="1" applyAlignment="1">
      <alignment vertical="center"/>
    </xf>
    <xf numFmtId="179" fontId="4" fillId="0" borderId="0" xfId="0" applyNumberFormat="1" applyFont="1" applyFill="1" applyAlignment="1">
      <alignment vertical="center"/>
    </xf>
    <xf numFmtId="181" fontId="4" fillId="0" borderId="37" xfId="0" applyNumberFormat="1" applyFont="1" applyFill="1" applyBorder="1" applyAlignment="1">
      <alignment vertical="center"/>
    </xf>
    <xf numFmtId="181" fontId="4" fillId="0" borderId="0" xfId="0" applyNumberFormat="1" applyFont="1" applyFill="1" applyAlignment="1">
      <alignment vertical="center"/>
    </xf>
    <xf numFmtId="178" fontId="4" fillId="0" borderId="0" xfId="0" applyNumberFormat="1" applyFont="1" applyFill="1" applyBorder="1" applyAlignment="1">
      <alignment vertical="center"/>
    </xf>
    <xf numFmtId="179" fontId="4" fillId="0" borderId="0" xfId="0" applyNumberFormat="1" applyFont="1" applyFill="1" applyBorder="1" applyAlignment="1">
      <alignment vertical="center"/>
    </xf>
    <xf numFmtId="181" fontId="4" fillId="0" borderId="0" xfId="0" applyNumberFormat="1" applyFont="1" applyFill="1" applyBorder="1" applyAlignment="1">
      <alignment vertical="center"/>
    </xf>
    <xf numFmtId="178" fontId="4" fillId="0" borderId="70" xfId="0" applyNumberFormat="1" applyFont="1" applyFill="1" applyBorder="1" applyAlignment="1">
      <alignment vertical="center"/>
    </xf>
    <xf numFmtId="178" fontId="4" fillId="0" borderId="41" xfId="0" applyNumberFormat="1" applyFont="1" applyFill="1" applyBorder="1" applyAlignment="1">
      <alignment vertical="center"/>
    </xf>
    <xf numFmtId="179" fontId="4" fillId="0" borderId="70" xfId="0" applyNumberFormat="1" applyFont="1" applyFill="1" applyBorder="1" applyAlignment="1">
      <alignment vertical="center"/>
    </xf>
    <xf numFmtId="179" fontId="4" fillId="0" borderId="41" xfId="0" applyNumberFormat="1" applyFont="1" applyFill="1" applyBorder="1" applyAlignment="1">
      <alignment vertical="center"/>
    </xf>
    <xf numFmtId="181" fontId="4" fillId="0" borderId="70" xfId="0" applyNumberFormat="1" applyFont="1" applyFill="1" applyBorder="1" applyAlignment="1">
      <alignment vertical="center"/>
    </xf>
    <xf numFmtId="181" fontId="4" fillId="0" borderId="41" xfId="0" applyNumberFormat="1" applyFont="1" applyFill="1" applyBorder="1" applyAlignment="1">
      <alignment vertical="center"/>
    </xf>
    <xf numFmtId="178" fontId="4" fillId="0" borderId="69" xfId="0" applyNumberFormat="1" applyFont="1" applyFill="1" applyBorder="1" applyAlignment="1">
      <alignment vertical="center"/>
    </xf>
    <xf numFmtId="178" fontId="4" fillId="0" borderId="67" xfId="0" applyNumberFormat="1" applyFont="1" applyFill="1" applyBorder="1" applyAlignment="1">
      <alignment vertical="center"/>
    </xf>
    <xf numFmtId="178" fontId="4" fillId="0" borderId="43" xfId="0" applyNumberFormat="1" applyFont="1" applyFill="1" applyBorder="1" applyAlignment="1">
      <alignment vertical="center"/>
    </xf>
    <xf numFmtId="179" fontId="4" fillId="0" borderId="69" xfId="0" applyNumberFormat="1" applyFont="1" applyFill="1" applyBorder="1" applyAlignment="1">
      <alignment vertical="center"/>
    </xf>
    <xf numFmtId="179" fontId="4" fillId="0" borderId="43" xfId="0" applyNumberFormat="1" applyFont="1" applyFill="1" applyBorder="1" applyAlignment="1">
      <alignment vertical="center"/>
    </xf>
    <xf numFmtId="181" fontId="4" fillId="0" borderId="69" xfId="0" applyNumberFormat="1" applyFont="1" applyFill="1" applyBorder="1" applyAlignment="1">
      <alignment vertical="center"/>
    </xf>
    <xf numFmtId="181" fontId="4" fillId="0" borderId="43" xfId="0" applyNumberFormat="1" applyFont="1" applyFill="1" applyBorder="1" applyAlignment="1">
      <alignment vertical="center"/>
    </xf>
    <xf numFmtId="178" fontId="4" fillId="0" borderId="66" xfId="0" applyNumberFormat="1" applyFont="1" applyFill="1" applyBorder="1" applyAlignment="1">
      <alignment vertical="center"/>
    </xf>
    <xf numFmtId="179" fontId="4" fillId="0" borderId="66" xfId="0" applyNumberFormat="1" applyFont="1" applyFill="1" applyBorder="1" applyAlignment="1">
      <alignment vertical="center"/>
    </xf>
    <xf numFmtId="178" fontId="4" fillId="0" borderId="21" xfId="0" applyNumberFormat="1" applyFont="1" applyFill="1" applyBorder="1" applyAlignment="1">
      <alignment vertical="center"/>
    </xf>
    <xf numFmtId="178" fontId="4" fillId="0" borderId="30" xfId="0" applyNumberFormat="1" applyFont="1" applyFill="1" applyBorder="1" applyAlignment="1">
      <alignment vertical="center"/>
    </xf>
    <xf numFmtId="179" fontId="4" fillId="0" borderId="21" xfId="0" applyNumberFormat="1" applyFont="1" applyFill="1" applyBorder="1" applyAlignment="1">
      <alignment vertical="center"/>
    </xf>
    <xf numFmtId="179" fontId="4" fillId="0" borderId="30" xfId="0" applyNumberFormat="1" applyFont="1" applyFill="1" applyBorder="1" applyAlignment="1">
      <alignment vertical="center"/>
    </xf>
    <xf numFmtId="181" fontId="4" fillId="0" borderId="21" xfId="0" applyNumberFormat="1" applyFont="1" applyFill="1" applyBorder="1" applyAlignment="1">
      <alignment vertical="center"/>
    </xf>
    <xf numFmtId="181" fontId="4" fillId="0" borderId="30" xfId="0" applyNumberFormat="1" applyFont="1" applyFill="1" applyBorder="1" applyAlignment="1">
      <alignment vertical="center"/>
    </xf>
    <xf numFmtId="0" fontId="4" fillId="0" borderId="0" xfId="0" applyFont="1" applyFill="1" applyAlignment="1">
      <alignment horizontal="left" vertical="center"/>
    </xf>
    <xf numFmtId="38" fontId="21" fillId="0" borderId="0" xfId="2" applyFont="1" applyFill="1"/>
    <xf numFmtId="176" fontId="11" fillId="0" borderId="0" xfId="7" applyNumberFormat="1" applyFont="1" applyFill="1" applyBorder="1" applyAlignment="1" applyProtection="1">
      <alignment vertical="center"/>
      <protection locked="0"/>
    </xf>
    <xf numFmtId="38" fontId="21" fillId="0" borderId="37" xfId="2" applyFont="1" applyFill="1" applyBorder="1"/>
    <xf numFmtId="183" fontId="21" fillId="0" borderId="0" xfId="2" applyNumberFormat="1" applyFont="1" applyFill="1" applyBorder="1"/>
    <xf numFmtId="183" fontId="21" fillId="0" borderId="37" xfId="2" applyNumberFormat="1" applyFont="1" applyFill="1" applyBorder="1"/>
    <xf numFmtId="38" fontId="21" fillId="0" borderId="38" xfId="2" applyFont="1" applyFill="1" applyBorder="1"/>
    <xf numFmtId="38" fontId="21" fillId="0" borderId="0" xfId="2" applyFont="1" applyFill="1" applyBorder="1"/>
    <xf numFmtId="183" fontId="21" fillId="0" borderId="36" xfId="2" applyNumberFormat="1" applyFont="1" applyFill="1" applyBorder="1"/>
    <xf numFmtId="0" fontId="4" fillId="0" borderId="38"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67" xfId="0" applyFont="1" applyFill="1" applyBorder="1" applyAlignment="1">
      <alignment horizontal="distributed" vertical="center" justifyLastLine="1"/>
    </xf>
    <xf numFmtId="0" fontId="4" fillId="0" borderId="66" xfId="0" applyFont="1" applyFill="1" applyBorder="1" applyAlignment="1">
      <alignment horizontal="distributed" vertical="center" justifyLastLine="1"/>
    </xf>
    <xf numFmtId="0" fontId="4" fillId="0" borderId="0" xfId="0" applyFont="1" applyFill="1" applyBorder="1" applyAlignment="1">
      <alignment horizontal="distributed" vertical="center"/>
    </xf>
    <xf numFmtId="0" fontId="4" fillId="0" borderId="36" xfId="0" applyFont="1" applyFill="1" applyBorder="1" applyAlignment="1">
      <alignment horizontal="distributed" vertical="center"/>
    </xf>
    <xf numFmtId="0" fontId="4" fillId="0" borderId="41" xfId="0" applyFont="1" applyFill="1" applyBorder="1" applyAlignment="1">
      <alignment horizontal="distributed" vertical="center"/>
    </xf>
    <xf numFmtId="0" fontId="4" fillId="0" borderId="71" xfId="0" applyFont="1" applyFill="1" applyBorder="1" applyAlignment="1">
      <alignment horizontal="distributed" vertical="center"/>
    </xf>
    <xf numFmtId="0" fontId="4" fillId="0" borderId="43" xfId="0" applyFont="1" applyFill="1" applyBorder="1" applyAlignment="1">
      <alignment horizontal="distributed" vertical="center"/>
    </xf>
    <xf numFmtId="0" fontId="4" fillId="0" borderId="68" xfId="0" applyFont="1" applyFill="1" applyBorder="1" applyAlignment="1">
      <alignment horizontal="distributed" vertical="center"/>
    </xf>
    <xf numFmtId="0" fontId="4" fillId="0" borderId="51" xfId="0" applyFont="1" applyFill="1" applyBorder="1" applyAlignment="1">
      <alignment horizontal="distributed" vertical="center" justifyLastLine="1"/>
    </xf>
    <xf numFmtId="176" fontId="15" fillId="0" borderId="0" xfId="7" applyNumberFormat="1" applyFont="1" applyFill="1" applyBorder="1" applyAlignment="1" applyProtection="1">
      <alignment vertical="center"/>
      <protection locked="0"/>
    </xf>
    <xf numFmtId="0" fontId="6" fillId="0" borderId="0" xfId="0" applyFont="1" applyFill="1" applyAlignment="1">
      <alignment vertical="center"/>
    </xf>
    <xf numFmtId="0" fontId="6" fillId="0" borderId="21" xfId="0" applyFont="1" applyFill="1" applyBorder="1" applyAlignment="1">
      <alignment horizontal="distributed" vertical="center" justifyLastLine="1"/>
    </xf>
    <xf numFmtId="0" fontId="28" fillId="0" borderId="69" xfId="0" applyFont="1" applyFill="1" applyBorder="1" applyAlignment="1">
      <alignment horizontal="distributed" vertical="center" justifyLastLine="1"/>
    </xf>
    <xf numFmtId="176" fontId="6" fillId="0" borderId="69" xfId="7" applyNumberFormat="1" applyFont="1" applyFill="1" applyBorder="1" applyAlignment="1">
      <alignment horizontal="right" vertical="center"/>
    </xf>
    <xf numFmtId="176" fontId="6" fillId="0" borderId="38" xfId="7" applyNumberFormat="1" applyFont="1" applyFill="1" applyBorder="1" applyAlignment="1">
      <alignment horizontal="right" vertical="center"/>
    </xf>
    <xf numFmtId="176" fontId="6" fillId="0" borderId="0" xfId="7" applyNumberFormat="1" applyFont="1" applyFill="1" applyBorder="1" applyAlignment="1">
      <alignment horizontal="right" vertical="center"/>
    </xf>
    <xf numFmtId="0" fontId="28" fillId="0" borderId="0" xfId="0" applyFont="1" applyFill="1" applyAlignment="1">
      <alignment vertical="center"/>
    </xf>
    <xf numFmtId="0" fontId="9" fillId="0" borderId="37" xfId="0" applyFont="1" applyFill="1" applyBorder="1" applyAlignment="1">
      <alignment horizontal="distributed" vertical="center" justifyLastLine="1"/>
    </xf>
    <xf numFmtId="176" fontId="9" fillId="0" borderId="37" xfId="0" applyNumberFormat="1" applyFont="1" applyFill="1" applyBorder="1" applyAlignment="1">
      <alignment vertical="center"/>
    </xf>
    <xf numFmtId="0" fontId="9" fillId="0" borderId="70" xfId="0" applyFont="1" applyFill="1" applyBorder="1" applyAlignment="1">
      <alignment horizontal="distributed" vertical="center" justifyLastLine="1"/>
    </xf>
    <xf numFmtId="176" fontId="9" fillId="0" borderId="70" xfId="0" applyNumberFormat="1" applyFont="1" applyFill="1" applyBorder="1" applyAlignment="1">
      <alignment vertical="center"/>
    </xf>
    <xf numFmtId="0" fontId="6" fillId="0" borderId="37" xfId="0" applyFont="1" applyFill="1" applyBorder="1" applyAlignment="1">
      <alignment horizontal="center" vertical="center"/>
    </xf>
    <xf numFmtId="176" fontId="4" fillId="0" borderId="37" xfId="0" applyNumberFormat="1" applyFont="1" applyFill="1" applyBorder="1" applyAlignment="1">
      <alignment vertical="center"/>
    </xf>
    <xf numFmtId="0" fontId="6" fillId="0" borderId="37" xfId="0" applyFont="1" applyFill="1" applyBorder="1" applyAlignment="1">
      <alignment horizontal="distributed" vertical="center" justifyLastLine="1"/>
    </xf>
    <xf numFmtId="0" fontId="6" fillId="0" borderId="70" xfId="0" applyFont="1" applyFill="1" applyBorder="1" applyAlignment="1">
      <alignment horizontal="distributed" vertical="center" justifyLastLine="1"/>
    </xf>
    <xf numFmtId="176" fontId="4" fillId="0" borderId="70" xfId="0" applyNumberFormat="1" applyFont="1" applyFill="1" applyBorder="1" applyAlignment="1">
      <alignment vertical="center"/>
    </xf>
    <xf numFmtId="176" fontId="6" fillId="0" borderId="0" xfId="0" applyNumberFormat="1" applyFont="1" applyFill="1" applyAlignment="1">
      <alignment vertical="center"/>
    </xf>
    <xf numFmtId="0" fontId="11" fillId="0" borderId="0" xfId="7" applyNumberFormat="1" applyFont="1" applyFill="1" applyBorder="1" applyAlignment="1" applyProtection="1">
      <alignment horizontal="center" vertical="center"/>
      <protection locked="0"/>
    </xf>
    <xf numFmtId="176" fontId="11" fillId="0" borderId="0" xfId="7" applyNumberFormat="1" applyFont="1" applyFill="1" applyAlignment="1" applyProtection="1">
      <alignment vertical="center"/>
      <protection locked="0"/>
    </xf>
    <xf numFmtId="0" fontId="3" fillId="0" borderId="0" xfId="0" applyFont="1" applyFill="1" applyAlignment="1" applyProtection="1">
      <alignment horizontal="center" vertical="center"/>
      <protection locked="0"/>
    </xf>
    <xf numFmtId="176" fontId="6" fillId="0" borderId="0" xfId="7" applyNumberFormat="1" applyFont="1" applyFill="1" applyBorder="1" applyAlignment="1" applyProtection="1">
      <alignment vertical="center"/>
      <protection locked="0"/>
    </xf>
    <xf numFmtId="0" fontId="6" fillId="0" borderId="0" xfId="7" applyNumberFormat="1" applyFont="1" applyFill="1" applyBorder="1" applyAlignment="1" applyProtection="1">
      <alignment horizontal="center" vertical="center"/>
      <protection locked="0"/>
    </xf>
    <xf numFmtId="176" fontId="6" fillId="0" borderId="0" xfId="7" applyNumberFormat="1" applyFont="1" applyFill="1" applyAlignment="1" applyProtection="1">
      <alignment vertical="center"/>
      <protection locked="0"/>
    </xf>
    <xf numFmtId="0" fontId="27" fillId="0" borderId="67" xfId="5" applyNumberFormat="1" applyFont="1" applyFill="1" applyBorder="1" applyAlignment="1" applyProtection="1">
      <alignment horizontal="center" vertical="center"/>
    </xf>
    <xf numFmtId="0" fontId="27" fillId="0" borderId="68" xfId="5" applyNumberFormat="1" applyFont="1" applyFill="1" applyBorder="1" applyAlignment="1" applyProtection="1">
      <alignment horizontal="distributed" vertical="center" justifyLastLine="1"/>
    </xf>
    <xf numFmtId="176" fontId="28" fillId="0" borderId="69" xfId="7" applyNumberFormat="1" applyFont="1" applyFill="1" applyBorder="1" applyAlignment="1" applyProtection="1">
      <alignment horizontal="right" vertical="center"/>
    </xf>
    <xf numFmtId="176" fontId="28" fillId="0" borderId="0" xfId="7" applyNumberFormat="1" applyFont="1" applyFill="1" applyBorder="1" applyAlignment="1" applyProtection="1">
      <alignment horizontal="right" vertical="center"/>
    </xf>
    <xf numFmtId="0" fontId="9" fillId="0" borderId="38" xfId="0" applyFont="1" applyFill="1" applyBorder="1" applyAlignment="1">
      <alignment horizontal="distributed" vertical="center" justifyLastLine="1"/>
    </xf>
    <xf numFmtId="0" fontId="9" fillId="0" borderId="66" xfId="0" applyFont="1" applyFill="1" applyBorder="1" applyAlignment="1">
      <alignment horizontal="distributed" vertical="center" justifyLastLine="1"/>
    </xf>
    <xf numFmtId="0" fontId="29" fillId="0" borderId="0" xfId="5" applyNumberFormat="1" applyFont="1" applyFill="1" applyBorder="1" applyAlignment="1" applyProtection="1">
      <alignment horizontal="distributed" vertical="center" justifyLastLine="1"/>
    </xf>
    <xf numFmtId="0" fontId="30" fillId="0" borderId="0" xfId="0" applyFont="1" applyFill="1"/>
    <xf numFmtId="0" fontId="30" fillId="0" borderId="1" xfId="0" applyFont="1" applyFill="1" applyBorder="1" applyAlignment="1">
      <alignment horizontal="centerContinuous"/>
    </xf>
    <xf numFmtId="0" fontId="0" fillId="0" borderId="0" xfId="0" applyFill="1"/>
    <xf numFmtId="185" fontId="16" fillId="0" borderId="8" xfId="2" applyNumberFormat="1" applyFont="1" applyFill="1" applyBorder="1" applyAlignment="1">
      <alignment horizontal="centerContinuous"/>
    </xf>
    <xf numFmtId="185" fontId="33" fillId="0" borderId="12" xfId="2" applyNumberFormat="1" applyFont="1" applyFill="1" applyBorder="1" applyAlignment="1">
      <alignment horizontal="centerContinuous"/>
    </xf>
    <xf numFmtId="185" fontId="16" fillId="0" borderId="18" xfId="2" applyNumberFormat="1" applyFont="1" applyFill="1" applyBorder="1" applyAlignment="1">
      <alignment horizontal="centerContinuous"/>
    </xf>
    <xf numFmtId="185" fontId="16" fillId="0" borderId="70" xfId="2" applyNumberFormat="1" applyFont="1" applyFill="1" applyBorder="1" applyAlignment="1">
      <alignment horizontal="right"/>
    </xf>
    <xf numFmtId="185" fontId="16" fillId="0" borderId="19" xfId="2" applyNumberFormat="1" applyFont="1" applyFill="1" applyBorder="1" applyAlignment="1">
      <alignment horizontal="centerContinuous"/>
    </xf>
    <xf numFmtId="185" fontId="16" fillId="0" borderId="19" xfId="2" applyNumberFormat="1" applyFont="1" applyFill="1" applyBorder="1"/>
    <xf numFmtId="185" fontId="16" fillId="0" borderId="20" xfId="2" applyNumberFormat="1" applyFont="1" applyFill="1" applyBorder="1"/>
    <xf numFmtId="185" fontId="16" fillId="0" borderId="21" xfId="2" applyNumberFormat="1" applyFont="1" applyFill="1" applyBorder="1"/>
    <xf numFmtId="185" fontId="16" fillId="0" borderId="22" xfId="2" applyNumberFormat="1" applyFont="1" applyFill="1" applyBorder="1"/>
    <xf numFmtId="185" fontId="16" fillId="0" borderId="30" xfId="2" applyNumberFormat="1" applyFont="1" applyFill="1" applyBorder="1"/>
    <xf numFmtId="185" fontId="16" fillId="0" borderId="9" xfId="2" applyNumberFormat="1" applyFont="1" applyFill="1" applyBorder="1"/>
    <xf numFmtId="185" fontId="16" fillId="0" borderId="23" xfId="2" applyNumberFormat="1" applyFont="1" applyFill="1" applyBorder="1"/>
    <xf numFmtId="185" fontId="16" fillId="0" borderId="31" xfId="2" applyNumberFormat="1" applyFont="1" applyFill="1" applyBorder="1"/>
    <xf numFmtId="185" fontId="16" fillId="0" borderId="32" xfId="2" applyNumberFormat="1" applyFont="1" applyFill="1" applyBorder="1"/>
    <xf numFmtId="185" fontId="16" fillId="0" borderId="33" xfId="2" applyNumberFormat="1" applyFont="1" applyFill="1" applyBorder="1"/>
    <xf numFmtId="185" fontId="16" fillId="0" borderId="43" xfId="2" applyNumberFormat="1" applyFont="1" applyFill="1" applyBorder="1"/>
    <xf numFmtId="185" fontId="16" fillId="0" borderId="69" xfId="2" applyNumberFormat="1" applyFont="1" applyFill="1" applyBorder="1"/>
    <xf numFmtId="185" fontId="16" fillId="0" borderId="74" xfId="2" applyNumberFormat="1" applyFont="1" applyFill="1" applyBorder="1" applyAlignment="1">
      <alignment horizontal="centerContinuous"/>
    </xf>
    <xf numFmtId="185" fontId="16" fillId="0" borderId="52" xfId="2" applyNumberFormat="1" applyFont="1" applyFill="1" applyBorder="1"/>
    <xf numFmtId="185" fontId="16" fillId="0" borderId="18" xfId="2" applyNumberFormat="1" applyFont="1" applyFill="1" applyBorder="1"/>
    <xf numFmtId="185" fontId="16" fillId="0" borderId="13" xfId="2" applyNumberFormat="1" applyFont="1" applyFill="1" applyBorder="1"/>
    <xf numFmtId="185" fontId="16" fillId="0" borderId="15" xfId="2" applyNumberFormat="1" applyFont="1" applyFill="1" applyBorder="1"/>
    <xf numFmtId="185" fontId="16" fillId="0" borderId="16" xfId="2" applyNumberFormat="1" applyFont="1" applyFill="1" applyBorder="1"/>
    <xf numFmtId="185" fontId="16" fillId="0" borderId="44" xfId="2" applyNumberFormat="1" applyFont="1" applyFill="1" applyBorder="1"/>
    <xf numFmtId="185" fontId="16" fillId="0" borderId="24" xfId="2" applyNumberFormat="1" applyFont="1" applyFill="1" applyBorder="1"/>
    <xf numFmtId="185" fontId="16" fillId="0" borderId="26" xfId="2" applyNumberFormat="1" applyFont="1" applyFill="1" applyBorder="1"/>
    <xf numFmtId="185" fontId="16" fillId="0" borderId="27" xfId="2" applyNumberFormat="1" applyFont="1" applyFill="1" applyBorder="1"/>
    <xf numFmtId="185" fontId="16" fillId="0" borderId="28" xfId="2" applyNumberFormat="1" applyFont="1" applyFill="1" applyBorder="1"/>
    <xf numFmtId="185" fontId="16" fillId="0" borderId="29" xfId="2" applyNumberFormat="1" applyFont="1" applyFill="1" applyBorder="1"/>
    <xf numFmtId="185" fontId="16" fillId="0" borderId="46" xfId="2" applyNumberFormat="1" applyFont="1" applyFill="1" applyBorder="1"/>
    <xf numFmtId="185" fontId="16" fillId="0" borderId="26" xfId="2" applyNumberFormat="1" applyFont="1" applyFill="1" applyBorder="1" applyAlignment="1">
      <alignment horizontal="centerContinuous"/>
    </xf>
    <xf numFmtId="185" fontId="16" fillId="0" borderId="45" xfId="2" applyNumberFormat="1" applyFont="1" applyFill="1" applyBorder="1"/>
    <xf numFmtId="185" fontId="16" fillId="0" borderId="23" xfId="2" applyNumberFormat="1" applyFont="1" applyFill="1" applyBorder="1" applyAlignment="1">
      <alignment horizontal="centerContinuous"/>
    </xf>
    <xf numFmtId="0" fontId="1" fillId="0" borderId="0" xfId="0" applyFont="1" applyFill="1"/>
    <xf numFmtId="0" fontId="32" fillId="0" borderId="0" xfId="0" applyFont="1" applyFill="1" applyAlignment="1"/>
    <xf numFmtId="0" fontId="0" fillId="0" borderId="7" xfId="0" applyFill="1" applyBorder="1"/>
    <xf numFmtId="186" fontId="16" fillId="0" borderId="70" xfId="2" applyNumberFormat="1" applyFont="1" applyFill="1" applyBorder="1" applyAlignment="1">
      <alignment horizontal="right"/>
    </xf>
    <xf numFmtId="186" fontId="16" fillId="0" borderId="21" xfId="2" applyNumberFormat="1" applyFont="1" applyFill="1" applyBorder="1"/>
    <xf numFmtId="186" fontId="16" fillId="0" borderId="69" xfId="2" applyNumberFormat="1" applyFont="1" applyFill="1" applyBorder="1"/>
    <xf numFmtId="38" fontId="16" fillId="0" borderId="17" xfId="2" applyFont="1" applyFill="1" applyBorder="1" applyAlignment="1">
      <alignment horizontal="centerContinuous"/>
    </xf>
    <xf numFmtId="186" fontId="16" fillId="0" borderId="15" xfId="2" applyNumberFormat="1" applyFont="1" applyFill="1" applyBorder="1"/>
    <xf numFmtId="38" fontId="16" fillId="0" borderId="14" xfId="2" applyFont="1" applyFill="1" applyBorder="1" applyAlignment="1">
      <alignment horizontal="centerContinuous"/>
    </xf>
    <xf numFmtId="38" fontId="16" fillId="0" borderId="46" xfId="2" applyFont="1" applyFill="1" applyBorder="1" applyAlignment="1">
      <alignment horizontal="centerContinuous"/>
    </xf>
    <xf numFmtId="186" fontId="16" fillId="0" borderId="28" xfId="2" applyNumberFormat="1" applyFont="1" applyFill="1" applyBorder="1"/>
    <xf numFmtId="38" fontId="16" fillId="0" borderId="73" xfId="2" applyFont="1" applyFill="1" applyBorder="1" applyAlignment="1">
      <alignment horizontal="centerContinuous"/>
    </xf>
    <xf numFmtId="0" fontId="17" fillId="0" borderId="0" xfId="0" applyFont="1" applyFill="1"/>
    <xf numFmtId="0" fontId="25" fillId="0" borderId="0" xfId="0" applyFont="1" applyFill="1" applyAlignment="1"/>
    <xf numFmtId="0" fontId="0" fillId="0" borderId="1" xfId="0" applyFill="1" applyBorder="1" applyAlignment="1">
      <alignment horizontal="centerContinuous"/>
    </xf>
    <xf numFmtId="38" fontId="20" fillId="0" borderId="0" xfId="2" applyFont="1" applyFill="1"/>
    <xf numFmtId="183" fontId="21" fillId="0" borderId="21" xfId="2" applyNumberFormat="1" applyFont="1" applyFill="1" applyBorder="1" applyAlignment="1">
      <alignment horizontal="center" vertical="center"/>
    </xf>
    <xf numFmtId="38" fontId="22" fillId="0" borderId="37" xfId="2" applyFont="1" applyFill="1" applyBorder="1" applyAlignment="1">
      <alignment horizontal="right" vertical="top"/>
    </xf>
    <xf numFmtId="183" fontId="22" fillId="0" borderId="0" xfId="2" applyNumberFormat="1" applyFont="1" applyFill="1" applyBorder="1" applyAlignment="1">
      <alignment horizontal="right" vertical="top"/>
    </xf>
    <xf numFmtId="183" fontId="22" fillId="0" borderId="37" xfId="2" applyNumberFormat="1" applyFont="1" applyFill="1" applyBorder="1" applyAlignment="1">
      <alignment horizontal="right" vertical="top"/>
    </xf>
    <xf numFmtId="38" fontId="22" fillId="0" borderId="38" xfId="2" applyFont="1" applyFill="1" applyBorder="1" applyAlignment="1">
      <alignment horizontal="right" vertical="top"/>
    </xf>
    <xf numFmtId="38" fontId="22" fillId="0" borderId="0" xfId="2" applyFont="1" applyFill="1" applyBorder="1" applyAlignment="1">
      <alignment horizontal="right" vertical="top"/>
    </xf>
    <xf numFmtId="183" fontId="22" fillId="0" borderId="36" xfId="2" applyNumberFormat="1" applyFont="1" applyFill="1" applyBorder="1" applyAlignment="1">
      <alignment horizontal="right" vertical="top"/>
    </xf>
    <xf numFmtId="38" fontId="21" fillId="0" borderId="70" xfId="2" applyFont="1" applyFill="1" applyBorder="1"/>
    <xf numFmtId="183" fontId="21" fillId="0" borderId="41" xfId="2" applyNumberFormat="1" applyFont="1" applyFill="1" applyBorder="1"/>
    <xf numFmtId="183" fontId="21" fillId="0" borderId="70" xfId="2" applyNumberFormat="1" applyFont="1" applyFill="1" applyBorder="1"/>
    <xf numFmtId="38" fontId="21" fillId="0" borderId="66" xfId="2" applyFont="1" applyFill="1" applyBorder="1"/>
    <xf numFmtId="38" fontId="21" fillId="0" borderId="41" xfId="2" applyFont="1" applyFill="1" applyBorder="1"/>
    <xf numFmtId="183" fontId="21" fillId="0" borderId="71" xfId="2" applyNumberFormat="1" applyFont="1" applyFill="1" applyBorder="1"/>
    <xf numFmtId="183" fontId="21" fillId="0" borderId="0" xfId="2" applyNumberFormat="1" applyFont="1" applyFill="1"/>
    <xf numFmtId="0" fontId="4" fillId="0" borderId="0" xfId="0" applyFont="1" applyFill="1" applyAlignment="1">
      <alignment horizontal="centerContinuous" vertical="center"/>
    </xf>
    <xf numFmtId="0" fontId="4" fillId="0" borderId="0" xfId="0" applyFont="1" applyFill="1" applyBorder="1" applyAlignment="1">
      <alignment horizontal="right"/>
    </xf>
    <xf numFmtId="0" fontId="4" fillId="0" borderId="21"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30" xfId="0" applyFont="1" applyFill="1" applyBorder="1" applyAlignment="1">
      <alignment horizontal="center" vertical="center"/>
    </xf>
    <xf numFmtId="0" fontId="8" fillId="0" borderId="67" xfId="0" applyFont="1" applyFill="1" applyBorder="1" applyAlignment="1">
      <alignment horizontal="right" vertical="top"/>
    </xf>
    <xf numFmtId="0" fontId="8" fillId="0" borderId="43" xfId="0" applyFont="1" applyFill="1" applyBorder="1" applyAlignment="1">
      <alignment horizontal="right" vertical="top"/>
    </xf>
    <xf numFmtId="0" fontId="9" fillId="0" borderId="37" xfId="0" applyFont="1" applyFill="1" applyBorder="1" applyAlignment="1">
      <alignment horizontal="center" vertical="center"/>
    </xf>
    <xf numFmtId="179" fontId="9" fillId="0" borderId="38" xfId="0" applyNumberFormat="1" applyFont="1" applyFill="1" applyBorder="1"/>
    <xf numFmtId="179" fontId="9" fillId="0" borderId="37" xfId="0" applyNumberFormat="1" applyFont="1" applyFill="1" applyBorder="1"/>
    <xf numFmtId="181" fontId="9" fillId="0" borderId="37" xfId="0" applyNumberFormat="1" applyFont="1" applyFill="1" applyBorder="1"/>
    <xf numFmtId="179" fontId="9" fillId="0" borderId="0" xfId="0" applyNumberFormat="1" applyFont="1" applyFill="1" applyBorder="1"/>
    <xf numFmtId="0" fontId="9" fillId="0" borderId="70" xfId="0" applyFont="1" applyFill="1" applyBorder="1" applyAlignment="1">
      <alignment horizontal="center" vertical="center"/>
    </xf>
    <xf numFmtId="179" fontId="9" fillId="0" borderId="66" xfId="0" applyNumberFormat="1" applyFont="1" applyFill="1" applyBorder="1"/>
    <xf numFmtId="179" fontId="9" fillId="0" borderId="70" xfId="0" applyNumberFormat="1" applyFont="1" applyFill="1" applyBorder="1"/>
    <xf numFmtId="181" fontId="9" fillId="0" borderId="70" xfId="0" applyNumberFormat="1" applyFont="1" applyFill="1" applyBorder="1"/>
    <xf numFmtId="179" fontId="9" fillId="0" borderId="41" xfId="0" applyNumberFormat="1" applyFont="1" applyFill="1" applyBorder="1"/>
    <xf numFmtId="179" fontId="4" fillId="0" borderId="67" xfId="2" applyNumberFormat="1" applyFont="1" applyFill="1" applyBorder="1"/>
    <xf numFmtId="179" fontId="4" fillId="0" borderId="69" xfId="2" applyNumberFormat="1" applyFont="1" applyFill="1" applyBorder="1"/>
    <xf numFmtId="181" fontId="4" fillId="0" borderId="69" xfId="2" applyNumberFormat="1" applyFont="1" applyFill="1" applyBorder="1"/>
    <xf numFmtId="179" fontId="4" fillId="0" borderId="43" xfId="2" applyNumberFormat="1" applyFont="1" applyFill="1" applyBorder="1"/>
    <xf numFmtId="179" fontId="4" fillId="0" borderId="38" xfId="2" applyNumberFormat="1" applyFont="1" applyFill="1" applyBorder="1"/>
    <xf numFmtId="179" fontId="4" fillId="0" borderId="37" xfId="2" applyNumberFormat="1" applyFont="1" applyFill="1" applyBorder="1"/>
    <xf numFmtId="181" fontId="4" fillId="0" borderId="37" xfId="2" applyNumberFormat="1" applyFont="1" applyFill="1" applyBorder="1"/>
    <xf numFmtId="179" fontId="4" fillId="0" borderId="0" xfId="2" applyNumberFormat="1" applyFont="1" applyFill="1" applyBorder="1"/>
    <xf numFmtId="0" fontId="6" fillId="0" borderId="70" xfId="0" applyFont="1" applyFill="1" applyBorder="1" applyAlignment="1">
      <alignment horizontal="center" vertical="center"/>
    </xf>
    <xf numFmtId="179" fontId="4" fillId="0" borderId="66" xfId="2" applyNumberFormat="1" applyFont="1" applyFill="1" applyBorder="1"/>
    <xf numFmtId="179" fontId="4" fillId="0" borderId="70" xfId="2" applyNumberFormat="1" applyFont="1" applyFill="1" applyBorder="1"/>
    <xf numFmtId="181" fontId="4" fillId="0" borderId="70" xfId="2" applyNumberFormat="1" applyFont="1" applyFill="1" applyBorder="1"/>
    <xf numFmtId="179" fontId="4" fillId="0" borderId="41" xfId="2" applyNumberFormat="1" applyFont="1" applyFill="1" applyBorder="1"/>
    <xf numFmtId="179" fontId="4" fillId="0" borderId="0" xfId="2" applyNumberFormat="1" applyFont="1" applyFill="1"/>
    <xf numFmtId="0" fontId="4" fillId="0" borderId="0" xfId="0" applyFont="1" applyFill="1" applyAlignment="1">
      <alignment horizontal="centerContinuous"/>
    </xf>
    <xf numFmtId="0" fontId="8" fillId="0" borderId="68" xfId="0" applyFont="1" applyFill="1" applyBorder="1" applyAlignment="1">
      <alignment horizontal="right" vertical="top"/>
    </xf>
    <xf numFmtId="38" fontId="9" fillId="0" borderId="37" xfId="2" applyFont="1" applyFill="1" applyBorder="1" applyAlignment="1">
      <alignment vertical="center"/>
    </xf>
    <xf numFmtId="38" fontId="9" fillId="0" borderId="0" xfId="2" applyFont="1" applyFill="1" applyBorder="1" applyAlignment="1">
      <alignment vertical="center"/>
    </xf>
    <xf numFmtId="2" fontId="9" fillId="0" borderId="37" xfId="0" applyNumberFormat="1" applyFont="1" applyFill="1" applyBorder="1" applyAlignment="1">
      <alignment vertical="center"/>
    </xf>
    <xf numFmtId="38" fontId="9" fillId="0" borderId="70" xfId="2" applyFont="1" applyFill="1" applyBorder="1" applyAlignment="1">
      <alignment vertical="center"/>
    </xf>
    <xf numFmtId="38" fontId="9" fillId="0" borderId="41" xfId="2" applyFont="1" applyFill="1" applyBorder="1" applyAlignment="1">
      <alignment vertical="center"/>
    </xf>
    <xf numFmtId="2" fontId="9" fillId="0" borderId="70" xfId="0" applyNumberFormat="1" applyFont="1" applyFill="1" applyBorder="1" applyAlignment="1">
      <alignment vertical="center"/>
    </xf>
    <xf numFmtId="38" fontId="4" fillId="0" borderId="37" xfId="2" applyFont="1" applyFill="1" applyBorder="1" applyAlignment="1">
      <alignment vertical="center"/>
    </xf>
    <xf numFmtId="38" fontId="4" fillId="0" borderId="0" xfId="2" applyFont="1" applyFill="1" applyBorder="1" applyAlignment="1">
      <alignment vertical="center"/>
    </xf>
    <xf numFmtId="2" fontId="4" fillId="0" borderId="37" xfId="0" applyNumberFormat="1" applyFont="1" applyFill="1" applyBorder="1" applyAlignment="1">
      <alignment vertical="center"/>
    </xf>
    <xf numFmtId="2" fontId="4" fillId="0" borderId="0" xfId="0" applyNumberFormat="1" applyFont="1" applyFill="1" applyBorder="1" applyAlignment="1">
      <alignment vertical="center"/>
    </xf>
    <xf numFmtId="2" fontId="4" fillId="0" borderId="36" xfId="0" applyNumberFormat="1" applyFont="1" applyFill="1" applyBorder="1" applyAlignment="1">
      <alignment vertical="center"/>
    </xf>
    <xf numFmtId="38" fontId="4" fillId="0" borderId="70" xfId="2" applyFont="1" applyFill="1" applyBorder="1" applyAlignment="1">
      <alignment vertical="center"/>
    </xf>
    <xf numFmtId="38" fontId="4" fillId="0" borderId="41" xfId="2" applyFont="1" applyFill="1" applyBorder="1" applyAlignment="1">
      <alignment vertical="center"/>
    </xf>
    <xf numFmtId="2" fontId="4" fillId="0" borderId="70" xfId="0" applyNumberFormat="1" applyFont="1" applyFill="1" applyBorder="1" applyAlignment="1">
      <alignment vertical="center"/>
    </xf>
    <xf numFmtId="2" fontId="4" fillId="0" borderId="41" xfId="0" applyNumberFormat="1" applyFont="1" applyFill="1" applyBorder="1" applyAlignment="1">
      <alignment vertical="center"/>
    </xf>
    <xf numFmtId="2" fontId="4" fillId="0" borderId="71" xfId="0" applyNumberFormat="1" applyFont="1" applyFill="1" applyBorder="1" applyAlignment="1">
      <alignment vertical="center"/>
    </xf>
    <xf numFmtId="38" fontId="4" fillId="0" borderId="72" xfId="2" applyFont="1" applyFill="1" applyBorder="1" applyAlignment="1">
      <alignment vertical="center"/>
    </xf>
    <xf numFmtId="38" fontId="4" fillId="0" borderId="75" xfId="2" applyFont="1" applyFill="1" applyBorder="1" applyAlignment="1">
      <alignment vertical="center"/>
    </xf>
    <xf numFmtId="2" fontId="4" fillId="0" borderId="72" xfId="0" applyNumberFormat="1" applyFont="1" applyFill="1" applyBorder="1" applyAlignment="1">
      <alignment vertical="center"/>
    </xf>
    <xf numFmtId="2" fontId="4" fillId="0" borderId="75" xfId="0" applyNumberFormat="1" applyFont="1" applyFill="1" applyBorder="1" applyAlignment="1">
      <alignment vertical="center"/>
    </xf>
    <xf numFmtId="2" fontId="4" fillId="0" borderId="76" xfId="0" applyNumberFormat="1" applyFont="1" applyFill="1" applyBorder="1" applyAlignment="1">
      <alignment vertical="center"/>
    </xf>
    <xf numFmtId="0" fontId="4" fillId="0" borderId="77" xfId="0" applyFont="1" applyFill="1" applyBorder="1" applyAlignment="1">
      <alignment horizontal="distributed"/>
    </xf>
    <xf numFmtId="0" fontId="4" fillId="0" borderId="69" xfId="0" applyFont="1" applyFill="1" applyBorder="1" applyAlignment="1">
      <alignment horizontal="center"/>
    </xf>
    <xf numFmtId="0" fontId="4" fillId="0" borderId="69" xfId="0" applyFont="1" applyFill="1" applyBorder="1" applyAlignment="1">
      <alignment horizontal="center" wrapText="1"/>
    </xf>
    <xf numFmtId="0" fontId="4" fillId="0" borderId="78" xfId="0" applyFont="1" applyFill="1" applyBorder="1" applyAlignment="1">
      <alignment horizontal="center"/>
    </xf>
    <xf numFmtId="0" fontId="4" fillId="0" borderId="68" xfId="0" applyFont="1" applyFill="1" applyBorder="1" applyAlignment="1">
      <alignment horizontal="center"/>
    </xf>
    <xf numFmtId="0" fontId="4" fillId="0" borderId="43" xfId="0" applyFont="1" applyFill="1" applyBorder="1" applyAlignment="1">
      <alignment horizontal="center"/>
    </xf>
    <xf numFmtId="0" fontId="8" fillId="0" borderId="70" xfId="0" applyFont="1" applyFill="1" applyBorder="1" applyAlignment="1">
      <alignment horizontal="right" vertical="top"/>
    </xf>
    <xf numFmtId="0" fontId="8" fillId="0" borderId="66" xfId="0" applyFont="1" applyFill="1" applyBorder="1" applyAlignment="1">
      <alignment horizontal="right" vertical="top"/>
    </xf>
    <xf numFmtId="0" fontId="8" fillId="0" borderId="41" xfId="0" applyFont="1" applyFill="1" applyBorder="1" applyAlignment="1">
      <alignment horizontal="right" vertical="top"/>
    </xf>
    <xf numFmtId="0" fontId="8" fillId="0" borderId="71" xfId="0" applyFont="1" applyFill="1" applyBorder="1" applyAlignment="1">
      <alignment horizontal="right" vertical="top"/>
    </xf>
    <xf numFmtId="0" fontId="0" fillId="0" borderId="0" xfId="0" applyFill="1" applyAlignment="1">
      <alignment horizontal="centerContinuous"/>
    </xf>
    <xf numFmtId="0" fontId="0" fillId="0" borderId="0" xfId="0" applyFill="1" applyAlignment="1"/>
    <xf numFmtId="0" fontId="4" fillId="0" borderId="0" xfId="0" applyNumberFormat="1" applyFont="1" applyFill="1" applyAlignment="1">
      <alignment vertical="center"/>
    </xf>
    <xf numFmtId="0" fontId="4" fillId="0" borderId="41" xfId="0" applyFont="1" applyFill="1" applyBorder="1" applyAlignment="1">
      <alignment horizontal="distributed" vertical="center" justifyLastLine="1"/>
    </xf>
    <xf numFmtId="0" fontId="4" fillId="0" borderId="21"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184" fontId="9" fillId="0" borderId="37" xfId="0" applyNumberFormat="1" applyFont="1" applyFill="1" applyBorder="1"/>
    <xf numFmtId="184" fontId="9" fillId="0" borderId="70" xfId="0" applyNumberFormat="1" applyFont="1" applyFill="1" applyBorder="1"/>
    <xf numFmtId="184" fontId="4" fillId="0" borderId="69" xfId="2" applyNumberFormat="1" applyFont="1" applyFill="1" applyBorder="1"/>
    <xf numFmtId="182" fontId="0" fillId="0" borderId="0" xfId="0" applyNumberFormat="1" applyFill="1"/>
    <xf numFmtId="184" fontId="4" fillId="0" borderId="37" xfId="2" applyNumberFormat="1" applyFont="1" applyFill="1" applyBorder="1"/>
    <xf numFmtId="184" fontId="4" fillId="0" borderId="70" xfId="2" applyNumberFormat="1" applyFont="1" applyFill="1" applyBorder="1"/>
    <xf numFmtId="0" fontId="3" fillId="0" borderId="0" xfId="0" applyFont="1" applyFill="1" applyAlignment="1">
      <alignment horizontal="centerContinuous" vertical="top"/>
    </xf>
    <xf numFmtId="0" fontId="0" fillId="0" borderId="0" xfId="0" applyFill="1" applyAlignment="1">
      <alignment horizontal="centerContinuous" vertical="top"/>
    </xf>
    <xf numFmtId="38" fontId="4" fillId="0" borderId="0" xfId="2" applyFont="1" applyFill="1" applyAlignment="1">
      <alignment horizontal="left" vertical="center"/>
    </xf>
    <xf numFmtId="38" fontId="4" fillId="0" borderId="0" xfId="2" applyFont="1" applyFill="1"/>
    <xf numFmtId="0" fontId="4" fillId="0" borderId="43" xfId="0" applyFont="1" applyFill="1" applyBorder="1" applyAlignment="1">
      <alignment horizontal="center" vertical="center"/>
    </xf>
    <xf numFmtId="0" fontId="8" fillId="0" borderId="0" xfId="0" applyFont="1" applyFill="1" applyBorder="1" applyAlignment="1">
      <alignment horizontal="right" vertical="top"/>
    </xf>
    <xf numFmtId="184" fontId="9" fillId="0" borderId="0" xfId="0" applyNumberFormat="1" applyFont="1" applyFill="1" applyBorder="1" applyAlignment="1">
      <alignment horizontal="right"/>
    </xf>
    <xf numFmtId="184" fontId="9" fillId="0" borderId="36" xfId="0" applyNumberFormat="1" applyFont="1" applyFill="1" applyBorder="1" applyAlignment="1">
      <alignment horizontal="right"/>
    </xf>
    <xf numFmtId="184" fontId="4" fillId="0" borderId="71" xfId="0" applyNumberFormat="1" applyFont="1" applyFill="1" applyBorder="1" applyAlignment="1">
      <alignment horizontal="right"/>
    </xf>
    <xf numFmtId="184" fontId="9" fillId="0" borderId="41" xfId="0" applyNumberFormat="1" applyFont="1" applyFill="1" applyBorder="1" applyAlignment="1">
      <alignment horizontal="right"/>
    </xf>
    <xf numFmtId="184" fontId="9" fillId="0" borderId="71" xfId="0" applyNumberFormat="1" applyFont="1" applyFill="1" applyBorder="1" applyAlignment="1">
      <alignment horizontal="right"/>
    </xf>
    <xf numFmtId="179" fontId="4" fillId="0" borderId="38" xfId="0" applyNumberFormat="1" applyFont="1" applyFill="1" applyBorder="1"/>
    <xf numFmtId="179" fontId="4" fillId="0" borderId="37" xfId="0" applyNumberFormat="1" applyFont="1" applyFill="1" applyBorder="1"/>
    <xf numFmtId="184" fontId="4" fillId="0" borderId="0" xfId="0" applyNumberFormat="1" applyFont="1" applyFill="1" applyAlignment="1">
      <alignment horizontal="right"/>
    </xf>
    <xf numFmtId="184" fontId="4" fillId="0" borderId="36" xfId="0" applyNumberFormat="1" applyFont="1" applyFill="1" applyBorder="1" applyAlignment="1">
      <alignment horizontal="right"/>
    </xf>
    <xf numFmtId="184" fontId="4" fillId="0" borderId="0" xfId="0" applyNumberFormat="1" applyFont="1" applyFill="1" applyBorder="1" applyAlignment="1">
      <alignment horizontal="right"/>
    </xf>
    <xf numFmtId="179" fontId="4" fillId="0" borderId="66" xfId="0" applyNumberFormat="1" applyFont="1" applyFill="1" applyBorder="1"/>
    <xf numFmtId="179" fontId="4" fillId="0" borderId="70" xfId="0" applyNumberFormat="1" applyFont="1" applyFill="1" applyBorder="1"/>
    <xf numFmtId="184" fontId="4" fillId="0" borderId="41" xfId="0" applyNumberFormat="1" applyFont="1" applyFill="1" applyBorder="1" applyAlignment="1">
      <alignment horizontal="right"/>
    </xf>
    <xf numFmtId="179" fontId="4" fillId="0" borderId="72" xfId="0" applyNumberFormat="1" applyFont="1" applyFill="1" applyBorder="1"/>
    <xf numFmtId="184" fontId="4" fillId="0" borderId="75" xfId="0" applyNumberFormat="1" applyFont="1" applyFill="1" applyBorder="1" applyAlignment="1">
      <alignment horizontal="right"/>
    </xf>
    <xf numFmtId="184" fontId="4" fillId="0" borderId="76" xfId="0" applyNumberFormat="1" applyFont="1" applyFill="1" applyBorder="1" applyAlignment="1">
      <alignment horizontal="right"/>
    </xf>
    <xf numFmtId="179" fontId="4" fillId="0" borderId="21" xfId="0" applyNumberFormat="1" applyFont="1" applyFill="1" applyBorder="1"/>
    <xf numFmtId="184" fontId="4" fillId="0" borderId="30" xfId="0" applyNumberFormat="1" applyFont="1" applyFill="1" applyBorder="1" applyAlignment="1">
      <alignment horizontal="right"/>
    </xf>
    <xf numFmtId="184" fontId="4" fillId="0" borderId="51" xfId="0" applyNumberFormat="1" applyFont="1" applyFill="1" applyBorder="1" applyAlignment="1">
      <alignment horizontal="right"/>
    </xf>
    <xf numFmtId="179" fontId="4" fillId="0" borderId="69" xfId="0" applyNumberFormat="1" applyFont="1" applyFill="1" applyBorder="1"/>
    <xf numFmtId="184" fontId="4" fillId="0" borderId="43" xfId="0" applyNumberFormat="1" applyFont="1" applyFill="1" applyBorder="1" applyAlignment="1">
      <alignment horizontal="right"/>
    </xf>
    <xf numFmtId="184" fontId="4" fillId="0" borderId="68" xfId="0" applyNumberFormat="1" applyFont="1" applyFill="1" applyBorder="1" applyAlignment="1">
      <alignment horizontal="right"/>
    </xf>
    <xf numFmtId="0" fontId="4" fillId="0" borderId="69" xfId="0" applyFont="1" applyFill="1" applyBorder="1" applyAlignment="1">
      <alignment horizontal="center" vertical="center" justifyLastLine="1"/>
    </xf>
    <xf numFmtId="184" fontId="4" fillId="0" borderId="21" xfId="0" applyNumberFormat="1" applyFont="1" applyFill="1" applyBorder="1"/>
    <xf numFmtId="184" fontId="4" fillId="0" borderId="70" xfId="0" applyNumberFormat="1" applyFont="1" applyFill="1" applyBorder="1"/>
    <xf numFmtId="184" fontId="4" fillId="0" borderId="21" xfId="0" applyNumberFormat="1" applyFont="1" applyFill="1" applyBorder="1" applyAlignment="1">
      <alignment horizontal="right"/>
    </xf>
    <xf numFmtId="0" fontId="4" fillId="0" borderId="0" xfId="0" applyFont="1" applyFill="1" applyBorder="1" applyAlignment="1">
      <alignment horizontal="center" vertical="center"/>
    </xf>
    <xf numFmtId="0" fontId="4" fillId="0" borderId="43" xfId="0" applyFont="1" applyFill="1" applyBorder="1"/>
    <xf numFmtId="0" fontId="4" fillId="0" borderId="0" xfId="0" applyFont="1" applyFill="1" applyBorder="1"/>
    <xf numFmtId="0" fontId="4" fillId="0" borderId="68" xfId="0" applyFont="1" applyFill="1" applyBorder="1"/>
    <xf numFmtId="0" fontId="4" fillId="0" borderId="0" xfId="0" applyFont="1" applyFill="1" applyBorder="1" applyAlignment="1">
      <alignment horizontal="distributed" vertical="center" justifyLastLine="1"/>
    </xf>
    <xf numFmtId="179" fontId="4" fillId="0" borderId="38" xfId="0" applyNumberFormat="1" applyFont="1" applyFill="1" applyBorder="1" applyAlignment="1">
      <alignment horizontal="right"/>
    </xf>
    <xf numFmtId="179" fontId="4" fillId="0" borderId="37" xfId="0" applyNumberFormat="1" applyFont="1" applyFill="1" applyBorder="1" applyAlignment="1">
      <alignment horizontal="right"/>
    </xf>
    <xf numFmtId="0" fontId="0" fillId="0" borderId="38" xfId="0" applyFill="1" applyBorder="1" applyAlignment="1">
      <alignment horizontal="distributed" vertical="center" justifyLastLine="1"/>
    </xf>
    <xf numFmtId="179" fontId="4" fillId="0" borderId="66" xfId="0" applyNumberFormat="1" applyFont="1" applyFill="1" applyBorder="1" applyAlignment="1">
      <alignment horizontal="right"/>
    </xf>
    <xf numFmtId="179" fontId="4" fillId="0" borderId="70" xfId="0" applyNumberFormat="1" applyFont="1" applyFill="1" applyBorder="1" applyAlignment="1">
      <alignment horizontal="right"/>
    </xf>
    <xf numFmtId="0" fontId="0" fillId="0" borderId="38" xfId="0" applyFill="1" applyBorder="1" applyAlignment="1">
      <alignment horizontal="center" vertical="center"/>
    </xf>
    <xf numFmtId="0" fontId="0" fillId="0" borderId="66" xfId="0" applyFill="1" applyBorder="1" applyAlignment="1">
      <alignment horizontal="center" vertical="center"/>
    </xf>
    <xf numFmtId="0" fontId="8" fillId="0" borderId="38" xfId="0" applyFont="1" applyFill="1" applyBorder="1" applyAlignment="1">
      <alignment horizontal="right" vertical="top"/>
    </xf>
    <xf numFmtId="0" fontId="4" fillId="0" borderId="38" xfId="0" applyFont="1" applyFill="1" applyBorder="1"/>
    <xf numFmtId="0" fontId="4" fillId="0" borderId="37" xfId="0" applyFont="1" applyFill="1" applyBorder="1"/>
    <xf numFmtId="0" fontId="3" fillId="0" borderId="0" xfId="0" applyFont="1" applyFill="1" applyAlignment="1">
      <alignment vertical="center"/>
    </xf>
    <xf numFmtId="0" fontId="7" fillId="0" borderId="21" xfId="0" applyFont="1" applyFill="1" applyBorder="1" applyAlignment="1">
      <alignment horizontal="distributed" vertical="center" justifyLastLine="1"/>
    </xf>
    <xf numFmtId="0" fontId="8" fillId="0" borderId="21" xfId="0" applyFont="1" applyFill="1" applyBorder="1" applyAlignment="1">
      <alignment horizontal="distributed" vertical="center" justifyLastLine="1"/>
    </xf>
    <xf numFmtId="181" fontId="4" fillId="0" borderId="36" xfId="0" applyNumberFormat="1" applyFont="1" applyFill="1" applyBorder="1" applyAlignment="1">
      <alignment vertical="center"/>
    </xf>
    <xf numFmtId="181" fontId="4" fillId="0" borderId="71" xfId="0" applyNumberFormat="1" applyFont="1" applyFill="1" applyBorder="1" applyAlignment="1">
      <alignment vertical="center"/>
    </xf>
    <xf numFmtId="0" fontId="11" fillId="0" borderId="0" xfId="0" quotePrefix="1" applyNumberFormat="1" applyFont="1" applyFill="1" applyAlignment="1">
      <alignment vertical="center" wrapText="1"/>
    </xf>
    <xf numFmtId="0" fontId="4" fillId="0" borderId="0" xfId="0" applyFont="1" applyFill="1" applyAlignment="1">
      <alignment horizontal="right"/>
    </xf>
    <xf numFmtId="0" fontId="8" fillId="0" borderId="36" xfId="0" applyFont="1" applyFill="1" applyBorder="1" applyAlignment="1">
      <alignment horizontal="right" vertical="top"/>
    </xf>
    <xf numFmtId="0" fontId="9" fillId="0" borderId="0" xfId="0" applyFont="1" applyFill="1" applyBorder="1"/>
    <xf numFmtId="0" fontId="9" fillId="0" borderId="0" xfId="0" applyFont="1" applyFill="1" applyBorder="1" applyAlignment="1">
      <alignment horizontal="center" vertical="center"/>
    </xf>
    <xf numFmtId="0" fontId="9" fillId="0" borderId="0" xfId="0" applyFont="1" applyFill="1" applyBorder="1" applyAlignment="1">
      <alignment horizontal="distributed" vertical="center" justifyLastLine="1"/>
    </xf>
    <xf numFmtId="178" fontId="4" fillId="0" borderId="38" xfId="0" applyNumberFormat="1" applyFont="1" applyFill="1" applyBorder="1" applyAlignment="1">
      <alignment vertical="center"/>
    </xf>
    <xf numFmtId="180" fontId="9" fillId="0" borderId="38" xfId="0" applyNumberFormat="1" applyFont="1" applyFill="1" applyBorder="1" applyAlignment="1">
      <alignment vertical="center"/>
    </xf>
    <xf numFmtId="180" fontId="9" fillId="0" borderId="37" xfId="0" applyNumberFormat="1" applyFont="1" applyFill="1" applyBorder="1" applyAlignment="1">
      <alignment vertical="center"/>
    </xf>
    <xf numFmtId="180" fontId="9" fillId="0" borderId="0" xfId="0" applyNumberFormat="1" applyFont="1" applyFill="1" applyBorder="1" applyAlignment="1">
      <alignment vertical="center"/>
    </xf>
    <xf numFmtId="180" fontId="9" fillId="0" borderId="41" xfId="0" applyNumberFormat="1" applyFont="1" applyFill="1" applyBorder="1" applyAlignment="1">
      <alignment vertical="center"/>
    </xf>
    <xf numFmtId="180" fontId="9" fillId="0" borderId="70" xfId="0" applyNumberFormat="1" applyFont="1" applyFill="1" applyBorder="1" applyAlignment="1">
      <alignment vertical="center"/>
    </xf>
    <xf numFmtId="180" fontId="4" fillId="0" borderId="0" xfId="0" applyNumberFormat="1" applyFont="1" applyFill="1" applyBorder="1" applyAlignment="1">
      <alignment vertical="center"/>
    </xf>
    <xf numFmtId="180" fontId="4" fillId="0" borderId="37" xfId="0" applyNumberFormat="1" applyFont="1" applyFill="1" applyBorder="1" applyAlignment="1">
      <alignment vertical="center"/>
    </xf>
    <xf numFmtId="180" fontId="4" fillId="0" borderId="41" xfId="0" applyNumberFormat="1" applyFont="1" applyFill="1" applyBorder="1" applyAlignment="1">
      <alignment vertical="center"/>
    </xf>
    <xf numFmtId="180" fontId="4" fillId="0" borderId="70" xfId="0" applyNumberFormat="1" applyFont="1" applyFill="1" applyBorder="1" applyAlignment="1">
      <alignment vertical="center"/>
    </xf>
    <xf numFmtId="180" fontId="4" fillId="0" borderId="37" xfId="0" applyNumberFormat="1" applyFont="1" applyFill="1" applyBorder="1" applyAlignment="1">
      <alignment horizontal="right" vertical="center"/>
    </xf>
    <xf numFmtId="38" fontId="9" fillId="0" borderId="38" xfId="2" applyFont="1" applyFill="1" applyBorder="1" applyAlignment="1">
      <alignment vertical="center"/>
    </xf>
    <xf numFmtId="187" fontId="4" fillId="0" borderId="0" xfId="2" applyNumberFormat="1" applyFont="1" applyFill="1" applyBorder="1" applyAlignment="1">
      <alignment vertical="center"/>
    </xf>
    <xf numFmtId="187" fontId="4" fillId="0" borderId="37" xfId="2" applyNumberFormat="1" applyFont="1" applyFill="1" applyBorder="1" applyAlignment="1">
      <alignment vertical="center"/>
    </xf>
    <xf numFmtId="187" fontId="4" fillId="0" borderId="41" xfId="2" applyNumberFormat="1" applyFont="1" applyFill="1" applyBorder="1" applyAlignment="1">
      <alignment vertical="center"/>
    </xf>
    <xf numFmtId="187" fontId="4" fillId="0" borderId="70" xfId="2" applyNumberFormat="1" applyFont="1" applyFill="1" applyBorder="1" applyAlignment="1">
      <alignment vertical="center"/>
    </xf>
    <xf numFmtId="38" fontId="4" fillId="0" borderId="0" xfId="0" applyNumberFormat="1" applyFont="1" applyFill="1"/>
    <xf numFmtId="0" fontId="3" fillId="0" borderId="0" xfId="3" applyFont="1" applyFill="1" applyAlignment="1">
      <alignment horizontal="centerContinuous" vertical="center"/>
    </xf>
    <xf numFmtId="0" fontId="1" fillId="0" borderId="0" xfId="3" applyFill="1" applyAlignment="1">
      <alignment horizontal="centerContinuous" vertical="center"/>
    </xf>
    <xf numFmtId="0" fontId="1" fillId="0" borderId="0" xfId="3" applyFill="1"/>
    <xf numFmtId="0" fontId="4" fillId="0" borderId="0" xfId="3" applyFont="1" applyFill="1"/>
    <xf numFmtId="0" fontId="4" fillId="0" borderId="0" xfId="3" applyFont="1" applyFill="1" applyAlignment="1">
      <alignment horizontal="center" vertical="center"/>
    </xf>
    <xf numFmtId="0" fontId="18" fillId="0" borderId="0" xfId="0" applyFont="1" applyFill="1" applyAlignment="1">
      <alignment vertical="center"/>
    </xf>
    <xf numFmtId="0" fontId="6" fillId="0" borderId="66" xfId="0" applyFont="1" applyFill="1" applyBorder="1" applyAlignment="1">
      <alignment horizontal="center" vertical="center"/>
    </xf>
    <xf numFmtId="0" fontId="6" fillId="0" borderId="21" xfId="0" applyFont="1" applyFill="1" applyBorder="1" applyAlignment="1">
      <alignment horizontal="center" vertical="center"/>
    </xf>
    <xf numFmtId="0" fontId="18" fillId="0" borderId="0" xfId="0" applyFont="1" applyFill="1" applyAlignment="1">
      <alignment horizontal="center" vertical="center"/>
    </xf>
    <xf numFmtId="0" fontId="8" fillId="0" borderId="37" xfId="3" applyFont="1" applyFill="1" applyBorder="1" applyAlignment="1">
      <alignment horizontal="right" vertical="top"/>
    </xf>
    <xf numFmtId="0" fontId="8" fillId="0" borderId="36" xfId="3" applyFont="1" applyFill="1" applyBorder="1" applyAlignment="1">
      <alignment horizontal="right" vertical="top"/>
    </xf>
    <xf numFmtId="179" fontId="9" fillId="0" borderId="37" xfId="3" applyNumberFormat="1" applyFont="1" applyFill="1" applyBorder="1" applyAlignment="1">
      <alignment vertical="center"/>
    </xf>
    <xf numFmtId="179" fontId="9" fillId="0" borderId="0" xfId="3" applyNumberFormat="1" applyFont="1" applyFill="1" applyBorder="1" applyAlignment="1">
      <alignment vertical="center"/>
    </xf>
    <xf numFmtId="179" fontId="9" fillId="0" borderId="36" xfId="3" applyNumberFormat="1" applyFont="1" applyFill="1" applyBorder="1" applyAlignment="1">
      <alignment vertical="center"/>
    </xf>
    <xf numFmtId="0" fontId="9" fillId="0" borderId="0" xfId="3" applyFont="1" applyFill="1"/>
    <xf numFmtId="179" fontId="9" fillId="0" borderId="70" xfId="3" applyNumberFormat="1" applyFont="1" applyFill="1" applyBorder="1" applyAlignment="1">
      <alignment vertical="center"/>
    </xf>
    <xf numFmtId="179" fontId="9" fillId="0" borderId="41" xfId="3" applyNumberFormat="1" applyFont="1" applyFill="1" applyBorder="1" applyAlignment="1">
      <alignment vertical="center"/>
    </xf>
    <xf numFmtId="179" fontId="9" fillId="0" borderId="71" xfId="3" applyNumberFormat="1" applyFont="1" applyFill="1" applyBorder="1" applyAlignment="1">
      <alignment vertical="center"/>
    </xf>
    <xf numFmtId="0" fontId="6" fillId="0" borderId="37" xfId="3" applyFont="1" applyFill="1" applyBorder="1" applyAlignment="1">
      <alignment horizontal="center" vertical="center"/>
    </xf>
    <xf numFmtId="179" fontId="4" fillId="0" borderId="37" xfId="3" applyNumberFormat="1" applyFont="1" applyFill="1" applyBorder="1" applyAlignment="1">
      <alignment vertical="center"/>
    </xf>
    <xf numFmtId="0" fontId="6" fillId="0" borderId="0" xfId="3" applyFont="1" applyFill="1" applyAlignment="1">
      <alignment vertical="center"/>
    </xf>
    <xf numFmtId="0" fontId="6" fillId="0" borderId="70" xfId="3" applyFont="1" applyFill="1" applyBorder="1" applyAlignment="1">
      <alignment horizontal="center" vertical="center"/>
    </xf>
    <xf numFmtId="179" fontId="4" fillId="0" borderId="70" xfId="3" applyNumberFormat="1" applyFont="1" applyFill="1" applyBorder="1" applyAlignment="1">
      <alignment vertical="center"/>
    </xf>
    <xf numFmtId="0" fontId="4" fillId="0" borderId="0" xfId="0" applyFont="1" applyFill="1" applyAlignment="1">
      <alignment vertical="center"/>
    </xf>
    <xf numFmtId="0" fontId="3" fillId="0" borderId="0" xfId="0" applyFont="1" applyFill="1" applyBorder="1" applyAlignment="1">
      <alignment horizontal="centerContinuous" vertical="center"/>
    </xf>
    <xf numFmtId="0" fontId="6" fillId="0" borderId="38" xfId="0" applyFont="1" applyFill="1" applyBorder="1" applyAlignment="1">
      <alignment horizontal="center" vertical="center"/>
    </xf>
    <xf numFmtId="179" fontId="4" fillId="0" borderId="38" xfId="0" applyNumberFormat="1" applyFont="1" applyFill="1" applyBorder="1" applyAlignment="1">
      <alignment vertical="center"/>
    </xf>
    <xf numFmtId="0" fontId="3" fillId="0" borderId="0" xfId="0" applyFont="1" applyFill="1" applyAlignment="1"/>
    <xf numFmtId="0" fontId="3" fillId="0" borderId="0" xfId="0" applyFont="1" applyFill="1" applyAlignment="1">
      <alignment horizontal="centerContinuous"/>
    </xf>
    <xf numFmtId="179" fontId="9" fillId="0" borderId="41" xfId="2" applyNumberFormat="1" applyFont="1" applyFill="1" applyBorder="1" applyAlignment="1">
      <alignment vertical="center"/>
    </xf>
    <xf numFmtId="0" fontId="4" fillId="0" borderId="41" xfId="0" applyFont="1" applyFill="1" applyBorder="1" applyAlignment="1">
      <alignment horizontal="right"/>
    </xf>
    <xf numFmtId="179" fontId="9" fillId="0" borderId="70" xfId="2" applyNumberFormat="1" applyFont="1" applyFill="1" applyBorder="1" applyAlignment="1">
      <alignment vertical="center"/>
    </xf>
    <xf numFmtId="179" fontId="4" fillId="0" borderId="37" xfId="2" applyNumberFormat="1" applyFont="1" applyFill="1" applyBorder="1" applyAlignment="1">
      <alignment vertical="center"/>
    </xf>
    <xf numFmtId="179" fontId="4" fillId="0" borderId="70" xfId="2" applyNumberFormat="1" applyFont="1" applyFill="1" applyBorder="1" applyAlignment="1">
      <alignment vertical="center"/>
    </xf>
    <xf numFmtId="179" fontId="4" fillId="0" borderId="0" xfId="0" applyNumberFormat="1" applyFont="1" applyFill="1"/>
    <xf numFmtId="0" fontId="5" fillId="0" borderId="0" xfId="0" applyFont="1" applyFill="1" applyAlignment="1">
      <alignment horizontal="centerContinuous" vertical="center"/>
    </xf>
    <xf numFmtId="0" fontId="6" fillId="0" borderId="69" xfId="0" applyFont="1" applyFill="1" applyBorder="1" applyAlignment="1">
      <alignment vertical="center"/>
    </xf>
    <xf numFmtId="0" fontId="6" fillId="0" borderId="37" xfId="0" applyFont="1" applyFill="1" applyBorder="1" applyAlignment="1">
      <alignment vertical="center"/>
    </xf>
    <xf numFmtId="0" fontId="6" fillId="0" borderId="0" xfId="0" applyFont="1" applyFill="1" applyBorder="1" applyAlignment="1">
      <alignment vertical="center"/>
    </xf>
    <xf numFmtId="0" fontId="9" fillId="0" borderId="37" xfId="0" applyFont="1" applyFill="1" applyBorder="1" applyAlignment="1">
      <alignment vertical="center"/>
    </xf>
    <xf numFmtId="38" fontId="9" fillId="0" borderId="0" xfId="2" applyFont="1" applyFill="1" applyAlignment="1">
      <alignment vertical="center"/>
    </xf>
    <xf numFmtId="0" fontId="9" fillId="0" borderId="70" xfId="0" applyFont="1" applyFill="1" applyBorder="1" applyAlignment="1">
      <alignment vertical="center"/>
    </xf>
    <xf numFmtId="0" fontId="4" fillId="0" borderId="37" xfId="0" applyFont="1" applyFill="1" applyBorder="1" applyAlignment="1">
      <alignment vertical="center"/>
    </xf>
    <xf numFmtId="0" fontId="4" fillId="0" borderId="0" xfId="0" applyFont="1" applyFill="1" applyBorder="1" applyAlignment="1">
      <alignment vertical="center"/>
    </xf>
    <xf numFmtId="0" fontId="4" fillId="0" borderId="70" xfId="0" applyFont="1" applyFill="1" applyBorder="1" applyAlignment="1">
      <alignment vertical="center"/>
    </xf>
    <xf numFmtId="0" fontId="4" fillId="0" borderId="41" xfId="0" applyFont="1" applyFill="1" applyBorder="1" applyAlignment="1">
      <alignment vertical="center"/>
    </xf>
    <xf numFmtId="179" fontId="6" fillId="0" borderId="0" xfId="0" applyNumberFormat="1" applyFont="1" applyFill="1" applyAlignment="1">
      <alignment vertical="center"/>
    </xf>
    <xf numFmtId="3" fontId="6" fillId="0" borderId="0" xfId="0" applyNumberFormat="1" applyFont="1" applyFill="1" applyAlignment="1">
      <alignment vertical="center"/>
    </xf>
    <xf numFmtId="0" fontId="13" fillId="0" borderId="0" xfId="1" applyFill="1" applyAlignment="1" applyProtection="1">
      <alignment vertical="center"/>
    </xf>
    <xf numFmtId="0" fontId="34" fillId="0" borderId="0" xfId="0" applyFont="1" applyFill="1" applyAlignment="1">
      <alignment vertical="center"/>
    </xf>
    <xf numFmtId="0" fontId="6" fillId="0" borderId="50" xfId="0" applyFont="1" applyFill="1" applyBorder="1" applyAlignment="1">
      <alignment horizontal="centerContinuous" vertical="center"/>
    </xf>
    <xf numFmtId="0" fontId="6" fillId="0" borderId="30" xfId="0" applyFont="1" applyFill="1" applyBorder="1" applyAlignment="1">
      <alignment horizontal="centerContinuous" vertical="center"/>
    </xf>
    <xf numFmtId="0" fontId="6" fillId="0" borderId="51" xfId="0" applyFont="1" applyFill="1" applyBorder="1" applyAlignment="1">
      <alignment horizontal="centerContinuous" vertical="center"/>
    </xf>
    <xf numFmtId="179" fontId="9" fillId="0" borderId="37" xfId="2" applyNumberFormat="1" applyFont="1" applyFill="1" applyBorder="1" applyAlignment="1">
      <alignment vertical="center"/>
    </xf>
    <xf numFmtId="0" fontId="19" fillId="0" borderId="37" xfId="0" applyFont="1" applyFill="1" applyBorder="1" applyAlignment="1">
      <alignment horizontal="centerContinuous" vertical="center"/>
    </xf>
    <xf numFmtId="0" fontId="19" fillId="0" borderId="36" xfId="0" applyFont="1" applyFill="1" applyBorder="1" applyAlignment="1">
      <alignment horizontal="centerContinuous" vertical="center"/>
    </xf>
    <xf numFmtId="0" fontId="19" fillId="0" borderId="70" xfId="0" applyFont="1" applyFill="1" applyBorder="1" applyAlignment="1">
      <alignment horizontal="centerContinuous" vertical="center"/>
    </xf>
    <xf numFmtId="0" fontId="19" fillId="0" borderId="71" xfId="0" applyFont="1" applyFill="1" applyBorder="1" applyAlignment="1">
      <alignment horizontal="centerContinuous" vertical="center"/>
    </xf>
    <xf numFmtId="0" fontId="11" fillId="0" borderId="69" xfId="0" applyFont="1" applyFill="1" applyBorder="1" applyAlignment="1">
      <alignment horizontal="center" vertical="center"/>
    </xf>
    <xf numFmtId="0" fontId="11" fillId="0" borderId="37" xfId="0" applyFont="1" applyFill="1" applyBorder="1" applyAlignment="1">
      <alignment horizontal="center" vertical="center" shrinkToFit="1"/>
    </xf>
    <xf numFmtId="0" fontId="11" fillId="0" borderId="37" xfId="0" applyFont="1" applyFill="1" applyBorder="1" applyAlignment="1">
      <alignment horizontal="distributed" vertical="center" justifyLastLine="1"/>
    </xf>
    <xf numFmtId="0" fontId="11" fillId="0" borderId="37" xfId="0" applyFont="1" applyFill="1" applyBorder="1" applyAlignment="1">
      <alignment horizontal="distributed" vertical="center"/>
    </xf>
    <xf numFmtId="0" fontId="11" fillId="0" borderId="38" xfId="0" applyFont="1" applyFill="1" applyBorder="1" applyAlignment="1">
      <alignment horizontal="distributed" vertical="center" justifyLastLine="1"/>
    </xf>
    <xf numFmtId="0" fontId="11" fillId="0" borderId="21" xfId="0" applyFont="1" applyFill="1" applyBorder="1" applyAlignment="1">
      <alignment horizontal="distributed" vertical="center" justifyLastLine="1"/>
    </xf>
    <xf numFmtId="0" fontId="11" fillId="0" borderId="69" xfId="0" applyFont="1" applyFill="1" applyBorder="1" applyAlignment="1">
      <alignment horizontal="center" vertical="center" justifyLastLine="1"/>
    </xf>
    <xf numFmtId="0" fontId="11" fillId="0" borderId="50" xfId="0" applyFont="1" applyFill="1" applyBorder="1" applyAlignment="1">
      <alignment horizontal="distributed" vertical="center" justifyLastLine="1"/>
    </xf>
    <xf numFmtId="0" fontId="11" fillId="0" borderId="51" xfId="0" applyFont="1" applyFill="1" applyBorder="1" applyAlignment="1">
      <alignment horizontal="distributed" vertical="center" justifyLastLine="1"/>
    </xf>
    <xf numFmtId="0" fontId="11" fillId="0" borderId="67" xfId="0" applyFont="1" applyFill="1" applyBorder="1" applyAlignment="1">
      <alignment horizontal="center" vertical="center"/>
    </xf>
    <xf numFmtId="0" fontId="11" fillId="0" borderId="68" xfId="0" applyFont="1" applyFill="1" applyBorder="1" applyAlignment="1">
      <alignment horizontal="center" vertical="center"/>
    </xf>
    <xf numFmtId="0" fontId="11" fillId="0" borderId="30" xfId="0" applyFont="1" applyFill="1" applyBorder="1" applyAlignment="1">
      <alignment horizontal="distributed" vertical="center" justifyLastLine="1"/>
    </xf>
    <xf numFmtId="0" fontId="11" fillId="0" borderId="0" xfId="0" applyFont="1" applyFill="1"/>
    <xf numFmtId="0" fontId="11" fillId="0" borderId="30" xfId="0" applyFont="1" applyFill="1" applyBorder="1" applyAlignment="1">
      <alignment horizontal="center" vertical="center" shrinkToFit="1"/>
    </xf>
    <xf numFmtId="0" fontId="11" fillId="0" borderId="37" xfId="0" applyFont="1" applyFill="1" applyBorder="1" applyAlignment="1">
      <alignment horizontal="right" vertical="top"/>
    </xf>
    <xf numFmtId="0" fontId="11" fillId="0" borderId="0" xfId="0" applyFont="1" applyFill="1" applyAlignment="1">
      <alignment horizontal="right" vertical="top"/>
    </xf>
    <xf numFmtId="0" fontId="11" fillId="0" borderId="69" xfId="0" applyFont="1" applyFill="1" applyBorder="1" applyAlignment="1">
      <alignment horizontal="right" vertical="top"/>
    </xf>
    <xf numFmtId="0" fontId="19" fillId="0" borderId="0" xfId="0" applyFont="1" applyFill="1"/>
    <xf numFmtId="0" fontId="11" fillId="0" borderId="0" xfId="0" applyFont="1" applyFill="1" applyAlignment="1"/>
    <xf numFmtId="0" fontId="11" fillId="0" borderId="69" xfId="0" applyFont="1" applyFill="1" applyBorder="1" applyAlignment="1">
      <alignment horizontal="distributed" vertical="center" justifyLastLine="1"/>
    </xf>
    <xf numFmtId="178" fontId="9" fillId="0" borderId="37" xfId="0" applyNumberFormat="1" applyFont="1" applyFill="1" applyBorder="1" applyAlignment="1">
      <alignment horizontal="right" vertical="center"/>
    </xf>
    <xf numFmtId="178" fontId="9" fillId="0" borderId="70" xfId="0" applyNumberFormat="1" applyFont="1" applyFill="1" applyBorder="1" applyAlignment="1">
      <alignment horizontal="right" vertical="center"/>
    </xf>
    <xf numFmtId="178" fontId="4" fillId="0" borderId="37" xfId="0" applyNumberFormat="1" applyFont="1" applyFill="1" applyBorder="1" applyAlignment="1">
      <alignment horizontal="right" vertical="center"/>
    </xf>
    <xf numFmtId="178" fontId="4" fillId="0" borderId="70" xfId="0" applyNumberFormat="1" applyFont="1" applyFill="1" applyBorder="1" applyAlignment="1">
      <alignment horizontal="right" vertical="center"/>
    </xf>
    <xf numFmtId="178" fontId="4" fillId="0" borderId="21" xfId="0" applyNumberFormat="1" applyFont="1" applyFill="1" applyBorder="1" applyAlignment="1">
      <alignment horizontal="right" vertical="center"/>
    </xf>
    <xf numFmtId="178" fontId="4" fillId="0" borderId="69" xfId="0" applyNumberFormat="1" applyFont="1" applyFill="1" applyBorder="1" applyAlignment="1">
      <alignment horizontal="right" vertical="center"/>
    </xf>
    <xf numFmtId="178" fontId="9" fillId="0" borderId="0" xfId="0" applyNumberFormat="1" applyFont="1" applyFill="1" applyBorder="1" applyAlignment="1">
      <alignment horizontal="right" vertical="center"/>
    </xf>
    <xf numFmtId="178" fontId="9" fillId="0" borderId="36" xfId="0" applyNumberFormat="1" applyFont="1" applyFill="1" applyBorder="1" applyAlignment="1">
      <alignment horizontal="right" vertical="center"/>
    </xf>
    <xf numFmtId="177" fontId="9" fillId="0" borderId="37" xfId="2" applyNumberFormat="1" applyFont="1" applyFill="1" applyBorder="1" applyAlignment="1">
      <alignment vertical="center"/>
    </xf>
    <xf numFmtId="177" fontId="9" fillId="0" borderId="0" xfId="2" applyNumberFormat="1" applyFont="1" applyFill="1" applyBorder="1" applyAlignment="1">
      <alignment vertical="center"/>
    </xf>
    <xf numFmtId="177" fontId="9" fillId="0" borderId="36" xfId="2" applyNumberFormat="1" applyFont="1" applyFill="1" applyBorder="1" applyAlignment="1">
      <alignment vertical="center"/>
    </xf>
    <xf numFmtId="179" fontId="4" fillId="0" borderId="69" xfId="2" applyNumberFormat="1" applyFont="1" applyFill="1" applyBorder="1" applyAlignment="1">
      <alignment vertical="center"/>
    </xf>
    <xf numFmtId="179" fontId="4" fillId="0" borderId="21" xfId="2" applyNumberFormat="1" applyFont="1" applyFill="1" applyBorder="1" applyAlignment="1">
      <alignment vertical="center"/>
    </xf>
    <xf numFmtId="184" fontId="4" fillId="0" borderId="69" xfId="0" applyNumberFormat="1" applyFont="1" applyFill="1" applyBorder="1" applyAlignment="1">
      <alignment horizontal="right"/>
    </xf>
    <xf numFmtId="0" fontId="11" fillId="0" borderId="70" xfId="0" applyFont="1" applyFill="1" applyBorder="1" applyAlignment="1">
      <alignment horizontal="distributed" vertical="center" justifyLastLine="1"/>
    </xf>
    <xf numFmtId="0" fontId="11" fillId="0" borderId="21" xfId="0" applyFont="1" applyFill="1" applyBorder="1" applyAlignment="1">
      <alignment horizontal="center" vertical="center"/>
    </xf>
    <xf numFmtId="0" fontId="29" fillId="0" borderId="66" xfId="5" applyNumberFormat="1" applyFont="1" applyFill="1" applyBorder="1" applyAlignment="1" applyProtection="1">
      <alignment horizontal="distributed" vertical="center" justifyLastLine="1"/>
    </xf>
    <xf numFmtId="0" fontId="29" fillId="0" borderId="37" xfId="5" applyNumberFormat="1" applyFont="1" applyFill="1" applyBorder="1" applyAlignment="1" applyProtection="1">
      <alignment horizontal="distributed" vertical="center" justifyLastLine="1"/>
    </xf>
    <xf numFmtId="0" fontId="18" fillId="0" borderId="0" xfId="7" applyNumberFormat="1" applyFont="1" applyFill="1" applyBorder="1" applyAlignment="1" applyProtection="1">
      <alignment horizontal="distributed" vertical="center" justifyLastLine="1"/>
    </xf>
    <xf numFmtId="0" fontId="18" fillId="0" borderId="69" xfId="7" applyNumberFormat="1" applyFont="1" applyFill="1" applyBorder="1" applyAlignment="1" applyProtection="1">
      <alignment horizontal="distributed" vertical="center" justifyLastLine="1"/>
    </xf>
    <xf numFmtId="0" fontId="11" fillId="0" borderId="37" xfId="0" applyFont="1" applyFill="1" applyBorder="1" applyAlignment="1">
      <alignment horizontal="distributed" vertical="center" justifyLastLine="1" shrinkToFit="1"/>
    </xf>
    <xf numFmtId="0" fontId="29" fillId="0" borderId="69" xfId="5" applyNumberFormat="1" applyFont="1" applyFill="1" applyBorder="1" applyAlignment="1" applyProtection="1">
      <alignment horizontal="distributed" vertical="center" justifyLastLine="1"/>
    </xf>
    <xf numFmtId="0" fontId="29" fillId="0" borderId="69" xfId="5" applyNumberFormat="1" applyFont="1" applyFill="1" applyBorder="1" applyAlignment="1" applyProtection="1">
      <alignment horizontal="distributed" vertical="center" wrapText="1" justifyLastLine="1"/>
    </xf>
    <xf numFmtId="0" fontId="29" fillId="0" borderId="21" xfId="5" applyNumberFormat="1" applyFont="1" applyFill="1" applyBorder="1" applyAlignment="1" applyProtection="1">
      <alignment horizontal="distributed" vertical="center" justifyLastLine="1"/>
    </xf>
    <xf numFmtId="0" fontId="29" fillId="0" borderId="51" xfId="5" applyNumberFormat="1" applyFont="1" applyFill="1" applyBorder="1" applyAlignment="1" applyProtection="1">
      <alignment horizontal="distributed" vertical="center" justifyLastLine="1"/>
    </xf>
    <xf numFmtId="0" fontId="29" fillId="0" borderId="38" xfId="5" applyNumberFormat="1" applyFont="1" applyFill="1" applyBorder="1" applyAlignment="1" applyProtection="1">
      <alignment horizontal="distributed" vertical="center" justifyLastLine="1"/>
    </xf>
    <xf numFmtId="176" fontId="19" fillId="0" borderId="37" xfId="7" applyNumberFormat="1" applyFont="1" applyFill="1" applyBorder="1" applyAlignment="1" applyProtection="1">
      <alignment horizontal="right" vertical="center"/>
      <protection locked="0"/>
    </xf>
    <xf numFmtId="176" fontId="18" fillId="0" borderId="0" xfId="7" applyNumberFormat="1" applyFont="1" applyFill="1" applyBorder="1" applyAlignment="1" applyProtection="1">
      <alignment horizontal="right" vertical="center"/>
      <protection locked="0"/>
    </xf>
    <xf numFmtId="176" fontId="18" fillId="0" borderId="0" xfId="7" applyNumberFormat="1" applyFont="1" applyFill="1" applyBorder="1" applyAlignment="1" applyProtection="1">
      <alignment horizontal="right" vertical="center"/>
    </xf>
    <xf numFmtId="176" fontId="11" fillId="0" borderId="37" xfId="7" applyNumberFormat="1" applyFont="1" applyFill="1" applyBorder="1" applyAlignment="1" applyProtection="1">
      <alignment vertical="center"/>
    </xf>
    <xf numFmtId="176" fontId="18" fillId="0" borderId="0" xfId="7" applyNumberFormat="1" applyFont="1" applyFill="1" applyBorder="1" applyAlignment="1" applyProtection="1">
      <alignment vertical="center"/>
    </xf>
    <xf numFmtId="176" fontId="11" fillId="0" borderId="70" xfId="7" applyNumberFormat="1" applyFont="1" applyFill="1" applyBorder="1" applyAlignment="1" applyProtection="1">
      <alignment vertical="center"/>
    </xf>
    <xf numFmtId="176" fontId="18" fillId="0" borderId="0" xfId="7" applyNumberFormat="1" applyFont="1" applyFill="1" applyBorder="1" applyAlignment="1" applyProtection="1">
      <alignment vertical="center"/>
      <protection locked="0"/>
    </xf>
    <xf numFmtId="0" fontId="18" fillId="0" borderId="0" xfId="7" applyNumberFormat="1" applyFont="1" applyFill="1" applyBorder="1" applyAlignment="1" applyProtection="1">
      <alignment horizontal="center" vertical="center"/>
      <protection locked="0"/>
    </xf>
    <xf numFmtId="0" fontId="4" fillId="0" borderId="70" xfId="0" applyFont="1" applyFill="1" applyBorder="1" applyAlignment="1">
      <alignment horizontal="center" vertical="center" shrinkToFit="1"/>
    </xf>
    <xf numFmtId="0" fontId="11" fillId="0" borderId="0" xfId="0" applyFont="1" applyFill="1" applyAlignment="1">
      <alignment horizontal="left" vertical="center"/>
    </xf>
    <xf numFmtId="0" fontId="4" fillId="0" borderId="0" xfId="0" applyFont="1" applyFill="1" applyBorder="1" applyAlignment="1">
      <alignment vertical="center" shrinkToFit="1"/>
    </xf>
    <xf numFmtId="0" fontId="11" fillId="0" borderId="70" xfId="0" applyFont="1" applyFill="1" applyBorder="1" applyAlignment="1">
      <alignment horizontal="center" vertical="center" shrinkToFit="1"/>
    </xf>
    <xf numFmtId="184" fontId="4" fillId="0" borderId="37" xfId="0" applyNumberFormat="1" applyFont="1" applyFill="1" applyBorder="1" applyAlignment="1">
      <alignment horizontal="right"/>
    </xf>
    <xf numFmtId="184" fontId="4" fillId="0" borderId="70" xfId="0" applyNumberFormat="1" applyFont="1" applyFill="1" applyBorder="1" applyAlignment="1">
      <alignment horizontal="right"/>
    </xf>
    <xf numFmtId="176" fontId="35" fillId="0" borderId="0" xfId="7" applyNumberFormat="1" applyFont="1" applyFill="1" applyBorder="1" applyAlignment="1" applyProtection="1">
      <alignment vertical="center"/>
      <protection locked="0"/>
    </xf>
    <xf numFmtId="0" fontId="6" fillId="0" borderId="0" xfId="0" applyFont="1" applyFill="1" applyAlignment="1">
      <alignment horizontal="right" vertical="center"/>
    </xf>
    <xf numFmtId="176" fontId="6" fillId="0" borderId="37" xfId="7" applyNumberFormat="1" applyFont="1" applyFill="1" applyBorder="1" applyAlignment="1">
      <alignment horizontal="right" vertical="center"/>
    </xf>
    <xf numFmtId="176" fontId="6" fillId="0" borderId="70" xfId="7" applyNumberFormat="1" applyFont="1" applyFill="1" applyBorder="1" applyAlignment="1">
      <alignment horizontal="right" vertical="center"/>
    </xf>
    <xf numFmtId="176" fontId="6" fillId="0" borderId="37" xfId="0" applyNumberFormat="1" applyFont="1" applyFill="1" applyBorder="1" applyAlignment="1">
      <alignment vertical="center"/>
    </xf>
    <xf numFmtId="176" fontId="6" fillId="0" borderId="70" xfId="0" applyNumberFormat="1" applyFont="1" applyFill="1" applyBorder="1" applyAlignment="1">
      <alignment vertical="center"/>
    </xf>
    <xf numFmtId="0" fontId="6" fillId="0" borderId="50" xfId="0" applyFont="1" applyFill="1" applyBorder="1" applyAlignment="1">
      <alignment horizontal="distributed" vertical="center" justifyLastLine="1"/>
    </xf>
    <xf numFmtId="0" fontId="6" fillId="0" borderId="67" xfId="0" applyFont="1" applyFill="1" applyBorder="1" applyAlignment="1">
      <alignment horizontal="center" vertical="center"/>
    </xf>
    <xf numFmtId="0" fontId="6" fillId="0" borderId="30" xfId="0" applyFont="1" applyFill="1" applyBorder="1" applyAlignment="1">
      <alignment horizontal="distributed" vertical="center" justifyLastLine="1"/>
    </xf>
    <xf numFmtId="0" fontId="6" fillId="0" borderId="51" xfId="0" applyFont="1" applyFill="1" applyBorder="1" applyAlignment="1">
      <alignment horizontal="distributed" vertical="center" justifyLastLine="1"/>
    </xf>
    <xf numFmtId="0" fontId="6" fillId="0" borderId="0" xfId="0" applyFont="1" applyFill="1" applyAlignment="1">
      <alignment horizontal="center" vertical="center"/>
    </xf>
    <xf numFmtId="0" fontId="28" fillId="0" borderId="0" xfId="0" applyFont="1" applyFill="1"/>
    <xf numFmtId="0" fontId="6" fillId="0" borderId="0" xfId="0" applyFont="1" applyFill="1"/>
    <xf numFmtId="0" fontId="5" fillId="0" borderId="0" xfId="0" applyFont="1" applyFill="1" applyAlignment="1">
      <alignment vertical="center"/>
    </xf>
    <xf numFmtId="0" fontId="28" fillId="0" borderId="21" xfId="0" applyFont="1" applyFill="1" applyBorder="1" applyAlignment="1">
      <alignment horizontal="distributed" vertical="center" justifyLastLine="1"/>
    </xf>
    <xf numFmtId="0" fontId="36" fillId="0" borderId="37" xfId="0" applyFont="1" applyFill="1" applyBorder="1" applyAlignment="1">
      <alignment horizontal="right" vertical="top"/>
    </xf>
    <xf numFmtId="0" fontId="36" fillId="0" borderId="0" xfId="0" applyFont="1" applyFill="1" applyAlignment="1">
      <alignment horizontal="right" vertical="top"/>
    </xf>
    <xf numFmtId="0" fontId="36" fillId="0" borderId="36" xfId="0" applyFont="1" applyFill="1" applyBorder="1" applyAlignment="1">
      <alignment horizontal="right" vertical="top"/>
    </xf>
    <xf numFmtId="0" fontId="28" fillId="0" borderId="37" xfId="0" applyFont="1" applyFill="1" applyBorder="1" applyAlignment="1">
      <alignment horizontal="right" vertical="top"/>
    </xf>
    <xf numFmtId="0" fontId="6" fillId="0" borderId="0" xfId="0" applyFont="1" applyFill="1" applyBorder="1"/>
    <xf numFmtId="179" fontId="6" fillId="0" borderId="37" xfId="0" applyNumberFormat="1" applyFont="1" applyFill="1" applyBorder="1" applyAlignment="1">
      <alignment vertical="center"/>
    </xf>
    <xf numFmtId="179" fontId="6" fillId="0" borderId="36" xfId="0" applyNumberFormat="1" applyFont="1" applyFill="1" applyBorder="1" applyAlignment="1">
      <alignment vertical="center"/>
    </xf>
    <xf numFmtId="38" fontId="6" fillId="0" borderId="37" xfId="2" applyFont="1" applyFill="1" applyBorder="1" applyAlignment="1">
      <alignment vertical="center"/>
    </xf>
    <xf numFmtId="176" fontId="6" fillId="0" borderId="0" xfId="7" applyNumberFormat="1" applyFont="1" applyFill="1" applyBorder="1" applyAlignment="1" applyProtection="1">
      <alignment horizontal="left" vertical="center"/>
      <protection locked="0"/>
    </xf>
    <xf numFmtId="0" fontId="6" fillId="0" borderId="37" xfId="0" applyFont="1" applyFill="1" applyBorder="1" applyAlignment="1">
      <alignment horizontal="distributed" vertical="center"/>
    </xf>
    <xf numFmtId="0" fontId="5" fillId="0" borderId="0" xfId="0" applyFont="1" applyFill="1" applyAlignment="1">
      <alignment horizontal="left" vertical="center"/>
    </xf>
    <xf numFmtId="38" fontId="21" fillId="0" borderId="37" xfId="2" applyFont="1" applyFill="1" applyBorder="1" applyAlignment="1">
      <alignment horizontal="distributed" justifyLastLine="1"/>
    </xf>
    <xf numFmtId="0" fontId="21" fillId="0" borderId="37" xfId="2" applyNumberFormat="1" applyFont="1" applyFill="1" applyBorder="1" applyAlignment="1">
      <alignment horizontal="distributed" justifyLastLine="1"/>
    </xf>
    <xf numFmtId="176" fontId="35" fillId="0" borderId="0" xfId="7" applyNumberFormat="1" applyFont="1" applyFill="1" applyBorder="1" applyAlignment="1" applyProtection="1">
      <alignment horizontal="left" vertical="center"/>
      <protection locked="0"/>
    </xf>
    <xf numFmtId="37" fontId="4" fillId="0" borderId="62" xfId="0" applyNumberFormat="1" applyFont="1" applyFill="1" applyBorder="1" applyAlignment="1">
      <alignment horizontal="distributed" vertical="distributed" justifyLastLine="1"/>
    </xf>
    <xf numFmtId="37" fontId="4" fillId="0" borderId="64" xfId="0" applyNumberFormat="1" applyFont="1" applyFill="1" applyBorder="1" applyAlignment="1">
      <alignment horizontal="distributed" vertical="distributed" justifyLastLine="1"/>
    </xf>
    <xf numFmtId="37" fontId="4" fillId="0" borderId="10" xfId="0" applyNumberFormat="1" applyFont="1" applyFill="1" applyBorder="1" applyAlignment="1">
      <alignment horizontal="distributed" vertical="distributed" justifyLastLine="1"/>
    </xf>
    <xf numFmtId="37" fontId="4" fillId="0" borderId="1" xfId="0" applyNumberFormat="1" applyFont="1" applyFill="1" applyBorder="1" applyAlignment="1">
      <alignment horizontal="distributed" vertical="distributed" justifyLastLine="1"/>
    </xf>
    <xf numFmtId="37" fontId="4" fillId="0" borderId="65" xfId="0" applyNumberFormat="1" applyFont="1" applyFill="1" applyBorder="1" applyAlignment="1">
      <alignment horizontal="distributed" vertical="distributed" justifyLastLine="1"/>
    </xf>
    <xf numFmtId="37" fontId="4" fillId="0" borderId="63" xfId="0" applyNumberFormat="1" applyFont="1" applyFill="1" applyBorder="1" applyAlignment="1">
      <alignment horizontal="distributed" vertical="distributed" justifyLastLine="1"/>
    </xf>
    <xf numFmtId="0" fontId="21" fillId="0" borderId="0" xfId="6" applyFont="1" applyFill="1" applyAlignment="1">
      <alignment vertical="center"/>
    </xf>
    <xf numFmtId="0" fontId="37" fillId="0" borderId="0" xfId="6" applyFont="1" applyFill="1" applyAlignment="1">
      <alignment horizontal="left" vertical="center"/>
    </xf>
    <xf numFmtId="0" fontId="38" fillId="0" borderId="0" xfId="6" applyFont="1" applyFill="1" applyAlignment="1">
      <alignment horizontal="center" vertical="center"/>
    </xf>
    <xf numFmtId="0" fontId="21" fillId="0" borderId="0" xfId="6" applyFont="1" applyFill="1" applyAlignment="1">
      <alignment horizontal="distributed" vertical="center"/>
    </xf>
    <xf numFmtId="0" fontId="13" fillId="0" borderId="0" xfId="1" applyFill="1" applyBorder="1" applyAlignment="1" applyProtection="1">
      <alignment vertical="center"/>
    </xf>
    <xf numFmtId="0" fontId="21" fillId="0" borderId="0" xfId="6" applyFont="1" applyFill="1" applyBorder="1" applyAlignment="1">
      <alignment vertical="center"/>
    </xf>
    <xf numFmtId="0" fontId="13" fillId="0" borderId="0" xfId="1" applyAlignment="1" applyProtection="1"/>
    <xf numFmtId="0" fontId="13" fillId="0" borderId="0" xfId="1" applyFill="1" applyBorder="1" applyAlignment="1" applyProtection="1">
      <alignment vertical="top"/>
    </xf>
    <xf numFmtId="0" fontId="21" fillId="0" borderId="0" xfId="6" applyFont="1" applyFill="1" applyBorder="1" applyAlignment="1">
      <alignment vertical="top"/>
    </xf>
    <xf numFmtId="0" fontId="39" fillId="0" borderId="0" xfId="6" applyFont="1" applyFill="1" applyBorder="1" applyAlignment="1">
      <alignment vertical="center"/>
    </xf>
    <xf numFmtId="0" fontId="40" fillId="0" borderId="0" xfId="6" applyFont="1" applyFill="1" applyBorder="1" applyAlignment="1">
      <alignment vertical="center"/>
    </xf>
    <xf numFmtId="176" fontId="41" fillId="0" borderId="0" xfId="7" applyNumberFormat="1" applyFont="1" applyFill="1" applyBorder="1" applyAlignment="1" applyProtection="1">
      <alignment horizontal="left" vertical="center"/>
      <protection locked="0"/>
    </xf>
    <xf numFmtId="178" fontId="4" fillId="0" borderId="38" xfId="0" applyNumberFormat="1" applyFont="1" applyFill="1" applyBorder="1" applyAlignment="1">
      <alignment horizontal="right"/>
    </xf>
    <xf numFmtId="178" fontId="4" fillId="0" borderId="37" xfId="0" applyNumberFormat="1" applyFont="1" applyFill="1" applyBorder="1" applyAlignment="1">
      <alignment horizontal="right"/>
    </xf>
    <xf numFmtId="178" fontId="4" fillId="0" borderId="67" xfId="0" applyNumberFormat="1" applyFont="1" applyFill="1" applyBorder="1" applyAlignment="1">
      <alignment horizontal="right"/>
    </xf>
    <xf numFmtId="178" fontId="4" fillId="0" borderId="69" xfId="0" applyNumberFormat="1" applyFont="1" applyFill="1" applyBorder="1" applyAlignment="1">
      <alignment horizontal="right"/>
    </xf>
    <xf numFmtId="178" fontId="4" fillId="0" borderId="66" xfId="0" applyNumberFormat="1" applyFont="1" applyFill="1" applyBorder="1" applyAlignment="1">
      <alignment horizontal="right"/>
    </xf>
    <xf numFmtId="178" fontId="4" fillId="0" borderId="70" xfId="0" applyNumberFormat="1" applyFont="1" applyFill="1" applyBorder="1" applyAlignment="1">
      <alignment horizontal="right"/>
    </xf>
    <xf numFmtId="0" fontId="29" fillId="0" borderId="67" xfId="5" applyNumberFormat="1" applyFont="1" applyFill="1" applyBorder="1" applyAlignment="1" applyProtection="1">
      <alignment horizontal="distributed" vertical="center" justifyLastLine="1"/>
    </xf>
    <xf numFmtId="0" fontId="11" fillId="0" borderId="0" xfId="0" applyFont="1" applyFill="1" applyBorder="1"/>
    <xf numFmtId="0" fontId="7" fillId="0" borderId="37" xfId="0" applyFont="1" applyFill="1" applyBorder="1" applyAlignment="1">
      <alignment horizontal="center" vertical="center" shrinkToFit="1"/>
    </xf>
    <xf numFmtId="49" fontId="4" fillId="0" borderId="70" xfId="0" applyNumberFormat="1" applyFont="1" applyFill="1" applyBorder="1" applyAlignment="1">
      <alignment vertical="center"/>
    </xf>
    <xf numFmtId="38" fontId="6" fillId="0" borderId="70" xfId="2" applyFont="1" applyFill="1" applyBorder="1" applyAlignment="1">
      <alignment vertical="center"/>
    </xf>
    <xf numFmtId="0" fontId="0" fillId="0" borderId="0" xfId="0" applyFill="1" applyBorder="1" applyAlignment="1">
      <alignment horizontal="distributed" vertical="center" justifyLastLine="1"/>
    </xf>
    <xf numFmtId="179" fontId="4" fillId="0" borderId="0" xfId="0" applyNumberFormat="1" applyFont="1" applyFill="1" applyBorder="1" applyAlignment="1">
      <alignment horizontal="right"/>
    </xf>
    <xf numFmtId="178" fontId="4" fillId="0" borderId="0" xfId="0" applyNumberFormat="1" applyFont="1" applyFill="1" applyBorder="1" applyAlignment="1">
      <alignment horizontal="right"/>
    </xf>
    <xf numFmtId="0" fontId="4" fillId="0" borderId="0" xfId="0" applyFont="1" applyFill="1" applyBorder="1" applyAlignment="1">
      <alignment horizontal="center" vertical="distributed" textRotation="255" justifyLastLine="1"/>
    </xf>
    <xf numFmtId="0" fontId="0" fillId="0" borderId="0" xfId="0" applyFill="1" applyBorder="1" applyAlignment="1">
      <alignment shrinkToFit="1"/>
    </xf>
    <xf numFmtId="0" fontId="11" fillId="0" borderId="72" xfId="0" applyFont="1" applyFill="1" applyBorder="1" applyAlignment="1">
      <alignment horizontal="center" vertical="center" shrinkToFit="1"/>
    </xf>
    <xf numFmtId="49" fontId="16" fillId="0" borderId="21" xfId="8" applyNumberFormat="1" applyFont="1" applyFill="1" applyBorder="1" applyAlignment="1">
      <alignment horizontal="center" vertical="center"/>
    </xf>
    <xf numFmtId="49" fontId="11" fillId="0" borderId="0" xfId="8" applyNumberFormat="1" applyFont="1" applyFill="1" applyAlignment="1">
      <alignment vertical="center"/>
    </xf>
    <xf numFmtId="49" fontId="11" fillId="0" borderId="69" xfId="8" applyNumberFormat="1" applyFont="1" applyFill="1" applyBorder="1" applyAlignment="1">
      <alignment vertical="center"/>
    </xf>
    <xf numFmtId="49" fontId="4" fillId="0" borderId="37" xfId="8" applyNumberFormat="1" applyFont="1" applyFill="1" applyBorder="1" applyAlignment="1">
      <alignment vertical="center"/>
    </xf>
    <xf numFmtId="0" fontId="8" fillId="0" borderId="37" xfId="0" applyFont="1" applyFill="1" applyBorder="1" applyAlignment="1">
      <alignment horizontal="left" vertical="center" wrapText="1" shrinkToFit="1"/>
    </xf>
    <xf numFmtId="0" fontId="4" fillId="0" borderId="0" xfId="0" applyFont="1" applyFill="1" applyBorder="1" applyAlignment="1">
      <alignment horizontal="center" vertical="center" shrinkToFit="1"/>
    </xf>
    <xf numFmtId="0" fontId="3" fillId="0" borderId="0" xfId="3" applyFont="1" applyFill="1" applyAlignment="1">
      <alignment horizontal="left" vertical="center"/>
    </xf>
    <xf numFmtId="0" fontId="1" fillId="0" borderId="0" xfId="3" applyFill="1" applyAlignment="1">
      <alignment horizontal="left" vertical="center"/>
    </xf>
    <xf numFmtId="0" fontId="1" fillId="0" borderId="0" xfId="3" applyFill="1" applyAlignment="1">
      <alignment horizontal="left"/>
    </xf>
    <xf numFmtId="0" fontId="11" fillId="0" borderId="0" xfId="0" applyFont="1" applyFill="1" applyBorder="1" applyAlignment="1">
      <alignment horizontal="distributed" vertical="center" justifyLastLine="1"/>
    </xf>
    <xf numFmtId="176" fontId="11" fillId="0" borderId="0" xfId="7" applyNumberFormat="1" applyFont="1" applyFill="1" applyBorder="1" applyAlignment="1" applyProtection="1">
      <alignment vertical="center"/>
    </xf>
    <xf numFmtId="0" fontId="11" fillId="0" borderId="69" xfId="0" applyFont="1" applyFill="1" applyBorder="1" applyAlignment="1">
      <alignment horizontal="distributed" vertical="center"/>
    </xf>
    <xf numFmtId="0" fontId="4" fillId="0" borderId="72" xfId="0" applyFont="1" applyFill="1" applyBorder="1" applyAlignment="1">
      <alignment horizontal="center" vertical="center"/>
    </xf>
    <xf numFmtId="37" fontId="4" fillId="0" borderId="48" xfId="0" applyNumberFormat="1" applyFont="1" applyFill="1" applyBorder="1" applyAlignment="1">
      <alignment horizontal="centerContinuous"/>
    </xf>
    <xf numFmtId="37" fontId="4" fillId="0" borderId="47" xfId="0" applyNumberFormat="1" applyFont="1" applyFill="1" applyBorder="1" applyAlignment="1">
      <alignment horizontal="centerContinuous"/>
    </xf>
    <xf numFmtId="37" fontId="4" fillId="0" borderId="55" xfId="0" applyNumberFormat="1" applyFont="1" applyFill="1" applyBorder="1" applyAlignment="1">
      <alignment horizontal="centerContinuous"/>
    </xf>
    <xf numFmtId="0" fontId="13" fillId="0" borderId="0" xfId="1" applyFont="1" applyAlignment="1" applyProtection="1"/>
    <xf numFmtId="176" fontId="18" fillId="0" borderId="37" xfId="7" applyNumberFormat="1" applyFont="1" applyFill="1" applyBorder="1" applyAlignment="1" applyProtection="1">
      <alignment vertical="center"/>
    </xf>
    <xf numFmtId="176" fontId="18" fillId="0" borderId="37" xfId="7" applyNumberFormat="1" applyFont="1" applyFill="1" applyBorder="1" applyAlignment="1" applyProtection="1">
      <alignment vertical="center"/>
      <protection locked="0"/>
    </xf>
    <xf numFmtId="178" fontId="4" fillId="0" borderId="79" xfId="0" applyNumberFormat="1" applyFont="1" applyFill="1" applyBorder="1" applyAlignment="1">
      <alignment horizontal="right" vertical="center"/>
    </xf>
    <xf numFmtId="0" fontId="8" fillId="0" borderId="37" xfId="0" applyFont="1" applyFill="1" applyBorder="1" applyAlignment="1">
      <alignment horizontal="center" vertical="center" wrapText="1" shrinkToFit="1"/>
    </xf>
    <xf numFmtId="179" fontId="6" fillId="0" borderId="37" xfId="2" applyNumberFormat="1" applyFont="1" applyFill="1" applyBorder="1" applyAlignment="1">
      <alignment vertical="center"/>
    </xf>
    <xf numFmtId="0" fontId="9" fillId="0" borderId="37" xfId="0" applyFont="1" applyFill="1" applyBorder="1" applyAlignment="1">
      <alignment horizontal="right" vertical="center"/>
    </xf>
    <xf numFmtId="38" fontId="6" fillId="0" borderId="0" xfId="0" applyNumberFormat="1" applyFont="1" applyFill="1"/>
    <xf numFmtId="0" fontId="21" fillId="0" borderId="70" xfId="2" applyNumberFormat="1" applyFont="1" applyFill="1" applyBorder="1" applyAlignment="1">
      <alignment horizontal="distributed" justifyLastLine="1"/>
    </xf>
    <xf numFmtId="0" fontId="13" fillId="0" borderId="0" xfId="1" applyFont="1" applyFill="1" applyBorder="1" applyAlignment="1" applyProtection="1">
      <alignment vertical="center"/>
    </xf>
    <xf numFmtId="187" fontId="6" fillId="0" borderId="37" xfId="0" applyNumberFormat="1" applyFont="1" applyFill="1" applyBorder="1" applyAlignment="1">
      <alignment vertical="center"/>
    </xf>
    <xf numFmtId="187" fontId="6" fillId="0" borderId="37" xfId="2" applyNumberFormat="1" applyFont="1" applyFill="1" applyBorder="1" applyAlignment="1">
      <alignment vertical="center"/>
    </xf>
    <xf numFmtId="187" fontId="6" fillId="0" borderId="70" xfId="2" applyNumberFormat="1" applyFont="1" applyFill="1" applyBorder="1" applyAlignment="1">
      <alignment vertical="center"/>
    </xf>
    <xf numFmtId="0" fontId="6" fillId="0" borderId="0" xfId="0" applyFont="1" applyFill="1" applyBorder="1" applyAlignment="1">
      <alignment horizontal="distributed" vertical="center" justifyLastLine="1"/>
    </xf>
    <xf numFmtId="176" fontId="6" fillId="0" borderId="0" xfId="0" applyNumberFormat="1" applyFont="1" applyFill="1" applyBorder="1" applyAlignment="1">
      <alignment vertical="center"/>
    </xf>
    <xf numFmtId="177" fontId="6" fillId="0" borderId="37" xfId="2" applyNumberFormat="1" applyFont="1" applyFill="1" applyBorder="1" applyAlignment="1">
      <alignment vertical="center"/>
    </xf>
    <xf numFmtId="38" fontId="6" fillId="0" borderId="0" xfId="2" applyFont="1" applyFill="1"/>
    <xf numFmtId="0" fontId="3" fillId="0" borderId="0" xfId="0" applyFont="1" applyFill="1" applyAlignment="1">
      <alignment horizontal="left" vertical="center"/>
    </xf>
    <xf numFmtId="0" fontId="11" fillId="0" borderId="0" xfId="0" applyFont="1" applyFill="1" applyBorder="1" applyAlignment="1">
      <alignment horizontal="center" vertical="center"/>
    </xf>
    <xf numFmtId="3" fontId="4" fillId="0" borderId="0" xfId="0" applyNumberFormat="1" applyFont="1" applyFill="1" applyBorder="1" applyAlignment="1">
      <alignment horizontal="right"/>
    </xf>
    <xf numFmtId="0" fontId="11" fillId="0" borderId="0" xfId="0" applyFont="1" applyFill="1" applyBorder="1" applyAlignment="1">
      <alignment vertical="center" justifyLastLine="1"/>
    </xf>
    <xf numFmtId="0" fontId="11" fillId="0" borderId="0" xfId="0" applyFont="1" applyFill="1" applyBorder="1" applyAlignment="1">
      <alignment vertical="center"/>
    </xf>
    <xf numFmtId="0" fontId="12" fillId="0" borderId="0" xfId="0" applyFont="1" applyFill="1" applyBorder="1" applyAlignment="1">
      <alignment vertical="center" justifyLastLine="1"/>
    </xf>
    <xf numFmtId="0" fontId="4" fillId="0" borderId="0" xfId="0" applyFont="1" applyFill="1" applyBorder="1" applyAlignment="1">
      <alignment vertical="center" justifyLastLine="1"/>
    </xf>
    <xf numFmtId="0" fontId="26" fillId="0" borderId="0" xfId="0" applyFont="1" applyFill="1" applyAlignment="1">
      <alignment horizontal="right" vertical="center"/>
    </xf>
    <xf numFmtId="176" fontId="19" fillId="0" borderId="70" xfId="7" applyNumberFormat="1" applyFont="1" applyFill="1" applyBorder="1" applyAlignment="1" applyProtection="1">
      <alignment vertical="center"/>
    </xf>
    <xf numFmtId="176" fontId="4" fillId="0" borderId="69" xfId="0" applyNumberFormat="1" applyFont="1" applyFill="1" applyBorder="1" applyAlignment="1">
      <alignment vertical="center"/>
    </xf>
    <xf numFmtId="176" fontId="11" fillId="0" borderId="69" xfId="7" applyNumberFormat="1" applyFont="1" applyFill="1" applyBorder="1" applyAlignment="1" applyProtection="1">
      <alignment vertical="center"/>
    </xf>
    <xf numFmtId="176" fontId="19" fillId="0" borderId="37" xfId="7" applyNumberFormat="1" applyFont="1" applyFill="1" applyBorder="1" applyAlignment="1" applyProtection="1">
      <alignment horizontal="right" vertical="center"/>
    </xf>
    <xf numFmtId="0" fontId="6" fillId="0" borderId="70" xfId="0" applyFont="1" applyFill="1" applyBorder="1" applyAlignment="1">
      <alignment horizontal="distributed" vertical="center" justifyLastLine="1"/>
    </xf>
    <xf numFmtId="0" fontId="6" fillId="0" borderId="37" xfId="0" applyFont="1" applyFill="1" applyBorder="1" applyAlignment="1">
      <alignment horizontal="distributed" vertical="center" justifyLastLine="1"/>
    </xf>
    <xf numFmtId="0" fontId="6" fillId="0" borderId="21" xfId="0" applyFont="1" applyFill="1" applyBorder="1" applyAlignment="1">
      <alignment horizontal="distributed" vertical="center" justifyLastLine="1"/>
    </xf>
    <xf numFmtId="0" fontId="6" fillId="0" borderId="43" xfId="0" applyFont="1" applyFill="1" applyBorder="1" applyAlignment="1">
      <alignment horizontal="distributed" vertical="center" justifyLastLine="1"/>
    </xf>
    <xf numFmtId="176" fontId="6" fillId="0" borderId="43" xfId="7" applyNumberFormat="1" applyFont="1" applyFill="1" applyBorder="1" applyAlignment="1">
      <alignment horizontal="right" vertical="center"/>
    </xf>
    <xf numFmtId="0" fontId="4" fillId="0" borderId="37" xfId="0" applyFont="1" applyFill="1" applyBorder="1" applyAlignment="1">
      <alignment horizontal="distributed" vertical="center"/>
    </xf>
    <xf numFmtId="0" fontId="11" fillId="0" borderId="30" xfId="0" applyFont="1" applyFill="1" applyBorder="1" applyAlignment="1">
      <alignment horizontal="center" vertical="center"/>
    </xf>
    <xf numFmtId="0" fontId="11" fillId="0" borderId="51"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70"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69" xfId="0" applyFont="1" applyFill="1" applyBorder="1" applyAlignment="1">
      <alignment horizontal="distributed" vertical="center" justifyLastLine="1"/>
    </xf>
    <xf numFmtId="0" fontId="4" fillId="0" borderId="37" xfId="0" applyFont="1" applyFill="1" applyBorder="1" applyAlignment="1">
      <alignment horizontal="distributed" vertical="center" justifyLastLine="1"/>
    </xf>
    <xf numFmtId="0" fontId="11" fillId="0" borderId="69" xfId="0" applyFont="1" applyFill="1" applyBorder="1" applyAlignment="1">
      <alignment horizontal="center" vertical="center"/>
    </xf>
    <xf numFmtId="0" fontId="11" fillId="0" borderId="37" xfId="0" applyFont="1" applyFill="1" applyBorder="1" applyAlignment="1">
      <alignment horizontal="center" vertical="center"/>
    </xf>
    <xf numFmtId="0" fontId="4" fillId="0" borderId="38" xfId="0" applyFont="1" applyFill="1" applyBorder="1" applyAlignment="1">
      <alignment horizontal="distributed" vertical="center" justifyLastLine="1"/>
    </xf>
    <xf numFmtId="0" fontId="4" fillId="0" borderId="0" xfId="0" applyFont="1" applyFill="1" applyBorder="1" applyAlignment="1">
      <alignment horizontal="right"/>
    </xf>
    <xf numFmtId="0" fontId="4" fillId="0" borderId="68" xfId="0" applyFont="1" applyFill="1" applyBorder="1" applyAlignment="1">
      <alignment horizontal="center" vertical="center"/>
    </xf>
    <xf numFmtId="0" fontId="20" fillId="0" borderId="0" xfId="6" applyFont="1" applyFill="1" applyAlignment="1">
      <alignment horizontal="center" vertical="center"/>
    </xf>
    <xf numFmtId="0" fontId="21" fillId="0" borderId="0" xfId="6" applyFont="1" applyFill="1" applyAlignment="1">
      <alignment horizontal="distributed" vertical="center"/>
    </xf>
    <xf numFmtId="0" fontId="21" fillId="0" borderId="0" xfId="6" applyFont="1" applyFill="1" applyAlignment="1">
      <alignment horizontal="center" vertical="center"/>
    </xf>
    <xf numFmtId="0" fontId="6" fillId="0" borderId="69" xfId="0" applyFont="1" applyFill="1" applyBorder="1" applyAlignment="1">
      <alignment horizontal="distributed" vertical="center" justifyLastLine="1"/>
    </xf>
    <xf numFmtId="0" fontId="6" fillId="0" borderId="70" xfId="0" applyFont="1" applyFill="1" applyBorder="1" applyAlignment="1">
      <alignment horizontal="distributed" vertical="center" justifyLastLine="1"/>
    </xf>
    <xf numFmtId="0" fontId="6" fillId="0" borderId="69" xfId="0" applyFont="1" applyFill="1" applyBorder="1" applyAlignment="1">
      <alignment horizontal="center" vertical="center" wrapText="1"/>
    </xf>
    <xf numFmtId="0" fontId="6" fillId="0" borderId="70" xfId="0" applyFont="1" applyFill="1" applyBorder="1" applyAlignment="1">
      <alignment horizontal="center" vertical="center" wrapText="1"/>
    </xf>
    <xf numFmtId="0" fontId="6" fillId="0" borderId="37" xfId="0" applyFont="1" applyFill="1" applyBorder="1" applyAlignment="1">
      <alignment horizontal="center" vertical="center"/>
    </xf>
    <xf numFmtId="0" fontId="6" fillId="0" borderId="70" xfId="0" applyFont="1" applyFill="1" applyBorder="1" applyAlignment="1">
      <alignment horizontal="center" vertical="center"/>
    </xf>
    <xf numFmtId="0" fontId="6" fillId="0" borderId="67" xfId="0" applyFont="1" applyFill="1" applyBorder="1" applyAlignment="1">
      <alignment horizontal="center" vertical="center"/>
    </xf>
    <xf numFmtId="0" fontId="6" fillId="0" borderId="37" xfId="0" applyFont="1" applyFill="1" applyBorder="1" applyAlignment="1">
      <alignment horizontal="center" vertical="center" wrapText="1"/>
    </xf>
    <xf numFmtId="0" fontId="11" fillId="0" borderId="21" xfId="0" applyFont="1" applyFill="1" applyBorder="1" applyAlignment="1">
      <alignment horizontal="distributed" vertical="center" justifyLastLine="1"/>
    </xf>
    <xf numFmtId="0" fontId="4" fillId="0" borderId="50" xfId="0" applyFont="1" applyFill="1" applyBorder="1" applyAlignment="1">
      <alignment horizontal="distributed" vertical="center" justifyLastLine="1"/>
    </xf>
    <xf numFmtId="0" fontId="4" fillId="0" borderId="51" xfId="0" applyFont="1" applyFill="1" applyBorder="1" applyAlignment="1">
      <alignment horizontal="distributed" vertical="center" justifyLastLine="1"/>
    </xf>
    <xf numFmtId="0" fontId="4" fillId="0" borderId="69" xfId="0" applyFont="1" applyFill="1" applyBorder="1" applyAlignment="1">
      <alignment horizontal="distributed" vertical="center"/>
    </xf>
    <xf numFmtId="0" fontId="4" fillId="0" borderId="37" xfId="0" applyFont="1" applyFill="1" applyBorder="1" applyAlignment="1">
      <alignment horizontal="distributed" vertical="center"/>
    </xf>
    <xf numFmtId="0" fontId="4" fillId="0" borderId="70" xfId="0" applyFont="1" applyFill="1" applyBorder="1" applyAlignment="1">
      <alignment horizontal="distributed" vertical="center"/>
    </xf>
    <xf numFmtId="0" fontId="4" fillId="0" borderId="21" xfId="0" applyFont="1" applyFill="1" applyBorder="1" applyAlignment="1">
      <alignment horizontal="distributed" vertical="center" justifyLastLine="1"/>
    </xf>
    <xf numFmtId="0" fontId="4" fillId="0" borderId="70" xfId="0" applyFont="1" applyFill="1" applyBorder="1" applyAlignment="1">
      <alignment horizontal="distributed" vertical="center" justifyLastLine="1"/>
    </xf>
    <xf numFmtId="0" fontId="11" fillId="0" borderId="67" xfId="0" applyFont="1" applyFill="1" applyBorder="1" applyAlignment="1">
      <alignment horizontal="center" vertical="center"/>
    </xf>
    <xf numFmtId="0" fontId="11" fillId="0" borderId="68" xfId="0" applyFont="1" applyFill="1" applyBorder="1" applyAlignment="1">
      <alignment horizontal="center" vertical="center"/>
    </xf>
    <xf numFmtId="0" fontId="11" fillId="0" borderId="38"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66" xfId="0" applyFont="1" applyFill="1" applyBorder="1" applyAlignment="1">
      <alignment horizontal="center" vertical="center"/>
    </xf>
    <xf numFmtId="0" fontId="11" fillId="0" borderId="71" xfId="0" applyFont="1" applyFill="1" applyBorder="1" applyAlignment="1">
      <alignment horizontal="center" vertical="center"/>
    </xf>
    <xf numFmtId="0" fontId="11" fillId="0" borderId="50"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50" xfId="0" applyFont="1" applyFill="1" applyBorder="1" applyAlignment="1">
      <alignment horizontal="distributed" vertical="center" justifyLastLine="1"/>
    </xf>
    <xf numFmtId="0" fontId="11" fillId="0" borderId="30" xfId="0" applyFont="1" applyFill="1" applyBorder="1" applyAlignment="1">
      <alignment horizontal="distributed" vertical="center" justifyLastLine="1"/>
    </xf>
    <xf numFmtId="0" fontId="11" fillId="0" borderId="51" xfId="0" applyFont="1" applyFill="1" applyBorder="1" applyAlignment="1">
      <alignment horizontal="distributed" vertical="center" justifyLastLine="1"/>
    </xf>
    <xf numFmtId="0" fontId="12" fillId="0" borderId="30" xfId="0" applyFont="1" applyFill="1" applyBorder="1" applyAlignment="1">
      <alignment horizontal="distributed" vertical="center" justifyLastLine="1"/>
    </xf>
    <xf numFmtId="0" fontId="12" fillId="0" borderId="51" xfId="0" applyFont="1" applyFill="1" applyBorder="1" applyAlignment="1">
      <alignment horizontal="distributed" vertical="center" justifyLastLine="1"/>
    </xf>
    <xf numFmtId="0" fontId="11" fillId="0" borderId="67" xfId="0" applyFont="1" applyFill="1" applyBorder="1" applyAlignment="1">
      <alignment horizontal="distributed" vertical="center" justifyLastLine="1"/>
    </xf>
    <xf numFmtId="0" fontId="11" fillId="0" borderId="68" xfId="0" applyFont="1" applyFill="1" applyBorder="1" applyAlignment="1">
      <alignment horizontal="distributed" vertical="center" justifyLastLine="1"/>
    </xf>
    <xf numFmtId="0" fontId="11" fillId="0" borderId="66" xfId="0" applyFont="1" applyFill="1" applyBorder="1" applyAlignment="1">
      <alignment horizontal="distributed" vertical="center" justifyLastLine="1"/>
    </xf>
    <xf numFmtId="0" fontId="11" fillId="0" borderId="71" xfId="0" applyFont="1" applyFill="1" applyBorder="1" applyAlignment="1">
      <alignment horizontal="distributed" vertical="center" justifyLastLine="1"/>
    </xf>
    <xf numFmtId="0" fontId="0" fillId="0" borderId="37" xfId="0" applyBorder="1" applyAlignment="1">
      <alignment horizontal="distributed" vertical="center"/>
    </xf>
    <xf numFmtId="0" fontId="0" fillId="0" borderId="70" xfId="0" applyBorder="1" applyAlignment="1">
      <alignment horizontal="distributed" vertical="center"/>
    </xf>
    <xf numFmtId="0" fontId="4" fillId="0" borderId="69" xfId="0" applyFont="1" applyFill="1" applyBorder="1" applyAlignment="1">
      <alignment horizontal="center" vertical="center" shrinkToFit="1"/>
    </xf>
    <xf numFmtId="0" fontId="0" fillId="0" borderId="37" xfId="0" applyBorder="1" applyAlignment="1">
      <alignment vertical="center"/>
    </xf>
    <xf numFmtId="0" fontId="0" fillId="0" borderId="70" xfId="0" applyBorder="1" applyAlignment="1">
      <alignment vertical="center"/>
    </xf>
    <xf numFmtId="0" fontId="0" fillId="0" borderId="37" xfId="0" applyBorder="1" applyAlignment="1">
      <alignment horizontal="distributed"/>
    </xf>
    <xf numFmtId="0" fontId="0" fillId="0" borderId="70" xfId="0" applyBorder="1" applyAlignment="1">
      <alignment horizontal="distributed"/>
    </xf>
    <xf numFmtId="0" fontId="4" fillId="0" borderId="69" xfId="0" applyFont="1" applyFill="1" applyBorder="1" applyAlignment="1">
      <alignment horizontal="center" vertical="center" justifyLastLine="1"/>
    </xf>
    <xf numFmtId="0" fontId="4" fillId="0" borderId="37" xfId="0" applyFont="1" applyFill="1" applyBorder="1" applyAlignment="1">
      <alignment horizontal="center" vertical="center" justifyLastLine="1"/>
    </xf>
    <xf numFmtId="0" fontId="4" fillId="0" borderId="66" xfId="0" applyFont="1" applyFill="1" applyBorder="1" applyAlignment="1">
      <alignment horizontal="center" vertical="center" justifyLastLine="1"/>
    </xf>
    <xf numFmtId="0" fontId="4" fillId="0" borderId="69" xfId="0" applyFont="1" applyFill="1" applyBorder="1" applyAlignment="1">
      <alignment horizontal="center" vertical="center"/>
    </xf>
    <xf numFmtId="0" fontId="4" fillId="0" borderId="70" xfId="0" applyFont="1" applyFill="1" applyBorder="1" applyAlignment="1">
      <alignment horizontal="center" vertical="center"/>
    </xf>
    <xf numFmtId="0" fontId="4" fillId="0" borderId="37" xfId="0" applyFont="1" applyFill="1" applyBorder="1" applyAlignment="1">
      <alignment horizontal="center" vertical="center"/>
    </xf>
    <xf numFmtId="0" fontId="12" fillId="0" borderId="30" xfId="0" applyFont="1" applyFill="1" applyBorder="1"/>
    <xf numFmtId="0" fontId="12" fillId="0" borderId="51" xfId="0" applyFont="1" applyFill="1" applyBorder="1"/>
    <xf numFmtId="0" fontId="11" fillId="0" borderId="50" xfId="0" applyFont="1" applyFill="1" applyBorder="1" applyAlignment="1">
      <alignment horizontal="center" vertical="center" justifyLastLine="1"/>
    </xf>
    <xf numFmtId="0" fontId="11" fillId="0" borderId="51" xfId="0" applyFont="1" applyFill="1" applyBorder="1" applyAlignment="1">
      <alignment horizontal="center" vertical="center" justifyLastLine="1"/>
    </xf>
    <xf numFmtId="0" fontId="4" fillId="0" borderId="50" xfId="0" applyFont="1" applyFill="1" applyBorder="1" applyAlignment="1">
      <alignment horizontal="center" vertical="center" justifyLastLine="1"/>
    </xf>
    <xf numFmtId="0" fontId="4" fillId="0" borderId="51" xfId="0" applyFont="1" applyFill="1" applyBorder="1" applyAlignment="1">
      <alignment horizontal="center" vertical="center" justifyLastLine="1"/>
    </xf>
    <xf numFmtId="0" fontId="4" fillId="0" borderId="67" xfId="0" applyFont="1" applyFill="1" applyBorder="1" applyAlignment="1">
      <alignment horizontal="distributed" vertical="center" justifyLastLine="1"/>
    </xf>
    <xf numFmtId="0" fontId="4" fillId="0" borderId="68" xfId="0" applyFont="1" applyFill="1" applyBorder="1" applyAlignment="1">
      <alignment horizontal="distributed" vertical="center" justifyLastLine="1"/>
    </xf>
    <xf numFmtId="0" fontId="4" fillId="0" borderId="66" xfId="0" applyFont="1" applyFill="1" applyBorder="1" applyAlignment="1">
      <alignment horizontal="distributed" vertical="center" justifyLastLine="1"/>
    </xf>
    <xf numFmtId="0" fontId="4" fillId="0" borderId="71" xfId="0" applyFont="1" applyFill="1" applyBorder="1" applyAlignment="1">
      <alignment horizontal="distributed" vertical="center" justifyLastLine="1"/>
    </xf>
    <xf numFmtId="0" fontId="4" fillId="0" borderId="30" xfId="0" applyFont="1" applyFill="1" applyBorder="1" applyAlignment="1">
      <alignment horizontal="center" vertical="center" justifyLastLine="1"/>
    </xf>
    <xf numFmtId="0" fontId="4" fillId="0" borderId="30" xfId="0" applyFont="1" applyFill="1" applyBorder="1" applyAlignment="1">
      <alignment horizontal="distributed" vertical="center" justifyLastLine="1"/>
    </xf>
    <xf numFmtId="0" fontId="4" fillId="0" borderId="50" xfId="0" applyFont="1" applyFill="1" applyBorder="1" applyAlignment="1">
      <alignment horizontal="distributed" vertical="center" justifyLastLine="1" shrinkToFit="1"/>
    </xf>
    <xf numFmtId="0" fontId="4" fillId="0" borderId="51" xfId="0" applyFont="1" applyFill="1" applyBorder="1" applyAlignment="1">
      <alignment horizontal="distributed" vertical="center" justifyLastLine="1" shrinkToFit="1"/>
    </xf>
    <xf numFmtId="0" fontId="6" fillId="0" borderId="67" xfId="0" applyFont="1" applyFill="1" applyBorder="1" applyAlignment="1">
      <alignment horizontal="distributed" vertical="center" justifyLastLine="1"/>
    </xf>
    <xf numFmtId="0" fontId="0" fillId="0" borderId="43" xfId="0" applyFill="1" applyBorder="1" applyAlignment="1">
      <alignment horizontal="distributed" vertical="center" justifyLastLine="1"/>
    </xf>
    <xf numFmtId="0" fontId="0" fillId="0" borderId="68" xfId="0" applyFill="1" applyBorder="1" applyAlignment="1">
      <alignment horizontal="distributed" vertical="center" justifyLastLine="1"/>
    </xf>
    <xf numFmtId="0" fontId="0" fillId="0" borderId="66" xfId="0" applyFill="1" applyBorder="1" applyAlignment="1">
      <alignment horizontal="distributed" vertical="center" justifyLastLine="1"/>
    </xf>
    <xf numFmtId="0" fontId="0" fillId="0" borderId="41" xfId="0" applyFill="1" applyBorder="1" applyAlignment="1">
      <alignment horizontal="distributed" vertical="center" justifyLastLine="1"/>
    </xf>
    <xf numFmtId="0" fontId="0" fillId="0" borderId="71" xfId="0" applyFill="1" applyBorder="1" applyAlignment="1">
      <alignment horizontal="distributed" vertical="center" justifyLastLine="1"/>
    </xf>
    <xf numFmtId="0" fontId="6" fillId="0" borderId="66" xfId="0" applyFont="1" applyFill="1" applyBorder="1" applyAlignment="1">
      <alignment horizontal="center" vertical="center"/>
    </xf>
    <xf numFmtId="0" fontId="6" fillId="0" borderId="71"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50" xfId="0" applyFont="1" applyFill="1" applyBorder="1" applyAlignment="1">
      <alignment horizontal="distributed" vertical="center" indent="8"/>
    </xf>
    <xf numFmtId="0" fontId="6" fillId="0" borderId="30" xfId="0" applyFont="1" applyFill="1" applyBorder="1" applyAlignment="1">
      <alignment horizontal="distributed" vertical="center" indent="8"/>
    </xf>
    <xf numFmtId="0" fontId="6" fillId="0" borderId="51" xfId="0" applyFont="1" applyFill="1" applyBorder="1" applyAlignment="1">
      <alignment horizontal="distributed" vertical="center" indent="8"/>
    </xf>
    <xf numFmtId="0" fontId="6" fillId="0" borderId="67" xfId="0" applyFont="1" applyFill="1" applyBorder="1" applyAlignment="1">
      <alignment horizontal="center" vertical="center" wrapText="1" justifyLastLine="1"/>
    </xf>
    <xf numFmtId="0" fontId="6" fillId="0" borderId="43" xfId="0" applyFont="1" applyFill="1" applyBorder="1" applyAlignment="1">
      <alignment horizontal="center" vertical="center" justifyLastLine="1"/>
    </xf>
    <xf numFmtId="0" fontId="6" fillId="0" borderId="66" xfId="0" applyFont="1" applyFill="1" applyBorder="1" applyAlignment="1">
      <alignment horizontal="center" vertical="center" justifyLastLine="1"/>
    </xf>
    <xf numFmtId="0" fontId="6" fillId="0" borderId="41" xfId="0" applyFont="1" applyFill="1" applyBorder="1" applyAlignment="1">
      <alignment horizontal="center" vertical="center" justifyLastLine="1"/>
    </xf>
    <xf numFmtId="0" fontId="6" fillId="0" borderId="69" xfId="0" applyFont="1" applyFill="1" applyBorder="1" applyAlignment="1">
      <alignment horizontal="center" vertical="center"/>
    </xf>
    <xf numFmtId="0" fontId="6" fillId="0" borderId="68" xfId="0" applyFont="1" applyFill="1" applyBorder="1" applyAlignment="1">
      <alignment horizontal="center" vertical="center"/>
    </xf>
    <xf numFmtId="0" fontId="6" fillId="0" borderId="50" xfId="0" applyFont="1" applyFill="1" applyBorder="1" applyAlignment="1">
      <alignment horizontal="distributed" vertical="center" justifyLastLine="1"/>
    </xf>
    <xf numFmtId="0" fontId="6" fillId="0" borderId="30" xfId="0" applyFont="1" applyFill="1" applyBorder="1" applyAlignment="1">
      <alignment horizontal="distributed" vertical="center" justifyLastLine="1"/>
    </xf>
    <xf numFmtId="0" fontId="6" fillId="0" borderId="51" xfId="0" applyFont="1" applyFill="1" applyBorder="1" applyAlignment="1">
      <alignment horizontal="distributed" vertical="center" justifyLastLine="1"/>
    </xf>
    <xf numFmtId="0" fontId="4" fillId="0" borderId="69" xfId="0" applyFont="1" applyFill="1" applyBorder="1" applyAlignment="1">
      <alignment horizontal="distributed" vertical="center" justifyLastLine="1"/>
    </xf>
    <xf numFmtId="0" fontId="4" fillId="0" borderId="37" xfId="0" applyFont="1" applyFill="1" applyBorder="1" applyAlignment="1">
      <alignment horizontal="distributed" vertical="center" justifyLastLine="1"/>
    </xf>
    <xf numFmtId="0" fontId="4" fillId="0" borderId="70" xfId="0" applyFont="1" applyFill="1" applyBorder="1" applyAlignment="1">
      <alignment horizontal="center" vertical="center" shrinkToFit="1"/>
    </xf>
    <xf numFmtId="0" fontId="0" fillId="0" borderId="70" xfId="0" applyFill="1" applyBorder="1" applyAlignment="1">
      <alignment horizontal="center" vertical="center" shrinkToFit="1"/>
    </xf>
    <xf numFmtId="0" fontId="11" fillId="0" borderId="69" xfId="0" applyFont="1" applyFill="1" applyBorder="1" applyAlignment="1">
      <alignment horizontal="center" vertical="center"/>
    </xf>
    <xf numFmtId="0" fontId="11" fillId="0" borderId="37" xfId="0" applyFont="1" applyFill="1" applyBorder="1" applyAlignment="1">
      <alignment horizontal="center" vertical="center"/>
    </xf>
    <xf numFmtId="0" fontId="11" fillId="0" borderId="70" xfId="0" applyFont="1" applyFill="1" applyBorder="1" applyAlignment="1">
      <alignment horizontal="center" vertical="center"/>
    </xf>
    <xf numFmtId="0" fontId="11" fillId="0" borderId="70" xfId="0" applyFont="1" applyFill="1" applyBorder="1" applyAlignment="1">
      <alignment horizontal="distributed" vertical="center" justifyLastLine="1"/>
    </xf>
    <xf numFmtId="0" fontId="11" fillId="0" borderId="38" xfId="0" applyFont="1" applyFill="1" applyBorder="1" applyAlignment="1">
      <alignment horizontal="distributed" vertical="center" justifyLastLine="1"/>
    </xf>
    <xf numFmtId="0" fontId="11" fillId="0" borderId="36" xfId="0" applyFont="1" applyFill="1" applyBorder="1" applyAlignment="1">
      <alignment horizontal="distributed" vertical="center" justifyLastLine="1"/>
    </xf>
    <xf numFmtId="0" fontId="11" fillId="0" borderId="69" xfId="0" applyFont="1" applyFill="1" applyBorder="1" applyAlignment="1">
      <alignment horizontal="distributed" vertical="center"/>
    </xf>
    <xf numFmtId="0" fontId="11" fillId="0" borderId="70" xfId="0" applyFont="1" applyFill="1" applyBorder="1" applyAlignment="1">
      <alignment horizontal="distributed" vertical="center"/>
    </xf>
    <xf numFmtId="0" fontId="11" fillId="0" borderId="37" xfId="0" applyFont="1" applyFill="1" applyBorder="1" applyAlignment="1">
      <alignment horizontal="distributed" vertical="center"/>
    </xf>
    <xf numFmtId="0" fontId="0" fillId="0" borderId="70" xfId="0" applyFill="1" applyBorder="1" applyAlignment="1">
      <alignment horizontal="distributed" vertical="center" justifyLastLine="1"/>
    </xf>
    <xf numFmtId="0" fontId="4" fillId="0" borderId="69" xfId="0" applyFont="1" applyFill="1" applyBorder="1" applyAlignment="1">
      <alignment horizontal="distributed" vertical="center" wrapText="1" shrinkToFit="1"/>
    </xf>
    <xf numFmtId="0" fontId="0" fillId="0" borderId="30" xfId="0" applyFill="1" applyBorder="1" applyAlignment="1">
      <alignment horizontal="distributed" vertical="center" justifyLastLine="1"/>
    </xf>
    <xf numFmtId="0" fontId="0" fillId="0" borderId="51" xfId="0" applyFill="1" applyBorder="1" applyAlignment="1">
      <alignment horizontal="distributed" vertical="center" justifyLastLine="1"/>
    </xf>
    <xf numFmtId="0" fontId="4" fillId="0" borderId="69" xfId="0" applyFont="1" applyFill="1" applyBorder="1" applyAlignment="1">
      <alignment horizontal="distributed" vertical="center" wrapText="1" justifyLastLine="1"/>
    </xf>
    <xf numFmtId="0" fontId="0" fillId="0" borderId="70" xfId="0" applyFill="1" applyBorder="1" applyAlignment="1">
      <alignment horizontal="distributed" vertical="center" wrapText="1" justifyLastLine="1"/>
    </xf>
    <xf numFmtId="0" fontId="4" fillId="0" borderId="0" xfId="0" applyFont="1" applyFill="1" applyBorder="1" applyAlignment="1">
      <alignment horizontal="distributed" vertical="center" justifyLastLine="1"/>
    </xf>
    <xf numFmtId="0" fontId="4" fillId="0" borderId="70" xfId="0" applyFont="1" applyFill="1" applyBorder="1" applyAlignment="1">
      <alignment horizontal="distributed" vertical="center" wrapText="1" justifyLastLine="1"/>
    </xf>
    <xf numFmtId="0" fontId="3" fillId="0" borderId="0" xfId="0" applyFont="1" applyFill="1" applyAlignment="1">
      <alignment horizontal="center" vertical="center"/>
    </xf>
    <xf numFmtId="0" fontId="4" fillId="0" borderId="38" xfId="0" applyFont="1" applyFill="1" applyBorder="1" applyAlignment="1">
      <alignment horizontal="distributed" vertical="center" justifyLastLine="1"/>
    </xf>
    <xf numFmtId="0" fontId="4" fillId="0" borderId="36" xfId="0" applyFont="1" applyFill="1" applyBorder="1" applyAlignment="1">
      <alignment horizontal="distributed" vertical="center" justifyLastLine="1"/>
    </xf>
    <xf numFmtId="0" fontId="0" fillId="0" borderId="66" xfId="0" applyBorder="1" applyAlignment="1">
      <alignment horizontal="distributed" vertical="center" justifyLastLine="1"/>
    </xf>
    <xf numFmtId="0" fontId="0" fillId="0" borderId="71" xfId="0" applyBorder="1" applyAlignment="1">
      <alignment horizontal="distributed" vertical="center" justifyLastLine="1"/>
    </xf>
    <xf numFmtId="0" fontId="7" fillId="0" borderId="36" xfId="0" applyFont="1" applyFill="1" applyBorder="1" applyAlignment="1">
      <alignment horizontal="center" vertical="center"/>
    </xf>
    <xf numFmtId="0" fontId="7" fillId="0" borderId="71" xfId="0" applyFont="1" applyFill="1" applyBorder="1" applyAlignment="1">
      <alignment horizontal="center" vertical="center"/>
    </xf>
    <xf numFmtId="0" fontId="4" fillId="0" borderId="0" xfId="0" applyFont="1" applyFill="1" applyBorder="1" applyAlignment="1">
      <alignment horizontal="right"/>
    </xf>
    <xf numFmtId="0" fontId="0" fillId="0" borderId="36" xfId="0" applyFill="1" applyBorder="1" applyAlignment="1">
      <alignment horizontal="distributed" vertical="center" justifyLastLine="1"/>
    </xf>
    <xf numFmtId="0" fontId="0" fillId="0" borderId="38" xfId="0" applyFill="1" applyBorder="1" applyAlignment="1">
      <alignment horizontal="distributed" vertical="center" justifyLastLine="1"/>
    </xf>
    <xf numFmtId="0" fontId="0" fillId="0" borderId="37" xfId="0" applyFill="1" applyBorder="1" applyAlignment="1">
      <alignment shrinkToFit="1"/>
    </xf>
    <xf numFmtId="0" fontId="0" fillId="0" borderId="70" xfId="0" applyFill="1" applyBorder="1" applyAlignment="1">
      <alignment shrinkToFit="1"/>
    </xf>
    <xf numFmtId="0" fontId="4" fillId="0" borderId="50"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69" xfId="0" applyFont="1" applyFill="1" applyBorder="1" applyAlignment="1">
      <alignment horizontal="center" vertical="distributed" textRotation="255" justifyLastLine="1"/>
    </xf>
    <xf numFmtId="0" fontId="4" fillId="0" borderId="37" xfId="0" applyFont="1" applyFill="1" applyBorder="1" applyAlignment="1">
      <alignment horizontal="center" vertical="distributed" textRotation="255" justifyLastLine="1"/>
    </xf>
    <xf numFmtId="0" fontId="4" fillId="0" borderId="70" xfId="0" applyFont="1" applyFill="1" applyBorder="1" applyAlignment="1">
      <alignment horizontal="center" vertical="distributed" textRotation="255" justifyLastLine="1"/>
    </xf>
    <xf numFmtId="0" fontId="4" fillId="0" borderId="67" xfId="0" applyFont="1" applyFill="1" applyBorder="1" applyAlignment="1">
      <alignment horizontal="center" vertical="distributed" textRotation="255" justifyLastLine="1"/>
    </xf>
    <xf numFmtId="0" fontId="4" fillId="0" borderId="38" xfId="0" applyFont="1" applyFill="1" applyBorder="1" applyAlignment="1">
      <alignment horizontal="center" vertical="distributed" textRotation="255" justifyLastLine="1"/>
    </xf>
    <xf numFmtId="0" fontId="4" fillId="0" borderId="66" xfId="0" applyFont="1" applyFill="1" applyBorder="1" applyAlignment="1">
      <alignment horizontal="center" vertical="distributed" textRotation="255" justifyLastLine="1"/>
    </xf>
    <xf numFmtId="0" fontId="0" fillId="0" borderId="37" xfId="0" applyFill="1" applyBorder="1" applyAlignment="1">
      <alignment horizontal="center" vertical="center"/>
    </xf>
    <xf numFmtId="0" fontId="0" fillId="0" borderId="70" xfId="0" applyFill="1" applyBorder="1" applyAlignment="1">
      <alignment horizontal="center" vertical="center"/>
    </xf>
    <xf numFmtId="0" fontId="11" fillId="0" borderId="69" xfId="0" applyFont="1" applyFill="1" applyBorder="1" applyAlignment="1">
      <alignment horizontal="center" vertical="center" wrapText="1" shrinkToFit="1"/>
    </xf>
    <xf numFmtId="0" fontId="12" fillId="0" borderId="37" xfId="0" applyFont="1" applyFill="1" applyBorder="1" applyAlignment="1">
      <alignment horizontal="center" vertical="center" shrinkToFit="1"/>
    </xf>
    <xf numFmtId="0" fontId="12" fillId="0" borderId="70" xfId="0" applyFont="1" applyFill="1" applyBorder="1" applyAlignment="1">
      <alignment horizontal="center" vertical="center" shrinkToFit="1"/>
    </xf>
    <xf numFmtId="0" fontId="0" fillId="0" borderId="37" xfId="0" applyFill="1" applyBorder="1" applyAlignment="1">
      <alignment horizontal="center" vertical="center" shrinkToFit="1"/>
    </xf>
    <xf numFmtId="0" fontId="0" fillId="0" borderId="0" xfId="0" applyFill="1" applyAlignment="1">
      <alignment horizontal="center"/>
    </xf>
    <xf numFmtId="0" fontId="4" fillId="0" borderId="70" xfId="0" applyFont="1" applyFill="1" applyBorder="1" applyAlignment="1">
      <alignment horizontal="center" vertical="center" justifyLastLine="1"/>
    </xf>
    <xf numFmtId="0" fontId="0" fillId="0" borderId="37" xfId="0" applyFill="1" applyBorder="1"/>
    <xf numFmtId="0" fontId="0" fillId="0" borderId="70" xfId="0" applyFill="1" applyBorder="1"/>
    <xf numFmtId="0" fontId="4" fillId="0" borderId="68"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71" xfId="0" applyFont="1" applyFill="1" applyBorder="1" applyAlignment="1">
      <alignment horizontal="center" vertical="center"/>
    </xf>
    <xf numFmtId="0" fontId="7" fillId="0" borderId="69" xfId="0" applyFont="1" applyFill="1" applyBorder="1" applyAlignment="1">
      <alignment horizontal="center" vertical="center" shrinkToFit="1"/>
    </xf>
    <xf numFmtId="0" fontId="43" fillId="0" borderId="37" xfId="0" applyFont="1" applyFill="1" applyBorder="1" applyAlignment="1">
      <alignment shrinkToFit="1"/>
    </xf>
    <xf numFmtId="0" fontId="43" fillId="0" borderId="70" xfId="0" applyFont="1" applyFill="1" applyBorder="1" applyAlignment="1">
      <alignment shrinkToFit="1"/>
    </xf>
    <xf numFmtId="0" fontId="11" fillId="0" borderId="43" xfId="0" applyFont="1" applyFill="1" applyBorder="1" applyAlignment="1">
      <alignment horizontal="distributed" vertical="center" justifyLastLine="1"/>
    </xf>
    <xf numFmtId="0" fontId="11" fillId="0" borderId="41" xfId="0" applyFont="1" applyFill="1" applyBorder="1" applyAlignment="1">
      <alignment horizontal="distributed" vertical="center" justifyLastLine="1"/>
    </xf>
    <xf numFmtId="0" fontId="0" fillId="0" borderId="72" xfId="0" applyBorder="1" applyAlignment="1">
      <alignment horizontal="distributed" vertical="center"/>
    </xf>
    <xf numFmtId="0" fontId="4" fillId="0" borderId="43" xfId="0" applyFont="1" applyFill="1" applyBorder="1" applyAlignment="1">
      <alignment horizontal="distributed" vertical="center" justifyLastLine="1"/>
    </xf>
    <xf numFmtId="0" fontId="4" fillId="0" borderId="41" xfId="0" applyFont="1" applyFill="1" applyBorder="1" applyAlignment="1">
      <alignment horizontal="distributed" vertical="center" justifyLastLine="1"/>
    </xf>
    <xf numFmtId="0" fontId="0" fillId="0" borderId="21" xfId="0" applyFill="1" applyBorder="1" applyAlignment="1">
      <alignment horizontal="distributed" vertical="center" justifyLastLine="1"/>
    </xf>
    <xf numFmtId="0" fontId="4" fillId="0" borderId="78" xfId="0" applyFont="1" applyFill="1" applyBorder="1" applyAlignment="1">
      <alignment horizontal="center" vertical="center" wrapText="1"/>
    </xf>
    <xf numFmtId="0" fontId="4" fillId="0" borderId="70" xfId="0" applyFont="1" applyFill="1" applyBorder="1" applyAlignment="1">
      <alignment horizontal="center" vertical="center" wrapText="1"/>
    </xf>
    <xf numFmtId="38" fontId="20" fillId="0" borderId="0" xfId="2" applyFont="1" applyFill="1" applyAlignment="1">
      <alignment horizontal="center"/>
    </xf>
    <xf numFmtId="38" fontId="21" fillId="0" borderId="21" xfId="2" applyFont="1" applyFill="1" applyBorder="1" applyAlignment="1">
      <alignment horizontal="center" vertical="center"/>
    </xf>
    <xf numFmtId="183" fontId="21" fillId="0" borderId="21" xfId="2" applyNumberFormat="1" applyFont="1" applyFill="1" applyBorder="1" applyAlignment="1">
      <alignment horizontal="center" vertical="center"/>
    </xf>
    <xf numFmtId="38" fontId="21" fillId="0" borderId="21" xfId="2" applyFont="1" applyFill="1" applyBorder="1" applyAlignment="1">
      <alignment horizontal="distributed" vertical="center" justifyLastLine="1"/>
    </xf>
    <xf numFmtId="0" fontId="5" fillId="0" borderId="0" xfId="0" applyFont="1" applyFill="1" applyAlignment="1">
      <alignment horizontal="center" vertical="center"/>
    </xf>
    <xf numFmtId="0" fontId="5" fillId="0" borderId="0" xfId="0" applyFont="1" applyFill="1" applyAlignment="1">
      <alignment horizontal="center"/>
    </xf>
    <xf numFmtId="0" fontId="6" fillId="0" borderId="43" xfId="0" applyFont="1" applyFill="1" applyBorder="1" applyAlignment="1">
      <alignment horizontal="distributed" vertical="center" justifyLastLine="1"/>
    </xf>
    <xf numFmtId="0" fontId="6" fillId="0" borderId="68" xfId="0" applyFont="1" applyFill="1" applyBorder="1" applyAlignment="1">
      <alignment horizontal="distributed" vertical="center" justifyLastLine="1"/>
    </xf>
    <xf numFmtId="0" fontId="6" fillId="0" borderId="66" xfId="0" applyFont="1" applyFill="1" applyBorder="1" applyAlignment="1">
      <alignment horizontal="distributed" vertical="center" justifyLastLine="1"/>
    </xf>
    <xf numFmtId="0" fontId="6" fillId="0" borderId="41" xfId="0" applyFont="1" applyFill="1" applyBorder="1" applyAlignment="1">
      <alignment horizontal="distributed" vertical="center" justifyLastLine="1"/>
    </xf>
    <xf numFmtId="0" fontId="6" fillId="0" borderId="71" xfId="0" applyFont="1" applyFill="1" applyBorder="1" applyAlignment="1">
      <alignment horizontal="distributed" vertical="center" justifyLastLine="1"/>
    </xf>
    <xf numFmtId="0" fontId="5" fillId="0" borderId="41" xfId="0" applyFont="1" applyFill="1" applyBorder="1" applyAlignment="1">
      <alignment horizontal="center" vertical="center"/>
    </xf>
    <xf numFmtId="0" fontId="6" fillId="0" borderId="37" xfId="0" applyFont="1" applyFill="1" applyBorder="1" applyAlignment="1">
      <alignment horizontal="distributed" vertical="center" justifyLastLine="1"/>
    </xf>
    <xf numFmtId="0" fontId="6" fillId="0" borderId="21" xfId="0" applyFont="1" applyFill="1" applyBorder="1" applyAlignment="1">
      <alignment horizontal="distributed" vertical="center" justifyLastLine="1"/>
    </xf>
    <xf numFmtId="0" fontId="6" fillId="0" borderId="43" xfId="0" applyFont="1" applyFill="1" applyBorder="1" applyAlignment="1">
      <alignment horizontal="center" vertical="center"/>
    </xf>
    <xf numFmtId="0" fontId="6" fillId="0" borderId="41" xfId="0" applyFont="1" applyFill="1" applyBorder="1" applyAlignment="1">
      <alignment horizontal="center" vertical="center"/>
    </xf>
    <xf numFmtId="0" fontId="31" fillId="0" borderId="0" xfId="0" applyFont="1" applyFill="1" applyAlignment="1">
      <alignment horizontal="center"/>
    </xf>
    <xf numFmtId="37" fontId="4" fillId="0" borderId="2" xfId="0" applyNumberFormat="1" applyFont="1" applyFill="1" applyBorder="1" applyAlignment="1">
      <alignment horizontal="center" vertical="center"/>
    </xf>
    <xf numFmtId="37" fontId="4" fillId="0" borderId="5" xfId="0" applyNumberFormat="1" applyFont="1" applyFill="1" applyBorder="1" applyAlignment="1">
      <alignment horizontal="center" vertical="center"/>
    </xf>
    <xf numFmtId="37" fontId="4" fillId="0" borderId="3" xfId="0" applyNumberFormat="1" applyFont="1" applyFill="1" applyBorder="1" applyAlignment="1">
      <alignment horizontal="center" vertical="center"/>
    </xf>
    <xf numFmtId="37" fontId="4" fillId="0" borderId="10" xfId="0" applyNumberFormat="1" applyFont="1" applyFill="1" applyBorder="1" applyAlignment="1">
      <alignment horizontal="center" vertical="center"/>
    </xf>
    <xf numFmtId="37" fontId="4" fillId="0" borderId="1" xfId="0" applyNumberFormat="1" applyFont="1" applyFill="1" applyBorder="1" applyAlignment="1">
      <alignment horizontal="center" vertical="center"/>
    </xf>
    <xf numFmtId="37" fontId="4" fillId="0" borderId="11" xfId="0" applyNumberFormat="1" applyFont="1" applyFill="1" applyBorder="1" applyAlignment="1">
      <alignment horizontal="center" vertical="center"/>
    </xf>
    <xf numFmtId="0" fontId="0" fillId="0" borderId="5" xfId="0" applyFill="1" applyBorder="1" applyAlignment="1">
      <alignment horizontal="center" vertical="center"/>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0" fillId="0" borderId="1" xfId="0" applyFill="1" applyBorder="1" applyAlignment="1">
      <alignment horizontal="center" vertical="center"/>
    </xf>
    <xf numFmtId="0" fontId="0" fillId="0" borderId="11" xfId="0" applyFill="1" applyBorder="1" applyAlignment="1">
      <alignment horizontal="center" vertical="center"/>
    </xf>
    <xf numFmtId="37" fontId="4" fillId="0" borderId="42" xfId="0" applyNumberFormat="1" applyFont="1" applyFill="1" applyBorder="1" applyAlignment="1">
      <alignment horizontal="center" justifyLastLine="1"/>
    </xf>
    <xf numFmtId="37" fontId="4" fillId="0" borderId="34" xfId="0" applyNumberFormat="1" applyFont="1" applyFill="1" applyBorder="1" applyAlignment="1">
      <alignment horizontal="center" justifyLastLine="1"/>
    </xf>
    <xf numFmtId="37" fontId="4" fillId="0" borderId="55" xfId="0" applyNumberFormat="1" applyFont="1" applyFill="1" applyBorder="1" applyAlignment="1">
      <alignment horizontal="center" justifyLastLine="1"/>
    </xf>
    <xf numFmtId="37" fontId="4" fillId="0" borderId="47" xfId="0" applyNumberFormat="1" applyFont="1" applyFill="1" applyBorder="1" applyAlignment="1">
      <alignment horizontal="center" justifyLastLine="1"/>
    </xf>
    <xf numFmtId="37" fontId="4" fillId="0" borderId="48" xfId="0" applyNumberFormat="1" applyFont="1" applyFill="1" applyBorder="1" applyAlignment="1">
      <alignment horizontal="center" justifyLastLine="1"/>
    </xf>
    <xf numFmtId="37" fontId="4" fillId="0" borderId="47" xfId="0" applyNumberFormat="1" applyFont="1" applyFill="1" applyBorder="1" applyAlignment="1">
      <alignment horizontal="center"/>
    </xf>
    <xf numFmtId="37" fontId="4" fillId="0" borderId="34" xfId="0" applyNumberFormat="1" applyFont="1" applyFill="1" applyBorder="1" applyAlignment="1">
      <alignment horizontal="center"/>
    </xf>
    <xf numFmtId="37" fontId="4" fillId="0" borderId="48" xfId="0" applyNumberFormat="1" applyFont="1" applyFill="1" applyBorder="1" applyAlignment="1">
      <alignment horizont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29" fillId="0" borderId="50" xfId="5" applyNumberFormat="1" applyFont="1" applyFill="1" applyBorder="1" applyAlignment="1" applyProtection="1">
      <alignment horizontal="distributed" vertical="center" wrapText="1" justifyLastLine="1"/>
    </xf>
    <xf numFmtId="0" fontId="18" fillId="0" borderId="30" xfId="0" applyFont="1" applyFill="1" applyBorder="1" applyAlignment="1" applyProtection="1">
      <alignment horizontal="distributed" vertical="center" justifyLastLine="1"/>
    </xf>
    <xf numFmtId="0" fontId="29" fillId="0" borderId="69" xfId="5" applyNumberFormat="1" applyFont="1" applyFill="1" applyBorder="1" applyAlignment="1" applyProtection="1">
      <alignment horizontal="distributed" vertical="center" justifyLastLine="1"/>
    </xf>
    <xf numFmtId="0" fontId="29" fillId="0" borderId="37" xfId="5" applyNumberFormat="1" applyFont="1" applyFill="1" applyBorder="1" applyAlignment="1" applyProtection="1">
      <alignment horizontal="distributed" vertical="center" justifyLastLine="1"/>
    </xf>
    <xf numFmtId="0" fontId="29" fillId="0" borderId="70" xfId="5" applyNumberFormat="1" applyFont="1" applyFill="1" applyBorder="1" applyAlignment="1" applyProtection="1">
      <alignment horizontal="distributed" vertical="center" justifyLastLine="1"/>
    </xf>
    <xf numFmtId="0" fontId="18" fillId="0" borderId="50" xfId="7" applyNumberFormat="1" applyFont="1" applyFill="1" applyBorder="1" applyAlignment="1" applyProtection="1">
      <alignment horizontal="distributed" vertical="center" justifyLastLine="1"/>
    </xf>
    <xf numFmtId="0" fontId="19" fillId="0" borderId="66" xfId="0" applyFont="1" applyFill="1" applyBorder="1" applyAlignment="1">
      <alignment horizontal="distributed" vertical="center" justifyLastLine="1"/>
    </xf>
    <xf numFmtId="0" fontId="12" fillId="0" borderId="71" xfId="0" applyFont="1" applyFill="1" applyBorder="1" applyAlignment="1">
      <alignment horizontal="distributed" vertical="center" justifyLastLine="1"/>
    </xf>
    <xf numFmtId="0" fontId="18" fillId="0" borderId="67" xfId="7" applyNumberFormat="1" applyFont="1" applyFill="1" applyBorder="1" applyAlignment="1" applyProtection="1">
      <alignment horizontal="distributed" vertical="center" justifyLastLine="1"/>
    </xf>
    <xf numFmtId="0" fontId="18" fillId="0" borderId="68" xfId="0" applyFont="1" applyFill="1" applyBorder="1" applyAlignment="1" applyProtection="1">
      <alignment horizontal="distributed" vertical="center" justifyLastLine="1"/>
    </xf>
    <xf numFmtId="0" fontId="18" fillId="0" borderId="66" xfId="0" applyFont="1" applyFill="1" applyBorder="1" applyAlignment="1" applyProtection="1">
      <alignment horizontal="distributed" vertical="center" justifyLastLine="1"/>
    </xf>
    <xf numFmtId="0" fontId="18" fillId="0" borderId="71" xfId="0" applyFont="1" applyFill="1" applyBorder="1" applyAlignment="1" applyProtection="1">
      <alignment horizontal="distributed" vertical="center" justifyLastLine="1"/>
    </xf>
    <xf numFmtId="0" fontId="18" fillId="0" borderId="51" xfId="7" applyNumberFormat="1" applyFont="1" applyFill="1" applyBorder="1" applyAlignment="1" applyProtection="1">
      <alignment horizontal="distributed" vertical="center" justifyLastLine="1"/>
    </xf>
    <xf numFmtId="0" fontId="29" fillId="0" borderId="38" xfId="5" applyNumberFormat="1" applyFont="1" applyFill="1" applyBorder="1" applyAlignment="1" applyProtection="1">
      <alignment horizontal="distributed" vertical="center" wrapText="1" justifyLastLine="1"/>
    </xf>
    <xf numFmtId="0" fontId="18" fillId="0" borderId="0" xfId="0" applyFont="1" applyFill="1" applyBorder="1" applyAlignment="1" applyProtection="1">
      <alignment horizontal="distributed" vertical="center" justifyLastLine="1"/>
    </xf>
    <xf numFmtId="0" fontId="29" fillId="0" borderId="67" xfId="5" applyNumberFormat="1" applyFont="1" applyFill="1" applyBorder="1" applyAlignment="1" applyProtection="1">
      <alignment horizontal="distributed" vertical="center" wrapText="1" justifyLastLine="1"/>
    </xf>
    <xf numFmtId="0" fontId="18" fillId="0" borderId="43" xfId="0" applyFont="1" applyFill="1" applyBorder="1" applyAlignment="1" applyProtection="1">
      <alignment horizontal="distributed" vertical="center" justifyLastLine="1"/>
    </xf>
    <xf numFmtId="0" fontId="29" fillId="0" borderId="69" xfId="5" applyNumberFormat="1" applyFont="1" applyFill="1" applyBorder="1" applyAlignment="1" applyProtection="1">
      <alignment horizontal="distributed" vertical="center" indent="1"/>
    </xf>
    <xf numFmtId="0" fontId="29" fillId="0" borderId="37" xfId="5" applyNumberFormat="1" applyFont="1" applyFill="1" applyBorder="1" applyAlignment="1" applyProtection="1">
      <alignment horizontal="distributed" vertical="center" indent="1"/>
    </xf>
    <xf numFmtId="0" fontId="29" fillId="0" borderId="70" xfId="5" applyNumberFormat="1" applyFont="1" applyFill="1" applyBorder="1" applyAlignment="1" applyProtection="1">
      <alignment horizontal="distributed" vertical="center" indent="1"/>
    </xf>
    <xf numFmtId="0" fontId="29" fillId="0" borderId="67" xfId="5" applyNumberFormat="1" applyFont="1" applyFill="1" applyBorder="1" applyAlignment="1" applyProtection="1">
      <alignment horizontal="distributed" vertical="center" justifyLastLine="1"/>
    </xf>
    <xf numFmtId="0" fontId="29" fillId="0" borderId="66" xfId="5" applyNumberFormat="1" applyFont="1" applyFill="1" applyBorder="1" applyAlignment="1" applyProtection="1">
      <alignment horizontal="distributed" vertical="center" justifyLastLine="1"/>
    </xf>
    <xf numFmtId="0" fontId="29" fillId="0" borderId="21" xfId="5" applyNumberFormat="1" applyFont="1" applyFill="1" applyBorder="1" applyAlignment="1" applyProtection="1">
      <alignment horizontal="distributed" vertical="center" wrapText="1" justifyLastLine="1"/>
    </xf>
    <xf numFmtId="0" fontId="18" fillId="0" borderId="50" xfId="0" applyFont="1" applyFill="1" applyBorder="1" applyAlignment="1" applyProtection="1">
      <alignment horizontal="distributed" vertical="center" justifyLastLine="1"/>
    </xf>
    <xf numFmtId="0" fontId="18" fillId="0" borderId="51" xfId="0" applyFont="1" applyFill="1" applyBorder="1" applyAlignment="1" applyProtection="1">
      <alignment horizontal="distributed" vertical="center" justifyLastLine="1"/>
    </xf>
    <xf numFmtId="0" fontId="29" fillId="0" borderId="51" xfId="5" applyNumberFormat="1" applyFont="1" applyFill="1" applyBorder="1" applyAlignment="1" applyProtection="1">
      <alignment horizontal="distributed" vertical="center" wrapText="1" justifyLastLine="1"/>
    </xf>
    <xf numFmtId="0" fontId="3" fillId="0" borderId="0" xfId="0" applyFont="1" applyFill="1" applyAlignment="1" applyProtection="1">
      <alignment horizontal="center" vertical="center"/>
      <protection locked="0"/>
    </xf>
    <xf numFmtId="0" fontId="19" fillId="0" borderId="38" xfId="0" applyFont="1" applyFill="1" applyBorder="1" applyAlignment="1">
      <alignment horizontal="distributed" vertical="center" justifyLastLine="1"/>
    </xf>
    <xf numFmtId="0" fontId="12" fillId="0" borderId="36" xfId="0" applyFont="1" applyFill="1" applyBorder="1" applyAlignment="1">
      <alignment horizontal="distributed" vertical="center" justifyLastLine="1"/>
    </xf>
    <xf numFmtId="0" fontId="18" fillId="0" borderId="21" xfId="7" applyNumberFormat="1" applyFont="1" applyFill="1" applyBorder="1" applyAlignment="1" applyProtection="1">
      <alignment horizontal="distributed" vertical="center" justifyLastLine="1"/>
    </xf>
    <xf numFmtId="0" fontId="18" fillId="0" borderId="21" xfId="0" applyFont="1" applyFill="1" applyBorder="1" applyAlignment="1" applyProtection="1">
      <alignment horizontal="distributed" vertical="center" justifyLastLine="1"/>
    </xf>
    <xf numFmtId="0" fontId="5" fillId="0" borderId="0" xfId="0" applyFont="1" applyFill="1" applyAlignment="1" applyProtection="1">
      <alignment horizontal="center" vertical="center"/>
      <protection locked="0"/>
    </xf>
    <xf numFmtId="0" fontId="6" fillId="0" borderId="69" xfId="0" applyFont="1" applyFill="1" applyBorder="1" applyAlignment="1">
      <alignment horizontal="center" vertical="center" justifyLastLine="1"/>
    </xf>
    <xf numFmtId="0" fontId="6" fillId="0" borderId="70" xfId="0" applyFont="1" applyFill="1" applyBorder="1" applyAlignment="1">
      <alignment horizontal="center" vertical="center" justifyLastLine="1"/>
    </xf>
  </cellXfs>
  <cellStyles count="9">
    <cellStyle name="ハイパーリンク" xfId="1" builtinId="8"/>
    <cellStyle name="桁区切り" xfId="2" builtinId="6"/>
    <cellStyle name="標準" xfId="0" builtinId="0"/>
    <cellStyle name="標準_Book1" xfId="3"/>
    <cellStyle name="標準_ktg" xfId="4"/>
    <cellStyle name="標準_Sheet3" xfId="5"/>
    <cellStyle name="標準_特定機能病院雛型" xfId="6"/>
    <cellStyle name="標準_薬剤負担金" xfId="7"/>
    <cellStyle name="標準_例言(1901診療分)＿HP用"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1295400</xdr:colOff>
      <xdr:row>0</xdr:row>
      <xdr:rowOff>0</xdr:rowOff>
    </xdr:from>
    <xdr:to>
      <xdr:col>1</xdr:col>
      <xdr:colOff>5448300</xdr:colOff>
      <xdr:row>0</xdr:row>
      <xdr:rowOff>0</xdr:rowOff>
    </xdr:to>
    <xdr:sp macro="" textlink="">
      <xdr:nvSpPr>
        <xdr:cNvPr id="39937" name="Line 1"/>
        <xdr:cNvSpPr>
          <a:spLocks noChangeShapeType="1"/>
        </xdr:cNvSpPr>
      </xdr:nvSpPr>
      <xdr:spPr bwMode="auto">
        <a:xfrm>
          <a:off x="1543050" y="0"/>
          <a:ext cx="4152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2828925</xdr:colOff>
      <xdr:row>0</xdr:row>
      <xdr:rowOff>0</xdr:rowOff>
    </xdr:from>
    <xdr:to>
      <xdr:col>1</xdr:col>
      <xdr:colOff>5448300</xdr:colOff>
      <xdr:row>0</xdr:row>
      <xdr:rowOff>0</xdr:rowOff>
    </xdr:to>
    <xdr:sp macro="" textlink="">
      <xdr:nvSpPr>
        <xdr:cNvPr id="39938" name="Line 2"/>
        <xdr:cNvSpPr>
          <a:spLocks noChangeShapeType="1"/>
        </xdr:cNvSpPr>
      </xdr:nvSpPr>
      <xdr:spPr bwMode="auto">
        <a:xfrm>
          <a:off x="3076575" y="0"/>
          <a:ext cx="26193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3533775</xdr:colOff>
      <xdr:row>0</xdr:row>
      <xdr:rowOff>0</xdr:rowOff>
    </xdr:from>
    <xdr:to>
      <xdr:col>1</xdr:col>
      <xdr:colOff>5448300</xdr:colOff>
      <xdr:row>0</xdr:row>
      <xdr:rowOff>0</xdr:rowOff>
    </xdr:to>
    <xdr:sp macro="" textlink="">
      <xdr:nvSpPr>
        <xdr:cNvPr id="39939" name="Line 3"/>
        <xdr:cNvSpPr>
          <a:spLocks noChangeShapeType="1"/>
        </xdr:cNvSpPr>
      </xdr:nvSpPr>
      <xdr:spPr bwMode="auto">
        <a:xfrm>
          <a:off x="3781425" y="0"/>
          <a:ext cx="1914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2533650</xdr:colOff>
      <xdr:row>0</xdr:row>
      <xdr:rowOff>0</xdr:rowOff>
    </xdr:from>
    <xdr:to>
      <xdr:col>1</xdr:col>
      <xdr:colOff>5448300</xdr:colOff>
      <xdr:row>0</xdr:row>
      <xdr:rowOff>0</xdr:rowOff>
    </xdr:to>
    <xdr:sp macro="" textlink="">
      <xdr:nvSpPr>
        <xdr:cNvPr id="39940" name="Line 4"/>
        <xdr:cNvSpPr>
          <a:spLocks noChangeShapeType="1"/>
        </xdr:cNvSpPr>
      </xdr:nvSpPr>
      <xdr:spPr bwMode="auto">
        <a:xfrm>
          <a:off x="2781300" y="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1876425</xdr:colOff>
      <xdr:row>0</xdr:row>
      <xdr:rowOff>0</xdr:rowOff>
    </xdr:from>
    <xdr:to>
      <xdr:col>1</xdr:col>
      <xdr:colOff>5457825</xdr:colOff>
      <xdr:row>0</xdr:row>
      <xdr:rowOff>0</xdr:rowOff>
    </xdr:to>
    <xdr:sp macro="" textlink="">
      <xdr:nvSpPr>
        <xdr:cNvPr id="39941" name="Line 5"/>
        <xdr:cNvSpPr>
          <a:spLocks noChangeShapeType="1"/>
        </xdr:cNvSpPr>
      </xdr:nvSpPr>
      <xdr:spPr bwMode="auto">
        <a:xfrm>
          <a:off x="2124075" y="0"/>
          <a:ext cx="35814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1295400</xdr:colOff>
      <xdr:row>0</xdr:row>
      <xdr:rowOff>0</xdr:rowOff>
    </xdr:from>
    <xdr:to>
      <xdr:col>1</xdr:col>
      <xdr:colOff>5448300</xdr:colOff>
      <xdr:row>0</xdr:row>
      <xdr:rowOff>0</xdr:rowOff>
    </xdr:to>
    <xdr:sp macro="" textlink="">
      <xdr:nvSpPr>
        <xdr:cNvPr id="39942" name="Line 6"/>
        <xdr:cNvSpPr>
          <a:spLocks noChangeShapeType="1"/>
        </xdr:cNvSpPr>
      </xdr:nvSpPr>
      <xdr:spPr bwMode="auto">
        <a:xfrm>
          <a:off x="1543050" y="0"/>
          <a:ext cx="4152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2828925</xdr:colOff>
      <xdr:row>0</xdr:row>
      <xdr:rowOff>0</xdr:rowOff>
    </xdr:from>
    <xdr:to>
      <xdr:col>1</xdr:col>
      <xdr:colOff>5448300</xdr:colOff>
      <xdr:row>0</xdr:row>
      <xdr:rowOff>0</xdr:rowOff>
    </xdr:to>
    <xdr:sp macro="" textlink="">
      <xdr:nvSpPr>
        <xdr:cNvPr id="39943" name="Line 7"/>
        <xdr:cNvSpPr>
          <a:spLocks noChangeShapeType="1"/>
        </xdr:cNvSpPr>
      </xdr:nvSpPr>
      <xdr:spPr bwMode="auto">
        <a:xfrm>
          <a:off x="3076575" y="0"/>
          <a:ext cx="26193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3533775</xdr:colOff>
      <xdr:row>0</xdr:row>
      <xdr:rowOff>0</xdr:rowOff>
    </xdr:from>
    <xdr:to>
      <xdr:col>1</xdr:col>
      <xdr:colOff>5448300</xdr:colOff>
      <xdr:row>0</xdr:row>
      <xdr:rowOff>0</xdr:rowOff>
    </xdr:to>
    <xdr:sp macro="" textlink="">
      <xdr:nvSpPr>
        <xdr:cNvPr id="39944" name="Line 8"/>
        <xdr:cNvSpPr>
          <a:spLocks noChangeShapeType="1"/>
        </xdr:cNvSpPr>
      </xdr:nvSpPr>
      <xdr:spPr bwMode="auto">
        <a:xfrm>
          <a:off x="3781425" y="0"/>
          <a:ext cx="1914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2533650</xdr:colOff>
      <xdr:row>0</xdr:row>
      <xdr:rowOff>0</xdr:rowOff>
    </xdr:from>
    <xdr:to>
      <xdr:col>1</xdr:col>
      <xdr:colOff>5448300</xdr:colOff>
      <xdr:row>0</xdr:row>
      <xdr:rowOff>0</xdr:rowOff>
    </xdr:to>
    <xdr:sp macro="" textlink="">
      <xdr:nvSpPr>
        <xdr:cNvPr id="39945" name="Line 9"/>
        <xdr:cNvSpPr>
          <a:spLocks noChangeShapeType="1"/>
        </xdr:cNvSpPr>
      </xdr:nvSpPr>
      <xdr:spPr bwMode="auto">
        <a:xfrm>
          <a:off x="2781300" y="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1876425</xdr:colOff>
      <xdr:row>0</xdr:row>
      <xdr:rowOff>0</xdr:rowOff>
    </xdr:from>
    <xdr:to>
      <xdr:col>1</xdr:col>
      <xdr:colOff>5457825</xdr:colOff>
      <xdr:row>0</xdr:row>
      <xdr:rowOff>0</xdr:rowOff>
    </xdr:to>
    <xdr:sp macro="" textlink="">
      <xdr:nvSpPr>
        <xdr:cNvPr id="39946" name="Line 10"/>
        <xdr:cNvSpPr>
          <a:spLocks noChangeShapeType="1"/>
        </xdr:cNvSpPr>
      </xdr:nvSpPr>
      <xdr:spPr bwMode="auto">
        <a:xfrm>
          <a:off x="2124075" y="0"/>
          <a:ext cx="35814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9</xdr:row>
      <xdr:rowOff>28575</xdr:rowOff>
    </xdr:from>
    <xdr:to>
      <xdr:col>2</xdr:col>
      <xdr:colOff>257175</xdr:colOff>
      <xdr:row>55</xdr:row>
      <xdr:rowOff>142875</xdr:rowOff>
    </xdr:to>
    <xdr:sp macro="" textlink="">
      <xdr:nvSpPr>
        <xdr:cNvPr id="15362" name="AutoShape 2"/>
        <xdr:cNvSpPr>
          <a:spLocks/>
        </xdr:cNvSpPr>
      </xdr:nvSpPr>
      <xdr:spPr bwMode="auto">
        <a:xfrm>
          <a:off x="2200275" y="2295525"/>
          <a:ext cx="219075" cy="8001000"/>
        </a:xfrm>
        <a:prstGeom prst="rightBrace">
          <a:avLst>
            <a:gd name="adj1" fmla="val 62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47625</xdr:colOff>
      <xdr:row>9</xdr:row>
      <xdr:rowOff>19050</xdr:rowOff>
    </xdr:from>
    <xdr:to>
      <xdr:col>1</xdr:col>
      <xdr:colOff>266700</xdr:colOff>
      <xdr:row>55</xdr:row>
      <xdr:rowOff>133350</xdr:rowOff>
    </xdr:to>
    <xdr:sp macro="" textlink="">
      <xdr:nvSpPr>
        <xdr:cNvPr id="15364" name="AutoShape 4"/>
        <xdr:cNvSpPr>
          <a:spLocks/>
        </xdr:cNvSpPr>
      </xdr:nvSpPr>
      <xdr:spPr bwMode="auto">
        <a:xfrm>
          <a:off x="1085850" y="2286000"/>
          <a:ext cx="219075" cy="8001000"/>
        </a:xfrm>
        <a:prstGeom prst="rightBrace">
          <a:avLst>
            <a:gd name="adj1" fmla="val 62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2</xdr:row>
      <xdr:rowOff>0</xdr:rowOff>
    </xdr:from>
    <xdr:to>
      <xdr:col>0</xdr:col>
      <xdr:colOff>133350</xdr:colOff>
      <xdr:row>2</xdr:row>
      <xdr:rowOff>0</xdr:rowOff>
    </xdr:to>
    <xdr:sp macro="" textlink="">
      <xdr:nvSpPr>
        <xdr:cNvPr id="20481" name="Line 1"/>
        <xdr:cNvSpPr>
          <a:spLocks noChangeShapeType="1"/>
        </xdr:cNvSpPr>
      </xdr:nvSpPr>
      <xdr:spPr bwMode="auto">
        <a:xfrm flipH="1">
          <a:off x="47625" y="533400"/>
          <a:ext cx="85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809625</xdr:colOff>
      <xdr:row>2</xdr:row>
      <xdr:rowOff>0</xdr:rowOff>
    </xdr:from>
    <xdr:to>
      <xdr:col>1</xdr:col>
      <xdr:colOff>895350</xdr:colOff>
      <xdr:row>2</xdr:row>
      <xdr:rowOff>0</xdr:rowOff>
    </xdr:to>
    <xdr:sp macro="" textlink="">
      <xdr:nvSpPr>
        <xdr:cNvPr id="20482" name="Line 2"/>
        <xdr:cNvSpPr>
          <a:spLocks noChangeShapeType="1"/>
        </xdr:cNvSpPr>
      </xdr:nvSpPr>
      <xdr:spPr bwMode="auto">
        <a:xfrm flipH="1">
          <a:off x="1952625" y="533400"/>
          <a:ext cx="85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91</xdr:row>
      <xdr:rowOff>0</xdr:rowOff>
    </xdr:from>
    <xdr:to>
      <xdr:col>0</xdr:col>
      <xdr:colOff>0</xdr:colOff>
      <xdr:row>91</xdr:row>
      <xdr:rowOff>0</xdr:rowOff>
    </xdr:to>
    <xdr:sp macro="" textlink="">
      <xdr:nvSpPr>
        <xdr:cNvPr id="30721" name="テキスト 2"/>
        <xdr:cNvSpPr txBox="1">
          <a:spLocks noChangeArrowheads="1"/>
        </xdr:cNvSpPr>
      </xdr:nvSpPr>
      <xdr:spPr bwMode="auto">
        <a:xfrm>
          <a:off x="0" y="21964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被 保 険 者</a:t>
          </a:r>
        </a:p>
      </xdr:txBody>
    </xdr:sp>
    <xdr:clientData/>
  </xdr:twoCellAnchor>
  <xdr:twoCellAnchor>
    <xdr:from>
      <xdr:col>0</xdr:col>
      <xdr:colOff>0</xdr:colOff>
      <xdr:row>91</xdr:row>
      <xdr:rowOff>0</xdr:rowOff>
    </xdr:from>
    <xdr:to>
      <xdr:col>0</xdr:col>
      <xdr:colOff>0</xdr:colOff>
      <xdr:row>91</xdr:row>
      <xdr:rowOff>0</xdr:rowOff>
    </xdr:to>
    <xdr:sp macro="" textlink="">
      <xdr:nvSpPr>
        <xdr:cNvPr id="30722" name="テキスト 3"/>
        <xdr:cNvSpPr txBox="1">
          <a:spLocks noChangeArrowheads="1"/>
        </xdr:cNvSpPr>
      </xdr:nvSpPr>
      <xdr:spPr bwMode="auto">
        <a:xfrm>
          <a:off x="0" y="21964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被 扶　養 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1:B25"/>
  <sheetViews>
    <sheetView tabSelected="1" workbookViewId="0"/>
  </sheetViews>
  <sheetFormatPr defaultColWidth="8" defaultRowHeight="12"/>
  <cols>
    <col min="1" max="1" width="3.25" style="712" customWidth="1"/>
    <col min="2" max="2" width="86" style="712" bestFit="1" customWidth="1"/>
    <col min="3" max="16384" width="8" style="712"/>
  </cols>
  <sheetData>
    <row r="1" spans="2:2" ht="27" customHeight="1">
      <c r="B1" s="711" t="s">
        <v>300</v>
      </c>
    </row>
    <row r="2" spans="2:2" ht="20.25" customHeight="1">
      <c r="B2" s="713"/>
    </row>
    <row r="3" spans="2:2" ht="20.25" customHeight="1">
      <c r="B3" s="714" t="s">
        <v>414</v>
      </c>
    </row>
    <row r="4" spans="2:2" ht="20.25" customHeight="1">
      <c r="B4" s="714" t="s">
        <v>416</v>
      </c>
    </row>
    <row r="5" spans="2:2" ht="20.25" customHeight="1">
      <c r="B5" s="714" t="s">
        <v>417</v>
      </c>
    </row>
    <row r="6" spans="2:2" ht="20.25" customHeight="1">
      <c r="B6" s="714" t="s">
        <v>418</v>
      </c>
    </row>
    <row r="7" spans="2:2" ht="20.25" customHeight="1">
      <c r="B7" s="714" t="s">
        <v>301</v>
      </c>
    </row>
    <row r="8" spans="2:2" ht="20.25" customHeight="1">
      <c r="B8" s="714" t="s">
        <v>325</v>
      </c>
    </row>
    <row r="9" spans="2:2" ht="20.25" customHeight="1">
      <c r="B9" s="714" t="s">
        <v>326</v>
      </c>
    </row>
    <row r="10" spans="2:2" ht="20.25" customHeight="1">
      <c r="B10" s="714" t="s">
        <v>415</v>
      </c>
    </row>
    <row r="11" spans="2:2" ht="20.25" customHeight="1">
      <c r="B11" s="714" t="s">
        <v>448</v>
      </c>
    </row>
    <row r="12" spans="2:2" ht="20.25" customHeight="1">
      <c r="B12" s="714" t="s">
        <v>302</v>
      </c>
    </row>
    <row r="13" spans="2:2" ht="20.25" customHeight="1">
      <c r="B13" s="714" t="s">
        <v>449</v>
      </c>
    </row>
    <row r="14" spans="2:2" ht="20.25" customHeight="1">
      <c r="B14" s="714" t="s">
        <v>450</v>
      </c>
    </row>
    <row r="15" spans="2:2" ht="20.25" customHeight="1">
      <c r="B15" s="714" t="s">
        <v>451</v>
      </c>
    </row>
    <row r="16" spans="2:2" ht="20.25" customHeight="1">
      <c r="B16" s="714" t="s">
        <v>452</v>
      </c>
    </row>
    <row r="17" spans="2:2" ht="20.25" customHeight="1">
      <c r="B17" s="714" t="s">
        <v>155</v>
      </c>
    </row>
    <row r="18" spans="2:2" ht="20.25" customHeight="1">
      <c r="B18" s="714" t="s">
        <v>156</v>
      </c>
    </row>
    <row r="19" spans="2:2" ht="20.25" customHeight="1">
      <c r="B19" s="714" t="s">
        <v>303</v>
      </c>
    </row>
    <row r="20" spans="2:2" ht="20.25" customHeight="1">
      <c r="B20" s="714" t="s">
        <v>304</v>
      </c>
    </row>
    <row r="21" spans="2:2" ht="20.25" customHeight="1">
      <c r="B21" s="714" t="s">
        <v>305</v>
      </c>
    </row>
    <row r="22" spans="2:2" ht="20.25" customHeight="1">
      <c r="B22" s="714" t="s">
        <v>306</v>
      </c>
    </row>
    <row r="23" spans="2:2" ht="20.25" customHeight="1">
      <c r="B23" s="714" t="s">
        <v>307</v>
      </c>
    </row>
    <row r="24" spans="2:2" ht="20.25" customHeight="1">
      <c r="B24" s="714" t="s">
        <v>308</v>
      </c>
    </row>
    <row r="25" spans="2:2" ht="18" customHeight="1">
      <c r="B25" s="703" t="s">
        <v>404</v>
      </c>
    </row>
  </sheetData>
  <customSheetViews>
    <customSheetView guid="{6F28069D-A7F4-41D2-AA1B-4487F97E36F1}" showPageBreaks="1" printArea="1" showRuler="0">
      <pageMargins left="0.78740157480314965" right="0.78740157480314965" top="0.98425196850393704" bottom="0.98425196850393704" header="0.51181102362204722" footer="0.51181102362204722"/>
      <pageSetup paperSize="9" orientation="portrait" horizontalDpi="4294967292" r:id="rId1"/>
      <headerFooter alignWithMargins="0"/>
    </customSheetView>
  </customSheetViews>
  <phoneticPr fontId="13"/>
  <pageMargins left="0.78740157480314965" right="0.78740157480314965" top="0.98425196850393704" bottom="0.98425196850393704" header="0.51181102362204722" footer="0.51181102362204722"/>
  <pageSetup paperSize="9" orientation="portrait" horizontalDpi="4294967292"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E57"/>
  <sheetViews>
    <sheetView workbookViewId="0">
      <selection activeCell="B9" sqref="B9"/>
    </sheetView>
  </sheetViews>
  <sheetFormatPr defaultRowHeight="13.5"/>
  <cols>
    <col min="1" max="1" width="14.875" style="187" customWidth="1"/>
    <col min="2" max="11" width="18.125" style="186" customWidth="1"/>
    <col min="12" max="23" width="15.5" style="186" customWidth="1"/>
    <col min="24" max="31" width="22.625" style="186" customWidth="1"/>
    <col min="32" max="16384" width="9" style="186"/>
  </cols>
  <sheetData>
    <row r="1" spans="1:31" ht="28.5" customHeight="1">
      <c r="B1" s="184" t="s">
        <v>126</v>
      </c>
      <c r="C1" s="184"/>
      <c r="D1" s="184"/>
      <c r="E1" s="184"/>
      <c r="F1" s="184"/>
      <c r="G1" s="184"/>
      <c r="H1" s="184"/>
      <c r="I1" s="184"/>
      <c r="J1" s="184"/>
      <c r="K1" s="501"/>
      <c r="L1" s="184" t="s">
        <v>127</v>
      </c>
      <c r="M1" s="184"/>
      <c r="N1" s="184"/>
      <c r="O1" s="184"/>
      <c r="P1" s="184"/>
      <c r="Q1" s="184"/>
      <c r="R1" s="184"/>
      <c r="S1" s="184"/>
      <c r="T1" s="184"/>
      <c r="U1" s="184"/>
      <c r="V1" s="184"/>
      <c r="W1" s="501"/>
      <c r="X1" s="184" t="s">
        <v>127</v>
      </c>
      <c r="Y1" s="184"/>
      <c r="Z1" s="184"/>
      <c r="AA1" s="184"/>
      <c r="AB1" s="184"/>
      <c r="AC1" s="184"/>
      <c r="AD1" s="184"/>
      <c r="AE1" s="501"/>
    </row>
    <row r="2" spans="1:31">
      <c r="A2" s="444"/>
      <c r="K2" s="507" t="e">
        <f>"（"&amp;#REF!&amp;"年"&amp;#REF!&amp;"月診療分）"</f>
        <v>#REF!</v>
      </c>
      <c r="W2" s="507" t="e">
        <f>"（"&amp;#REF!&amp;"年"&amp;#REF!&amp;"月診療分）"</f>
        <v>#REF!</v>
      </c>
      <c r="AE2" s="507" t="e">
        <f>"（"&amp;#REF!&amp;"年"&amp;#REF!&amp;"月診療分）"</f>
        <v>#REF!</v>
      </c>
    </row>
    <row r="3" spans="1:31">
      <c r="A3" s="860" t="s">
        <v>574</v>
      </c>
      <c r="B3" s="791" t="s">
        <v>534</v>
      </c>
      <c r="C3" s="791"/>
      <c r="D3" s="786" t="s">
        <v>557</v>
      </c>
      <c r="E3" s="835"/>
      <c r="F3" s="835"/>
      <c r="G3" s="835"/>
      <c r="H3" s="835"/>
      <c r="I3" s="835"/>
      <c r="J3" s="835"/>
      <c r="K3" s="787"/>
      <c r="L3" s="786" t="s">
        <v>557</v>
      </c>
      <c r="M3" s="835"/>
      <c r="N3" s="835"/>
      <c r="O3" s="835"/>
      <c r="P3" s="791" t="s">
        <v>570</v>
      </c>
      <c r="Q3" s="791"/>
      <c r="R3" s="791"/>
      <c r="S3" s="791"/>
      <c r="T3" s="791" t="s">
        <v>476</v>
      </c>
      <c r="U3" s="791"/>
      <c r="V3" s="791"/>
      <c r="W3" s="791"/>
      <c r="X3" s="791" t="s">
        <v>242</v>
      </c>
      <c r="Y3" s="791"/>
      <c r="Z3" s="791"/>
      <c r="AA3" s="791"/>
      <c r="AB3" s="791" t="s">
        <v>566</v>
      </c>
      <c r="AC3" s="791"/>
      <c r="AD3" s="791"/>
      <c r="AE3" s="791"/>
    </row>
    <row r="4" spans="1:31">
      <c r="A4" s="861"/>
      <c r="B4" s="791"/>
      <c r="C4" s="791"/>
      <c r="D4" s="791" t="s">
        <v>541</v>
      </c>
      <c r="E4" s="791"/>
      <c r="F4" s="791"/>
      <c r="G4" s="791"/>
      <c r="H4" s="791" t="s">
        <v>562</v>
      </c>
      <c r="I4" s="791"/>
      <c r="J4" s="791"/>
      <c r="K4" s="791"/>
      <c r="L4" s="791" t="s">
        <v>563</v>
      </c>
      <c r="M4" s="791"/>
      <c r="N4" s="791"/>
      <c r="O4" s="791"/>
      <c r="P4" s="791"/>
      <c r="Q4" s="791"/>
      <c r="R4" s="791"/>
      <c r="S4" s="791"/>
      <c r="T4" s="791"/>
      <c r="U4" s="791"/>
      <c r="V4" s="791"/>
      <c r="W4" s="791"/>
      <c r="X4" s="791"/>
      <c r="Y4" s="791"/>
      <c r="Z4" s="791"/>
      <c r="AA4" s="791"/>
      <c r="AB4" s="791"/>
      <c r="AC4" s="791"/>
      <c r="AD4" s="791"/>
      <c r="AE4" s="791"/>
    </row>
    <row r="5" spans="1:31">
      <c r="A5" s="792"/>
      <c r="B5" s="192" t="s">
        <v>535</v>
      </c>
      <c r="C5" s="194" t="s">
        <v>536</v>
      </c>
      <c r="D5" s="192" t="s">
        <v>535</v>
      </c>
      <c r="E5" s="280" t="s">
        <v>558</v>
      </c>
      <c r="F5" s="192" t="s">
        <v>559</v>
      </c>
      <c r="G5" s="193" t="s">
        <v>536</v>
      </c>
      <c r="H5" s="192" t="s">
        <v>535</v>
      </c>
      <c r="I5" s="194" t="s">
        <v>558</v>
      </c>
      <c r="J5" s="192" t="s">
        <v>559</v>
      </c>
      <c r="K5" s="192" t="s">
        <v>536</v>
      </c>
      <c r="L5" s="192" t="s">
        <v>535</v>
      </c>
      <c r="M5" s="194" t="s">
        <v>558</v>
      </c>
      <c r="N5" s="192" t="s">
        <v>559</v>
      </c>
      <c r="O5" s="194" t="s">
        <v>536</v>
      </c>
      <c r="P5" s="192" t="s">
        <v>535</v>
      </c>
      <c r="Q5" s="194" t="s">
        <v>558</v>
      </c>
      <c r="R5" s="192" t="s">
        <v>559</v>
      </c>
      <c r="S5" s="194" t="s">
        <v>536</v>
      </c>
      <c r="T5" s="192" t="s">
        <v>535</v>
      </c>
      <c r="U5" s="220" t="s">
        <v>564</v>
      </c>
      <c r="V5" s="192" t="s">
        <v>559</v>
      </c>
      <c r="W5" s="192" t="s">
        <v>536</v>
      </c>
      <c r="X5" s="192" t="s">
        <v>535</v>
      </c>
      <c r="Y5" s="194" t="s">
        <v>217</v>
      </c>
      <c r="Z5" s="192" t="s">
        <v>565</v>
      </c>
      <c r="AA5" s="194" t="s">
        <v>536</v>
      </c>
      <c r="AB5" s="192" t="s">
        <v>535</v>
      </c>
      <c r="AC5" s="194" t="s">
        <v>558</v>
      </c>
      <c r="AD5" s="192" t="s">
        <v>568</v>
      </c>
      <c r="AE5" s="192" t="s">
        <v>536</v>
      </c>
    </row>
    <row r="6" spans="1:31">
      <c r="A6" s="204"/>
      <c r="B6" s="508" t="s">
        <v>537</v>
      </c>
      <c r="C6" s="196" t="s">
        <v>539</v>
      </c>
      <c r="D6" s="195" t="s">
        <v>537</v>
      </c>
      <c r="E6" s="459" t="s">
        <v>560</v>
      </c>
      <c r="F6" s="197" t="s">
        <v>638</v>
      </c>
      <c r="G6" s="459" t="s">
        <v>539</v>
      </c>
      <c r="H6" s="195" t="s">
        <v>537</v>
      </c>
      <c r="I6" s="459" t="s">
        <v>560</v>
      </c>
      <c r="J6" s="195" t="s">
        <v>638</v>
      </c>
      <c r="K6" s="195" t="s">
        <v>539</v>
      </c>
      <c r="L6" s="195" t="s">
        <v>537</v>
      </c>
      <c r="M6" s="196" t="s">
        <v>560</v>
      </c>
      <c r="N6" s="195" t="s">
        <v>638</v>
      </c>
      <c r="O6" s="196" t="s">
        <v>539</v>
      </c>
      <c r="P6" s="195" t="s">
        <v>537</v>
      </c>
      <c r="Q6" s="196" t="s">
        <v>560</v>
      </c>
      <c r="R6" s="195" t="s">
        <v>638</v>
      </c>
      <c r="S6" s="196" t="s">
        <v>539</v>
      </c>
      <c r="T6" s="195" t="s">
        <v>537</v>
      </c>
      <c r="U6" s="196" t="s">
        <v>572</v>
      </c>
      <c r="V6" s="195" t="s">
        <v>638</v>
      </c>
      <c r="W6" s="195" t="s">
        <v>539</v>
      </c>
      <c r="X6" s="195" t="s">
        <v>537</v>
      </c>
      <c r="Y6" s="196" t="s">
        <v>225</v>
      </c>
      <c r="Z6" s="195" t="s">
        <v>539</v>
      </c>
      <c r="AA6" s="196" t="s">
        <v>539</v>
      </c>
      <c r="AB6" s="195" t="s">
        <v>537</v>
      </c>
      <c r="AC6" s="196" t="s">
        <v>560</v>
      </c>
      <c r="AD6" s="195" t="s">
        <v>539</v>
      </c>
      <c r="AE6" s="195" t="s">
        <v>539</v>
      </c>
    </row>
    <row r="7" spans="1:31" s="200" customFormat="1" ht="18.95" customHeight="1">
      <c r="A7" s="385" t="e">
        <f>IF(#REF!&lt;=2,"平成"&amp;#REF!&amp;"年"&amp;#REF!&amp;"月","平成"&amp;#REF!&amp;"年"&amp;#REF!&amp;"月")</f>
        <v>#REF!</v>
      </c>
      <c r="B7" s="523">
        <v>4686219</v>
      </c>
      <c r="C7" s="411">
        <v>133863067.587</v>
      </c>
      <c r="D7" s="412">
        <v>2952500</v>
      </c>
      <c r="E7" s="411">
        <v>8862708</v>
      </c>
      <c r="F7" s="411">
        <v>11853896.216</v>
      </c>
      <c r="G7" s="411">
        <v>107984392.573</v>
      </c>
      <c r="H7" s="412">
        <v>167205</v>
      </c>
      <c r="I7" s="411">
        <v>3043034</v>
      </c>
      <c r="J7" s="412">
        <v>7255328.0219999999</v>
      </c>
      <c r="K7" s="411">
        <v>67204497.050999999</v>
      </c>
      <c r="L7" s="412">
        <v>2785295</v>
      </c>
      <c r="M7" s="411">
        <v>5819674</v>
      </c>
      <c r="N7" s="412">
        <v>4598568.1940000001</v>
      </c>
      <c r="O7" s="411">
        <v>40779895.522</v>
      </c>
      <c r="P7" s="412">
        <v>245278</v>
      </c>
      <c r="Q7" s="411">
        <v>581362</v>
      </c>
      <c r="R7" s="412">
        <v>403591.98100000003</v>
      </c>
      <c r="S7" s="411">
        <v>3507940.969</v>
      </c>
      <c r="T7" s="412">
        <v>1484579</v>
      </c>
      <c r="U7" s="411">
        <v>2231722</v>
      </c>
      <c r="V7" s="412">
        <v>2151750.1940000001</v>
      </c>
      <c r="W7" s="411">
        <v>18919896.829</v>
      </c>
      <c r="X7" s="412">
        <v>156168</v>
      </c>
      <c r="Y7" s="411">
        <v>7773643</v>
      </c>
      <c r="Z7" s="412">
        <v>5314360.1399999997</v>
      </c>
      <c r="AA7" s="411">
        <v>3204829.179</v>
      </c>
      <c r="AB7" s="412">
        <v>3862</v>
      </c>
      <c r="AC7" s="411">
        <v>28092</v>
      </c>
      <c r="AD7" s="412">
        <v>277305.33</v>
      </c>
      <c r="AE7" s="411">
        <v>246008.03700000001</v>
      </c>
    </row>
    <row r="8" spans="1:31" s="200" customFormat="1" ht="18.95" customHeight="1">
      <c r="A8" s="385" t="e">
        <f>IF(#REF!&lt;=2,"平成"&amp;#REF!&amp;"年"&amp;#REF!&amp;"月","平成"&amp;#REF!&amp;"年"&amp;#REF!&amp;"月")</f>
        <v>#REF!</v>
      </c>
      <c r="B8" s="523">
        <v>4870668</v>
      </c>
      <c r="C8" s="411">
        <v>140081316.33199999</v>
      </c>
      <c r="D8" s="412">
        <v>3063854</v>
      </c>
      <c r="E8" s="411">
        <v>9409789</v>
      </c>
      <c r="F8" s="411">
        <v>12364091.193</v>
      </c>
      <c r="G8" s="411">
        <v>112693007.024</v>
      </c>
      <c r="H8" s="412">
        <v>168527</v>
      </c>
      <c r="I8" s="411">
        <v>3201453</v>
      </c>
      <c r="J8" s="412">
        <v>7492914.5520000001</v>
      </c>
      <c r="K8" s="411">
        <v>69492902.754999995</v>
      </c>
      <c r="L8" s="412">
        <v>2895327</v>
      </c>
      <c r="M8" s="411">
        <v>6208336</v>
      </c>
      <c r="N8" s="412">
        <v>4871176.6409999998</v>
      </c>
      <c r="O8" s="411">
        <v>43200104.269000001</v>
      </c>
      <c r="P8" s="412">
        <v>259724</v>
      </c>
      <c r="Q8" s="411">
        <v>619595</v>
      </c>
      <c r="R8" s="412">
        <v>425421.44400000002</v>
      </c>
      <c r="S8" s="411">
        <v>3699965.4819999998</v>
      </c>
      <c r="T8" s="412">
        <v>1543122</v>
      </c>
      <c r="U8" s="411">
        <v>2365748</v>
      </c>
      <c r="V8" s="412">
        <v>2280459.7579999999</v>
      </c>
      <c r="W8" s="411">
        <v>20048802.789999999</v>
      </c>
      <c r="X8" s="412">
        <v>157562</v>
      </c>
      <c r="Y8" s="411">
        <v>8174333</v>
      </c>
      <c r="Z8" s="412">
        <v>5595510.46</v>
      </c>
      <c r="AA8" s="411">
        <v>3380256.5460000001</v>
      </c>
      <c r="AB8" s="412">
        <v>3968</v>
      </c>
      <c r="AC8" s="411">
        <v>29906</v>
      </c>
      <c r="AD8" s="412">
        <v>292123.25</v>
      </c>
      <c r="AE8" s="411">
        <v>259284.49</v>
      </c>
    </row>
    <row r="9" spans="1:31" s="200" customFormat="1" ht="18.95" customHeight="1">
      <c r="A9" s="390" t="e">
        <f>"平成"&amp;#REF!&amp;"年"&amp;#REF!&amp;"月"</f>
        <v>#REF!</v>
      </c>
      <c r="B9" s="415" t="e">
        <f>#REF!</f>
        <v>#REF!</v>
      </c>
      <c r="C9" s="414" t="e">
        <f>#REF!/1000</f>
        <v>#REF!</v>
      </c>
      <c r="D9" s="415" t="e">
        <f>#REF!</f>
        <v>#REF!</v>
      </c>
      <c r="E9" s="414" t="e">
        <f>#REF!</f>
        <v>#REF!</v>
      </c>
      <c r="F9" s="414" t="e">
        <f>#REF!/1000</f>
        <v>#REF!</v>
      </c>
      <c r="G9" s="414" t="e">
        <f>#REF!/1000</f>
        <v>#REF!</v>
      </c>
      <c r="H9" s="415" t="e">
        <f>#REF!</f>
        <v>#REF!</v>
      </c>
      <c r="I9" s="414" t="e">
        <f>#REF!</f>
        <v>#REF!</v>
      </c>
      <c r="J9" s="415" t="e">
        <f>#REF!/1000</f>
        <v>#REF!</v>
      </c>
      <c r="K9" s="414" t="e">
        <f>#REF!/1000</f>
        <v>#REF!</v>
      </c>
      <c r="L9" s="415" t="e">
        <f>#REF!</f>
        <v>#REF!</v>
      </c>
      <c r="M9" s="414" t="e">
        <f>#REF!</f>
        <v>#REF!</v>
      </c>
      <c r="N9" s="415" t="e">
        <f>#REF!/1000</f>
        <v>#REF!</v>
      </c>
      <c r="O9" s="414" t="e">
        <f>#REF!/1000</f>
        <v>#REF!</v>
      </c>
      <c r="P9" s="415" t="e">
        <f>#REF!</f>
        <v>#REF!</v>
      </c>
      <c r="Q9" s="414" t="e">
        <f>#REF!</f>
        <v>#REF!</v>
      </c>
      <c r="R9" s="415" t="e">
        <f>#REF!/1000</f>
        <v>#REF!</v>
      </c>
      <c r="S9" s="414" t="e">
        <f>#REF!/1000</f>
        <v>#REF!</v>
      </c>
      <c r="T9" s="415" t="e">
        <f>#REF!</f>
        <v>#REF!</v>
      </c>
      <c r="U9" s="414" t="e">
        <f>#REF!</f>
        <v>#REF!</v>
      </c>
      <c r="V9" s="415" t="e">
        <f>#REF!/1000</f>
        <v>#REF!</v>
      </c>
      <c r="W9" s="414" t="e">
        <f>#REF!/1000</f>
        <v>#REF!</v>
      </c>
      <c r="X9" s="415" t="e">
        <f>#REF!</f>
        <v>#REF!</v>
      </c>
      <c r="Y9" s="414" t="e">
        <f>#REF!</f>
        <v>#REF!</v>
      </c>
      <c r="Z9" s="415" t="e">
        <f>#REF!/1000</f>
        <v>#REF!</v>
      </c>
      <c r="AA9" s="414" t="e">
        <f>#REF!/1000</f>
        <v>#REF!</v>
      </c>
      <c r="AB9" s="415" t="e">
        <f>#REF!</f>
        <v>#REF!</v>
      </c>
      <c r="AC9" s="414" t="e">
        <f>#REF!</f>
        <v>#REF!</v>
      </c>
      <c r="AD9" s="415" t="e">
        <f>#REF!/1000</f>
        <v>#REF!</v>
      </c>
      <c r="AE9" s="414" t="e">
        <f>#REF!/1000</f>
        <v>#REF!</v>
      </c>
    </row>
    <row r="10" spans="1:31" s="282" customFormat="1">
      <c r="A10" s="293" t="s">
        <v>575</v>
      </c>
      <c r="B10" s="524" t="e">
        <f>#REF!</f>
        <v>#REF!</v>
      </c>
      <c r="C10" s="525" t="e">
        <f>#REF!/1000</f>
        <v>#REF!</v>
      </c>
      <c r="D10" s="524" t="e">
        <f>#REF!</f>
        <v>#REF!</v>
      </c>
      <c r="E10" s="525" t="e">
        <f>#REF!</f>
        <v>#REF!</v>
      </c>
      <c r="F10" s="524" t="e">
        <f>#REF!/1000</f>
        <v>#REF!</v>
      </c>
      <c r="G10" s="525" t="e">
        <f>#REF!/1000</f>
        <v>#REF!</v>
      </c>
      <c r="H10" s="524" t="e">
        <f>#REF!</f>
        <v>#REF!</v>
      </c>
      <c r="I10" s="525" t="e">
        <f>#REF!</f>
        <v>#REF!</v>
      </c>
      <c r="J10" s="525" t="e">
        <f>#REF!/1000</f>
        <v>#REF!</v>
      </c>
      <c r="K10" s="525" t="e">
        <f>#REF!/1000</f>
        <v>#REF!</v>
      </c>
      <c r="L10" s="525" t="e">
        <f>#REF!</f>
        <v>#REF!</v>
      </c>
      <c r="M10" s="525" t="e">
        <f>#REF!</f>
        <v>#REF!</v>
      </c>
      <c r="N10" s="525" t="e">
        <f>#REF!/1000</f>
        <v>#REF!</v>
      </c>
      <c r="O10" s="525" t="e">
        <f>#REF!/1000</f>
        <v>#REF!</v>
      </c>
      <c r="P10" s="525" t="e">
        <f>#REF!</f>
        <v>#REF!</v>
      </c>
      <c r="Q10" s="525" t="e">
        <f>#REF!</f>
        <v>#REF!</v>
      </c>
      <c r="R10" s="525" t="e">
        <f>#REF!/1000</f>
        <v>#REF!</v>
      </c>
      <c r="S10" s="525" t="e">
        <f>#REF!/1000</f>
        <v>#REF!</v>
      </c>
      <c r="T10" s="525" t="e">
        <f>#REF!</f>
        <v>#REF!</v>
      </c>
      <c r="U10" s="525" t="e">
        <f>#REF!</f>
        <v>#REF!</v>
      </c>
      <c r="V10" s="525" t="e">
        <f>#REF!/1000</f>
        <v>#REF!</v>
      </c>
      <c r="W10" s="525" t="e">
        <f>#REF!/1000</f>
        <v>#REF!</v>
      </c>
      <c r="X10" s="525" t="e">
        <f>#REF!</f>
        <v>#REF!</v>
      </c>
      <c r="Y10" s="525" t="e">
        <f>#REF!</f>
        <v>#REF!</v>
      </c>
      <c r="Z10" s="525" t="e">
        <f>#REF!/1000</f>
        <v>#REF!</v>
      </c>
      <c r="AA10" s="525" t="e">
        <f>#REF!/1000</f>
        <v>#REF!</v>
      </c>
      <c r="AB10" s="525" t="e">
        <f>#REF!</f>
        <v>#REF!</v>
      </c>
      <c r="AC10" s="525" t="e">
        <f>#REF!</f>
        <v>#REF!</v>
      </c>
      <c r="AD10" s="525" t="e">
        <f>#REF!/1000</f>
        <v>#REF!</v>
      </c>
      <c r="AE10" s="525" t="e">
        <f>#REF!/1000</f>
        <v>#REF!</v>
      </c>
    </row>
    <row r="11" spans="1:31" s="282" customFormat="1">
      <c r="A11" s="293" t="s">
        <v>576</v>
      </c>
      <c r="B11" s="524" t="e">
        <f>#REF!</f>
        <v>#REF!</v>
      </c>
      <c r="C11" s="525" t="e">
        <f>#REF!/1000</f>
        <v>#REF!</v>
      </c>
      <c r="D11" s="524" t="e">
        <f>#REF!</f>
        <v>#REF!</v>
      </c>
      <c r="E11" s="525" t="e">
        <f>#REF!</f>
        <v>#REF!</v>
      </c>
      <c r="F11" s="524" t="e">
        <f>#REF!/1000</f>
        <v>#REF!</v>
      </c>
      <c r="G11" s="525" t="e">
        <f>#REF!/1000</f>
        <v>#REF!</v>
      </c>
      <c r="H11" s="524" t="e">
        <f>#REF!</f>
        <v>#REF!</v>
      </c>
      <c r="I11" s="525" t="e">
        <f>#REF!</f>
        <v>#REF!</v>
      </c>
      <c r="J11" s="525" t="e">
        <f>#REF!/1000</f>
        <v>#REF!</v>
      </c>
      <c r="K11" s="525" t="e">
        <f>#REF!/1000</f>
        <v>#REF!</v>
      </c>
      <c r="L11" s="525" t="e">
        <f>#REF!</f>
        <v>#REF!</v>
      </c>
      <c r="M11" s="525" t="e">
        <f>#REF!</f>
        <v>#REF!</v>
      </c>
      <c r="N11" s="525" t="e">
        <f>#REF!/1000</f>
        <v>#REF!</v>
      </c>
      <c r="O11" s="525" t="e">
        <f>#REF!/1000</f>
        <v>#REF!</v>
      </c>
      <c r="P11" s="525" t="e">
        <f>#REF!</f>
        <v>#REF!</v>
      </c>
      <c r="Q11" s="525" t="e">
        <f>#REF!</f>
        <v>#REF!</v>
      </c>
      <c r="R11" s="525" t="e">
        <f>#REF!/1000</f>
        <v>#REF!</v>
      </c>
      <c r="S11" s="525" t="e">
        <f>#REF!/1000</f>
        <v>#REF!</v>
      </c>
      <c r="T11" s="525" t="e">
        <f>#REF!</f>
        <v>#REF!</v>
      </c>
      <c r="U11" s="525" t="e">
        <f>#REF!</f>
        <v>#REF!</v>
      </c>
      <c r="V11" s="525" t="e">
        <f>#REF!/1000</f>
        <v>#REF!</v>
      </c>
      <c r="W11" s="525" t="e">
        <f>#REF!/1000</f>
        <v>#REF!</v>
      </c>
      <c r="X11" s="525" t="e">
        <f>#REF!</f>
        <v>#REF!</v>
      </c>
      <c r="Y11" s="525" t="e">
        <f>#REF!</f>
        <v>#REF!</v>
      </c>
      <c r="Z11" s="525" t="e">
        <f>#REF!/1000</f>
        <v>#REF!</v>
      </c>
      <c r="AA11" s="525" t="e">
        <f>#REF!/1000</f>
        <v>#REF!</v>
      </c>
      <c r="AB11" s="525" t="e">
        <f>#REF!</f>
        <v>#REF!</v>
      </c>
      <c r="AC11" s="525" t="e">
        <f>#REF!</f>
        <v>#REF!</v>
      </c>
      <c r="AD11" s="525" t="e">
        <f>#REF!/1000</f>
        <v>#REF!</v>
      </c>
      <c r="AE11" s="525" t="e">
        <f>#REF!/1000</f>
        <v>#REF!</v>
      </c>
    </row>
    <row r="12" spans="1:31" s="282" customFormat="1">
      <c r="A12" s="293" t="s">
        <v>577</v>
      </c>
      <c r="B12" s="524" t="e">
        <f>#REF!</f>
        <v>#REF!</v>
      </c>
      <c r="C12" s="525" t="e">
        <f>#REF!/1000</f>
        <v>#REF!</v>
      </c>
      <c r="D12" s="524" t="e">
        <f>#REF!</f>
        <v>#REF!</v>
      </c>
      <c r="E12" s="525" t="e">
        <f>#REF!</f>
        <v>#REF!</v>
      </c>
      <c r="F12" s="524" t="e">
        <f>#REF!/1000</f>
        <v>#REF!</v>
      </c>
      <c r="G12" s="525" t="e">
        <f>#REF!/1000</f>
        <v>#REF!</v>
      </c>
      <c r="H12" s="524" t="e">
        <f>#REF!</f>
        <v>#REF!</v>
      </c>
      <c r="I12" s="525" t="e">
        <f>#REF!</f>
        <v>#REF!</v>
      </c>
      <c r="J12" s="525" t="e">
        <f>#REF!/1000</f>
        <v>#REF!</v>
      </c>
      <c r="K12" s="525" t="e">
        <f>#REF!/1000</f>
        <v>#REF!</v>
      </c>
      <c r="L12" s="525" t="e">
        <f>#REF!</f>
        <v>#REF!</v>
      </c>
      <c r="M12" s="525" t="e">
        <f>#REF!</f>
        <v>#REF!</v>
      </c>
      <c r="N12" s="525" t="e">
        <f>#REF!/1000</f>
        <v>#REF!</v>
      </c>
      <c r="O12" s="525" t="e">
        <f>#REF!/1000</f>
        <v>#REF!</v>
      </c>
      <c r="P12" s="525" t="e">
        <f>#REF!</f>
        <v>#REF!</v>
      </c>
      <c r="Q12" s="525" t="e">
        <f>#REF!</f>
        <v>#REF!</v>
      </c>
      <c r="R12" s="525" t="e">
        <f>#REF!/1000</f>
        <v>#REF!</v>
      </c>
      <c r="S12" s="525" t="e">
        <f>#REF!/1000</f>
        <v>#REF!</v>
      </c>
      <c r="T12" s="525" t="e">
        <f>#REF!</f>
        <v>#REF!</v>
      </c>
      <c r="U12" s="525" t="e">
        <f>#REF!</f>
        <v>#REF!</v>
      </c>
      <c r="V12" s="525" t="e">
        <f>#REF!/1000</f>
        <v>#REF!</v>
      </c>
      <c r="W12" s="525" t="e">
        <f>#REF!/1000</f>
        <v>#REF!</v>
      </c>
      <c r="X12" s="525" t="e">
        <f>#REF!</f>
        <v>#REF!</v>
      </c>
      <c r="Y12" s="525" t="e">
        <f>#REF!</f>
        <v>#REF!</v>
      </c>
      <c r="Z12" s="525" t="e">
        <f>#REF!/1000</f>
        <v>#REF!</v>
      </c>
      <c r="AA12" s="525" t="e">
        <f>#REF!/1000</f>
        <v>#REF!</v>
      </c>
      <c r="AB12" s="525" t="e">
        <f>#REF!</f>
        <v>#REF!</v>
      </c>
      <c r="AC12" s="525" t="e">
        <f>#REF!</f>
        <v>#REF!</v>
      </c>
      <c r="AD12" s="525" t="e">
        <f>#REF!/1000</f>
        <v>#REF!</v>
      </c>
      <c r="AE12" s="525" t="e">
        <f>#REF!/1000</f>
        <v>#REF!</v>
      </c>
    </row>
    <row r="13" spans="1:31" s="282" customFormat="1">
      <c r="A13" s="293" t="s">
        <v>578</v>
      </c>
      <c r="B13" s="524" t="e">
        <f>#REF!</f>
        <v>#REF!</v>
      </c>
      <c r="C13" s="525" t="e">
        <f>#REF!/1000</f>
        <v>#REF!</v>
      </c>
      <c r="D13" s="524" t="e">
        <f>#REF!</f>
        <v>#REF!</v>
      </c>
      <c r="E13" s="525" t="e">
        <f>#REF!</f>
        <v>#REF!</v>
      </c>
      <c r="F13" s="524" t="e">
        <f>#REF!/1000</f>
        <v>#REF!</v>
      </c>
      <c r="G13" s="525" t="e">
        <f>#REF!/1000</f>
        <v>#REF!</v>
      </c>
      <c r="H13" s="524" t="e">
        <f>#REF!</f>
        <v>#REF!</v>
      </c>
      <c r="I13" s="525" t="e">
        <f>#REF!</f>
        <v>#REF!</v>
      </c>
      <c r="J13" s="525" t="e">
        <f>#REF!/1000</f>
        <v>#REF!</v>
      </c>
      <c r="K13" s="525" t="e">
        <f>#REF!/1000</f>
        <v>#REF!</v>
      </c>
      <c r="L13" s="525" t="e">
        <f>#REF!</f>
        <v>#REF!</v>
      </c>
      <c r="M13" s="525" t="e">
        <f>#REF!</f>
        <v>#REF!</v>
      </c>
      <c r="N13" s="525" t="e">
        <f>#REF!/1000</f>
        <v>#REF!</v>
      </c>
      <c r="O13" s="525" t="e">
        <f>#REF!/1000</f>
        <v>#REF!</v>
      </c>
      <c r="P13" s="525" t="e">
        <f>#REF!</f>
        <v>#REF!</v>
      </c>
      <c r="Q13" s="525" t="e">
        <f>#REF!</f>
        <v>#REF!</v>
      </c>
      <c r="R13" s="525" t="e">
        <f>#REF!/1000</f>
        <v>#REF!</v>
      </c>
      <c r="S13" s="525" t="e">
        <f>#REF!/1000</f>
        <v>#REF!</v>
      </c>
      <c r="T13" s="525" t="e">
        <f>#REF!</f>
        <v>#REF!</v>
      </c>
      <c r="U13" s="525" t="e">
        <f>#REF!</f>
        <v>#REF!</v>
      </c>
      <c r="V13" s="525" t="e">
        <f>#REF!/1000</f>
        <v>#REF!</v>
      </c>
      <c r="W13" s="525" t="e">
        <f>#REF!/1000</f>
        <v>#REF!</v>
      </c>
      <c r="X13" s="525" t="e">
        <f>#REF!</f>
        <v>#REF!</v>
      </c>
      <c r="Y13" s="525" t="e">
        <f>#REF!</f>
        <v>#REF!</v>
      </c>
      <c r="Z13" s="525" t="e">
        <f>#REF!/1000</f>
        <v>#REF!</v>
      </c>
      <c r="AA13" s="525" t="e">
        <f>#REF!/1000</f>
        <v>#REF!</v>
      </c>
      <c r="AB13" s="525" t="e">
        <f>#REF!</f>
        <v>#REF!</v>
      </c>
      <c r="AC13" s="525" t="e">
        <f>#REF!</f>
        <v>#REF!</v>
      </c>
      <c r="AD13" s="525" t="e">
        <f>#REF!/1000</f>
        <v>#REF!</v>
      </c>
      <c r="AE13" s="525" t="e">
        <f>#REF!/1000</f>
        <v>#REF!</v>
      </c>
    </row>
    <row r="14" spans="1:31" s="282" customFormat="1">
      <c r="A14" s="293" t="s">
        <v>579</v>
      </c>
      <c r="B14" s="524" t="e">
        <f>#REF!</f>
        <v>#REF!</v>
      </c>
      <c r="C14" s="525" t="e">
        <f>#REF!/1000</f>
        <v>#REF!</v>
      </c>
      <c r="D14" s="524" t="e">
        <f>#REF!</f>
        <v>#REF!</v>
      </c>
      <c r="E14" s="525" t="e">
        <f>#REF!</f>
        <v>#REF!</v>
      </c>
      <c r="F14" s="524" t="e">
        <f>#REF!/1000</f>
        <v>#REF!</v>
      </c>
      <c r="G14" s="525" t="e">
        <f>#REF!/1000</f>
        <v>#REF!</v>
      </c>
      <c r="H14" s="524" t="e">
        <f>#REF!</f>
        <v>#REF!</v>
      </c>
      <c r="I14" s="525" t="e">
        <f>#REF!</f>
        <v>#REF!</v>
      </c>
      <c r="J14" s="525" t="e">
        <f>#REF!/1000</f>
        <v>#REF!</v>
      </c>
      <c r="K14" s="525" t="e">
        <f>#REF!/1000</f>
        <v>#REF!</v>
      </c>
      <c r="L14" s="525" t="e">
        <f>#REF!</f>
        <v>#REF!</v>
      </c>
      <c r="M14" s="525" t="e">
        <f>#REF!</f>
        <v>#REF!</v>
      </c>
      <c r="N14" s="525" t="e">
        <f>#REF!/1000</f>
        <v>#REF!</v>
      </c>
      <c r="O14" s="525" t="e">
        <f>#REF!/1000</f>
        <v>#REF!</v>
      </c>
      <c r="P14" s="525" t="e">
        <f>#REF!</f>
        <v>#REF!</v>
      </c>
      <c r="Q14" s="525" t="e">
        <f>#REF!</f>
        <v>#REF!</v>
      </c>
      <c r="R14" s="525" t="e">
        <f>#REF!/1000</f>
        <v>#REF!</v>
      </c>
      <c r="S14" s="525" t="e">
        <f>#REF!/1000</f>
        <v>#REF!</v>
      </c>
      <c r="T14" s="525" t="e">
        <f>#REF!</f>
        <v>#REF!</v>
      </c>
      <c r="U14" s="525" t="e">
        <f>#REF!</f>
        <v>#REF!</v>
      </c>
      <c r="V14" s="525" t="e">
        <f>#REF!/1000</f>
        <v>#REF!</v>
      </c>
      <c r="W14" s="525" t="e">
        <f>#REF!/1000</f>
        <v>#REF!</v>
      </c>
      <c r="X14" s="525" t="e">
        <f>#REF!</f>
        <v>#REF!</v>
      </c>
      <c r="Y14" s="525" t="e">
        <f>#REF!</f>
        <v>#REF!</v>
      </c>
      <c r="Z14" s="525" t="e">
        <f>#REF!/1000</f>
        <v>#REF!</v>
      </c>
      <c r="AA14" s="525" t="e">
        <f>#REF!/1000</f>
        <v>#REF!</v>
      </c>
      <c r="AB14" s="525" t="e">
        <f>#REF!</f>
        <v>#REF!</v>
      </c>
      <c r="AC14" s="525" t="e">
        <f>#REF!</f>
        <v>#REF!</v>
      </c>
      <c r="AD14" s="525" t="e">
        <f>#REF!/1000</f>
        <v>#REF!</v>
      </c>
      <c r="AE14" s="525" t="e">
        <f>#REF!/1000</f>
        <v>#REF!</v>
      </c>
    </row>
    <row r="15" spans="1:31" s="282" customFormat="1">
      <c r="A15" s="293" t="s">
        <v>580</v>
      </c>
      <c r="B15" s="524" t="e">
        <f>#REF!</f>
        <v>#REF!</v>
      </c>
      <c r="C15" s="525" t="e">
        <f>#REF!/1000</f>
        <v>#REF!</v>
      </c>
      <c r="D15" s="524" t="e">
        <f>#REF!</f>
        <v>#REF!</v>
      </c>
      <c r="E15" s="525" t="e">
        <f>#REF!</f>
        <v>#REF!</v>
      </c>
      <c r="F15" s="524" t="e">
        <f>#REF!/1000</f>
        <v>#REF!</v>
      </c>
      <c r="G15" s="525" t="e">
        <f>#REF!/1000</f>
        <v>#REF!</v>
      </c>
      <c r="H15" s="524" t="e">
        <f>#REF!</f>
        <v>#REF!</v>
      </c>
      <c r="I15" s="525" t="e">
        <f>#REF!</f>
        <v>#REF!</v>
      </c>
      <c r="J15" s="525" t="e">
        <f>#REF!/1000</f>
        <v>#REF!</v>
      </c>
      <c r="K15" s="525" t="e">
        <f>#REF!/1000</f>
        <v>#REF!</v>
      </c>
      <c r="L15" s="525" t="e">
        <f>#REF!</f>
        <v>#REF!</v>
      </c>
      <c r="M15" s="525" t="e">
        <f>#REF!</f>
        <v>#REF!</v>
      </c>
      <c r="N15" s="525" t="e">
        <f>#REF!/1000</f>
        <v>#REF!</v>
      </c>
      <c r="O15" s="525" t="e">
        <f>#REF!/1000</f>
        <v>#REF!</v>
      </c>
      <c r="P15" s="525" t="e">
        <f>#REF!</f>
        <v>#REF!</v>
      </c>
      <c r="Q15" s="525" t="e">
        <f>#REF!</f>
        <v>#REF!</v>
      </c>
      <c r="R15" s="525" t="e">
        <f>#REF!/1000</f>
        <v>#REF!</v>
      </c>
      <c r="S15" s="525" t="e">
        <f>#REF!/1000</f>
        <v>#REF!</v>
      </c>
      <c r="T15" s="525" t="e">
        <f>#REF!</f>
        <v>#REF!</v>
      </c>
      <c r="U15" s="525" t="e">
        <f>#REF!</f>
        <v>#REF!</v>
      </c>
      <c r="V15" s="525" t="e">
        <f>#REF!/1000</f>
        <v>#REF!</v>
      </c>
      <c r="W15" s="525" t="e">
        <f>#REF!/1000</f>
        <v>#REF!</v>
      </c>
      <c r="X15" s="525" t="e">
        <f>#REF!</f>
        <v>#REF!</v>
      </c>
      <c r="Y15" s="525" t="e">
        <f>#REF!</f>
        <v>#REF!</v>
      </c>
      <c r="Z15" s="525" t="e">
        <f>#REF!/1000</f>
        <v>#REF!</v>
      </c>
      <c r="AA15" s="525" t="e">
        <f>#REF!/1000</f>
        <v>#REF!</v>
      </c>
      <c r="AB15" s="525" t="e">
        <f>#REF!</f>
        <v>#REF!</v>
      </c>
      <c r="AC15" s="525" t="e">
        <f>#REF!</f>
        <v>#REF!</v>
      </c>
      <c r="AD15" s="525" t="e">
        <f>#REF!/1000</f>
        <v>#REF!</v>
      </c>
      <c r="AE15" s="525" t="e">
        <f>#REF!/1000</f>
        <v>#REF!</v>
      </c>
    </row>
    <row r="16" spans="1:31" s="282" customFormat="1">
      <c r="A16" s="403" t="s">
        <v>581</v>
      </c>
      <c r="B16" s="526" t="e">
        <f>#REF!</f>
        <v>#REF!</v>
      </c>
      <c r="C16" s="527" t="e">
        <f>#REF!/1000</f>
        <v>#REF!</v>
      </c>
      <c r="D16" s="526" t="e">
        <f>#REF!</f>
        <v>#REF!</v>
      </c>
      <c r="E16" s="527" t="e">
        <f>#REF!</f>
        <v>#REF!</v>
      </c>
      <c r="F16" s="526" t="e">
        <f>#REF!/1000</f>
        <v>#REF!</v>
      </c>
      <c r="G16" s="527" t="e">
        <f>#REF!/1000</f>
        <v>#REF!</v>
      </c>
      <c r="H16" s="526" t="e">
        <f>#REF!</f>
        <v>#REF!</v>
      </c>
      <c r="I16" s="527" t="e">
        <f>#REF!</f>
        <v>#REF!</v>
      </c>
      <c r="J16" s="527" t="e">
        <f>#REF!/1000</f>
        <v>#REF!</v>
      </c>
      <c r="K16" s="527" t="e">
        <f>#REF!/1000</f>
        <v>#REF!</v>
      </c>
      <c r="L16" s="527" t="e">
        <f>#REF!</f>
        <v>#REF!</v>
      </c>
      <c r="M16" s="527" t="e">
        <f>#REF!</f>
        <v>#REF!</v>
      </c>
      <c r="N16" s="527" t="e">
        <f>#REF!/1000</f>
        <v>#REF!</v>
      </c>
      <c r="O16" s="527" t="e">
        <f>#REF!/1000</f>
        <v>#REF!</v>
      </c>
      <c r="P16" s="527" t="e">
        <f>#REF!</f>
        <v>#REF!</v>
      </c>
      <c r="Q16" s="527" t="e">
        <f>#REF!</f>
        <v>#REF!</v>
      </c>
      <c r="R16" s="527" t="e">
        <f>#REF!/1000</f>
        <v>#REF!</v>
      </c>
      <c r="S16" s="527" t="e">
        <f>#REF!/1000</f>
        <v>#REF!</v>
      </c>
      <c r="T16" s="527" t="e">
        <f>#REF!</f>
        <v>#REF!</v>
      </c>
      <c r="U16" s="527" t="e">
        <f>#REF!</f>
        <v>#REF!</v>
      </c>
      <c r="V16" s="527" t="e">
        <f>#REF!/1000</f>
        <v>#REF!</v>
      </c>
      <c r="W16" s="527" t="e">
        <f>#REF!/1000</f>
        <v>#REF!</v>
      </c>
      <c r="X16" s="527" t="e">
        <f>#REF!</f>
        <v>#REF!</v>
      </c>
      <c r="Y16" s="527" t="e">
        <f>#REF!</f>
        <v>#REF!</v>
      </c>
      <c r="Z16" s="527" t="e">
        <f>#REF!/1000</f>
        <v>#REF!</v>
      </c>
      <c r="AA16" s="527" t="e">
        <f>#REF!/1000</f>
        <v>#REF!</v>
      </c>
      <c r="AB16" s="527" t="e">
        <f>#REF!</f>
        <v>#REF!</v>
      </c>
      <c r="AC16" s="527" t="e">
        <f>#REF!</f>
        <v>#REF!</v>
      </c>
      <c r="AD16" s="527" t="e">
        <f>#REF!/1000</f>
        <v>#REF!</v>
      </c>
      <c r="AE16" s="527" t="e">
        <f>#REF!/1000</f>
        <v>#REF!</v>
      </c>
    </row>
    <row r="17" spans="1:31" s="282" customFormat="1">
      <c r="A17" s="293" t="s">
        <v>582</v>
      </c>
      <c r="B17" s="524" t="e">
        <f>#REF!</f>
        <v>#REF!</v>
      </c>
      <c r="C17" s="525" t="e">
        <f>#REF!/1000</f>
        <v>#REF!</v>
      </c>
      <c r="D17" s="524" t="e">
        <f>#REF!</f>
        <v>#REF!</v>
      </c>
      <c r="E17" s="525" t="e">
        <f>#REF!</f>
        <v>#REF!</v>
      </c>
      <c r="F17" s="524" t="e">
        <f>#REF!/1000</f>
        <v>#REF!</v>
      </c>
      <c r="G17" s="525" t="e">
        <f>#REF!/1000</f>
        <v>#REF!</v>
      </c>
      <c r="H17" s="524" t="e">
        <f>#REF!</f>
        <v>#REF!</v>
      </c>
      <c r="I17" s="525" t="e">
        <f>#REF!</f>
        <v>#REF!</v>
      </c>
      <c r="J17" s="525" t="e">
        <f>#REF!/1000</f>
        <v>#REF!</v>
      </c>
      <c r="K17" s="525" t="e">
        <f>#REF!/1000</f>
        <v>#REF!</v>
      </c>
      <c r="L17" s="525" t="e">
        <f>#REF!</f>
        <v>#REF!</v>
      </c>
      <c r="M17" s="525" t="e">
        <f>#REF!</f>
        <v>#REF!</v>
      </c>
      <c r="N17" s="525" t="e">
        <f>#REF!/1000</f>
        <v>#REF!</v>
      </c>
      <c r="O17" s="525" t="e">
        <f>#REF!/1000</f>
        <v>#REF!</v>
      </c>
      <c r="P17" s="525" t="e">
        <f>#REF!</f>
        <v>#REF!</v>
      </c>
      <c r="Q17" s="525" t="e">
        <f>#REF!</f>
        <v>#REF!</v>
      </c>
      <c r="R17" s="525" t="e">
        <f>#REF!/1000</f>
        <v>#REF!</v>
      </c>
      <c r="S17" s="525" t="e">
        <f>#REF!/1000</f>
        <v>#REF!</v>
      </c>
      <c r="T17" s="525" t="e">
        <f>#REF!</f>
        <v>#REF!</v>
      </c>
      <c r="U17" s="525" t="e">
        <f>#REF!</f>
        <v>#REF!</v>
      </c>
      <c r="V17" s="525" t="e">
        <f>#REF!/1000</f>
        <v>#REF!</v>
      </c>
      <c r="W17" s="525" t="e">
        <f>#REF!/1000</f>
        <v>#REF!</v>
      </c>
      <c r="X17" s="525" t="e">
        <f>#REF!</f>
        <v>#REF!</v>
      </c>
      <c r="Y17" s="525" t="e">
        <f>#REF!</f>
        <v>#REF!</v>
      </c>
      <c r="Z17" s="525" t="e">
        <f>#REF!/1000</f>
        <v>#REF!</v>
      </c>
      <c r="AA17" s="525" t="e">
        <f>#REF!/1000</f>
        <v>#REF!</v>
      </c>
      <c r="AB17" s="525" t="e">
        <f>#REF!</f>
        <v>#REF!</v>
      </c>
      <c r="AC17" s="525" t="e">
        <f>#REF!</f>
        <v>#REF!</v>
      </c>
      <c r="AD17" s="525" t="e">
        <f>#REF!/1000</f>
        <v>#REF!</v>
      </c>
      <c r="AE17" s="525" t="e">
        <f>#REF!/1000</f>
        <v>#REF!</v>
      </c>
    </row>
    <row r="18" spans="1:31" s="282" customFormat="1">
      <c r="A18" s="293" t="s">
        <v>583</v>
      </c>
      <c r="B18" s="524" t="e">
        <f>#REF!</f>
        <v>#REF!</v>
      </c>
      <c r="C18" s="525" t="e">
        <f>#REF!/1000</f>
        <v>#REF!</v>
      </c>
      <c r="D18" s="524" t="e">
        <f>#REF!</f>
        <v>#REF!</v>
      </c>
      <c r="E18" s="525" t="e">
        <f>#REF!</f>
        <v>#REF!</v>
      </c>
      <c r="F18" s="524" t="e">
        <f>#REF!/1000</f>
        <v>#REF!</v>
      </c>
      <c r="G18" s="525" t="e">
        <f>#REF!/1000</f>
        <v>#REF!</v>
      </c>
      <c r="H18" s="524" t="e">
        <f>#REF!</f>
        <v>#REF!</v>
      </c>
      <c r="I18" s="525" t="e">
        <f>#REF!</f>
        <v>#REF!</v>
      </c>
      <c r="J18" s="525" t="e">
        <f>#REF!/1000</f>
        <v>#REF!</v>
      </c>
      <c r="K18" s="525" t="e">
        <f>#REF!/1000</f>
        <v>#REF!</v>
      </c>
      <c r="L18" s="525" t="e">
        <f>#REF!</f>
        <v>#REF!</v>
      </c>
      <c r="M18" s="525" t="e">
        <f>#REF!</f>
        <v>#REF!</v>
      </c>
      <c r="N18" s="525" t="e">
        <f>#REF!/1000</f>
        <v>#REF!</v>
      </c>
      <c r="O18" s="525" t="e">
        <f>#REF!/1000</f>
        <v>#REF!</v>
      </c>
      <c r="P18" s="525" t="e">
        <f>#REF!</f>
        <v>#REF!</v>
      </c>
      <c r="Q18" s="525" t="e">
        <f>#REF!</f>
        <v>#REF!</v>
      </c>
      <c r="R18" s="525" t="e">
        <f>#REF!/1000</f>
        <v>#REF!</v>
      </c>
      <c r="S18" s="525" t="e">
        <f>#REF!/1000</f>
        <v>#REF!</v>
      </c>
      <c r="T18" s="525" t="e">
        <f>#REF!</f>
        <v>#REF!</v>
      </c>
      <c r="U18" s="525" t="e">
        <f>#REF!</f>
        <v>#REF!</v>
      </c>
      <c r="V18" s="525" t="e">
        <f>#REF!/1000</f>
        <v>#REF!</v>
      </c>
      <c r="W18" s="525" t="e">
        <f>#REF!/1000</f>
        <v>#REF!</v>
      </c>
      <c r="X18" s="525" t="e">
        <f>#REF!</f>
        <v>#REF!</v>
      </c>
      <c r="Y18" s="525" t="e">
        <f>#REF!</f>
        <v>#REF!</v>
      </c>
      <c r="Z18" s="525" t="e">
        <f>#REF!/1000</f>
        <v>#REF!</v>
      </c>
      <c r="AA18" s="525" t="e">
        <f>#REF!/1000</f>
        <v>#REF!</v>
      </c>
      <c r="AB18" s="525" t="e">
        <f>#REF!</f>
        <v>#REF!</v>
      </c>
      <c r="AC18" s="525" t="e">
        <f>#REF!</f>
        <v>#REF!</v>
      </c>
      <c r="AD18" s="525" t="e">
        <f>#REF!/1000</f>
        <v>#REF!</v>
      </c>
      <c r="AE18" s="525" t="e">
        <f>#REF!/1000</f>
        <v>#REF!</v>
      </c>
    </row>
    <row r="19" spans="1:31" s="282" customFormat="1">
      <c r="A19" s="293" t="s">
        <v>584</v>
      </c>
      <c r="B19" s="524" t="e">
        <f>#REF!</f>
        <v>#REF!</v>
      </c>
      <c r="C19" s="525" t="e">
        <f>#REF!/1000</f>
        <v>#REF!</v>
      </c>
      <c r="D19" s="524" t="e">
        <f>#REF!</f>
        <v>#REF!</v>
      </c>
      <c r="E19" s="525" t="e">
        <f>#REF!</f>
        <v>#REF!</v>
      </c>
      <c r="F19" s="524" t="e">
        <f>#REF!/1000</f>
        <v>#REF!</v>
      </c>
      <c r="G19" s="525" t="e">
        <f>#REF!/1000</f>
        <v>#REF!</v>
      </c>
      <c r="H19" s="524" t="e">
        <f>#REF!</f>
        <v>#REF!</v>
      </c>
      <c r="I19" s="525" t="e">
        <f>#REF!</f>
        <v>#REF!</v>
      </c>
      <c r="J19" s="525" t="e">
        <f>#REF!/1000</f>
        <v>#REF!</v>
      </c>
      <c r="K19" s="525" t="e">
        <f>#REF!/1000</f>
        <v>#REF!</v>
      </c>
      <c r="L19" s="525" t="e">
        <f>#REF!</f>
        <v>#REF!</v>
      </c>
      <c r="M19" s="525" t="e">
        <f>#REF!</f>
        <v>#REF!</v>
      </c>
      <c r="N19" s="525" t="e">
        <f>#REF!/1000</f>
        <v>#REF!</v>
      </c>
      <c r="O19" s="525" t="e">
        <f>#REF!/1000</f>
        <v>#REF!</v>
      </c>
      <c r="P19" s="525" t="e">
        <f>#REF!</f>
        <v>#REF!</v>
      </c>
      <c r="Q19" s="525" t="e">
        <f>#REF!</f>
        <v>#REF!</v>
      </c>
      <c r="R19" s="525" t="e">
        <f>#REF!/1000</f>
        <v>#REF!</v>
      </c>
      <c r="S19" s="525" t="e">
        <f>#REF!/1000</f>
        <v>#REF!</v>
      </c>
      <c r="T19" s="525" t="e">
        <f>#REF!</f>
        <v>#REF!</v>
      </c>
      <c r="U19" s="525" t="e">
        <f>#REF!</f>
        <v>#REF!</v>
      </c>
      <c r="V19" s="525" t="e">
        <f>#REF!/1000</f>
        <v>#REF!</v>
      </c>
      <c r="W19" s="525" t="e">
        <f>#REF!/1000</f>
        <v>#REF!</v>
      </c>
      <c r="X19" s="525" t="e">
        <f>#REF!</f>
        <v>#REF!</v>
      </c>
      <c r="Y19" s="525" t="e">
        <f>#REF!</f>
        <v>#REF!</v>
      </c>
      <c r="Z19" s="525" t="e">
        <f>#REF!/1000</f>
        <v>#REF!</v>
      </c>
      <c r="AA19" s="525" t="e">
        <f>#REF!/1000</f>
        <v>#REF!</v>
      </c>
      <c r="AB19" s="525" t="e">
        <f>#REF!</f>
        <v>#REF!</v>
      </c>
      <c r="AC19" s="525" t="e">
        <f>#REF!</f>
        <v>#REF!</v>
      </c>
      <c r="AD19" s="525" t="e">
        <f>#REF!/1000</f>
        <v>#REF!</v>
      </c>
      <c r="AE19" s="525" t="e">
        <f>#REF!/1000</f>
        <v>#REF!</v>
      </c>
    </row>
    <row r="20" spans="1:31" s="282" customFormat="1">
      <c r="A20" s="293" t="s">
        <v>585</v>
      </c>
      <c r="B20" s="524" t="e">
        <f>#REF!</f>
        <v>#REF!</v>
      </c>
      <c r="C20" s="525" t="e">
        <f>#REF!/1000</f>
        <v>#REF!</v>
      </c>
      <c r="D20" s="524" t="e">
        <f>#REF!</f>
        <v>#REF!</v>
      </c>
      <c r="E20" s="525" t="e">
        <f>#REF!</f>
        <v>#REF!</v>
      </c>
      <c r="F20" s="524" t="e">
        <f>#REF!/1000</f>
        <v>#REF!</v>
      </c>
      <c r="G20" s="525" t="e">
        <f>#REF!/1000</f>
        <v>#REF!</v>
      </c>
      <c r="H20" s="524" t="e">
        <f>#REF!</f>
        <v>#REF!</v>
      </c>
      <c r="I20" s="525" t="e">
        <f>#REF!</f>
        <v>#REF!</v>
      </c>
      <c r="J20" s="525" t="e">
        <f>#REF!/1000</f>
        <v>#REF!</v>
      </c>
      <c r="K20" s="525" t="e">
        <f>#REF!/1000</f>
        <v>#REF!</v>
      </c>
      <c r="L20" s="525" t="e">
        <f>#REF!</f>
        <v>#REF!</v>
      </c>
      <c r="M20" s="525" t="e">
        <f>#REF!</f>
        <v>#REF!</v>
      </c>
      <c r="N20" s="525" t="e">
        <f>#REF!/1000</f>
        <v>#REF!</v>
      </c>
      <c r="O20" s="525" t="e">
        <f>#REF!/1000</f>
        <v>#REF!</v>
      </c>
      <c r="P20" s="525" t="e">
        <f>#REF!</f>
        <v>#REF!</v>
      </c>
      <c r="Q20" s="525" t="e">
        <f>#REF!</f>
        <v>#REF!</v>
      </c>
      <c r="R20" s="525" t="e">
        <f>#REF!/1000</f>
        <v>#REF!</v>
      </c>
      <c r="S20" s="525" t="e">
        <f>#REF!/1000</f>
        <v>#REF!</v>
      </c>
      <c r="T20" s="525" t="e">
        <f>#REF!</f>
        <v>#REF!</v>
      </c>
      <c r="U20" s="525" t="e">
        <f>#REF!</f>
        <v>#REF!</v>
      </c>
      <c r="V20" s="525" t="e">
        <f>#REF!/1000</f>
        <v>#REF!</v>
      </c>
      <c r="W20" s="525" t="e">
        <f>#REF!/1000</f>
        <v>#REF!</v>
      </c>
      <c r="X20" s="525" t="e">
        <f>#REF!</f>
        <v>#REF!</v>
      </c>
      <c r="Y20" s="525" t="e">
        <f>#REF!</f>
        <v>#REF!</v>
      </c>
      <c r="Z20" s="525" t="e">
        <f>#REF!/1000</f>
        <v>#REF!</v>
      </c>
      <c r="AA20" s="525" t="e">
        <f>#REF!/1000</f>
        <v>#REF!</v>
      </c>
      <c r="AB20" s="525" t="e">
        <f>#REF!</f>
        <v>#REF!</v>
      </c>
      <c r="AC20" s="525" t="e">
        <f>#REF!</f>
        <v>#REF!</v>
      </c>
      <c r="AD20" s="525" t="e">
        <f>#REF!/1000</f>
        <v>#REF!</v>
      </c>
      <c r="AE20" s="525" t="e">
        <f>#REF!/1000</f>
        <v>#REF!</v>
      </c>
    </row>
    <row r="21" spans="1:31" s="282" customFormat="1">
      <c r="A21" s="403" t="s">
        <v>586</v>
      </c>
      <c r="B21" s="526" t="e">
        <f>#REF!</f>
        <v>#REF!</v>
      </c>
      <c r="C21" s="527" t="e">
        <f>#REF!/1000</f>
        <v>#REF!</v>
      </c>
      <c r="D21" s="526" t="e">
        <f>#REF!</f>
        <v>#REF!</v>
      </c>
      <c r="E21" s="527" t="e">
        <f>#REF!</f>
        <v>#REF!</v>
      </c>
      <c r="F21" s="526" t="e">
        <f>#REF!/1000</f>
        <v>#REF!</v>
      </c>
      <c r="G21" s="527" t="e">
        <f>#REF!/1000</f>
        <v>#REF!</v>
      </c>
      <c r="H21" s="526" t="e">
        <f>#REF!</f>
        <v>#REF!</v>
      </c>
      <c r="I21" s="527" t="e">
        <f>#REF!</f>
        <v>#REF!</v>
      </c>
      <c r="J21" s="527" t="e">
        <f>#REF!/1000</f>
        <v>#REF!</v>
      </c>
      <c r="K21" s="527" t="e">
        <f>#REF!/1000</f>
        <v>#REF!</v>
      </c>
      <c r="L21" s="527" t="e">
        <f>#REF!</f>
        <v>#REF!</v>
      </c>
      <c r="M21" s="527" t="e">
        <f>#REF!</f>
        <v>#REF!</v>
      </c>
      <c r="N21" s="527" t="e">
        <f>#REF!/1000</f>
        <v>#REF!</v>
      </c>
      <c r="O21" s="527" t="e">
        <f>#REF!/1000</f>
        <v>#REF!</v>
      </c>
      <c r="P21" s="527" t="e">
        <f>#REF!</f>
        <v>#REF!</v>
      </c>
      <c r="Q21" s="527" t="e">
        <f>#REF!</f>
        <v>#REF!</v>
      </c>
      <c r="R21" s="527" t="e">
        <f>#REF!/1000</f>
        <v>#REF!</v>
      </c>
      <c r="S21" s="527" t="e">
        <f>#REF!/1000</f>
        <v>#REF!</v>
      </c>
      <c r="T21" s="527" t="e">
        <f>#REF!</f>
        <v>#REF!</v>
      </c>
      <c r="U21" s="527" t="e">
        <f>#REF!</f>
        <v>#REF!</v>
      </c>
      <c r="V21" s="527" t="e">
        <f>#REF!/1000</f>
        <v>#REF!</v>
      </c>
      <c r="W21" s="527" t="e">
        <f>#REF!/1000</f>
        <v>#REF!</v>
      </c>
      <c r="X21" s="527" t="e">
        <f>#REF!</f>
        <v>#REF!</v>
      </c>
      <c r="Y21" s="527" t="e">
        <f>#REF!</f>
        <v>#REF!</v>
      </c>
      <c r="Z21" s="527" t="e">
        <f>#REF!/1000</f>
        <v>#REF!</v>
      </c>
      <c r="AA21" s="527" t="e">
        <f>#REF!/1000</f>
        <v>#REF!</v>
      </c>
      <c r="AB21" s="527" t="e">
        <f>#REF!</f>
        <v>#REF!</v>
      </c>
      <c r="AC21" s="527" t="e">
        <f>#REF!</f>
        <v>#REF!</v>
      </c>
      <c r="AD21" s="527" t="e">
        <f>#REF!/1000</f>
        <v>#REF!</v>
      </c>
      <c r="AE21" s="527" t="e">
        <f>#REF!/1000</f>
        <v>#REF!</v>
      </c>
    </row>
    <row r="22" spans="1:31" s="282" customFormat="1">
      <c r="A22" s="293" t="s">
        <v>587</v>
      </c>
      <c r="B22" s="524" t="e">
        <f>#REF!</f>
        <v>#REF!</v>
      </c>
      <c r="C22" s="525" t="e">
        <f>#REF!/1000</f>
        <v>#REF!</v>
      </c>
      <c r="D22" s="524" t="e">
        <f>#REF!</f>
        <v>#REF!</v>
      </c>
      <c r="E22" s="525" t="e">
        <f>#REF!</f>
        <v>#REF!</v>
      </c>
      <c r="F22" s="524" t="e">
        <f>#REF!/1000</f>
        <v>#REF!</v>
      </c>
      <c r="G22" s="525" t="e">
        <f>#REF!/1000</f>
        <v>#REF!</v>
      </c>
      <c r="H22" s="524" t="e">
        <f>#REF!</f>
        <v>#REF!</v>
      </c>
      <c r="I22" s="525" t="e">
        <f>#REF!</f>
        <v>#REF!</v>
      </c>
      <c r="J22" s="525" t="e">
        <f>#REF!/1000</f>
        <v>#REF!</v>
      </c>
      <c r="K22" s="525" t="e">
        <f>#REF!/1000</f>
        <v>#REF!</v>
      </c>
      <c r="L22" s="525" t="e">
        <f>#REF!</f>
        <v>#REF!</v>
      </c>
      <c r="M22" s="525" t="e">
        <f>#REF!</f>
        <v>#REF!</v>
      </c>
      <c r="N22" s="525" t="e">
        <f>#REF!/1000</f>
        <v>#REF!</v>
      </c>
      <c r="O22" s="525" t="e">
        <f>#REF!/1000</f>
        <v>#REF!</v>
      </c>
      <c r="P22" s="525" t="e">
        <f>#REF!</f>
        <v>#REF!</v>
      </c>
      <c r="Q22" s="525" t="e">
        <f>#REF!</f>
        <v>#REF!</v>
      </c>
      <c r="R22" s="525" t="e">
        <f>#REF!/1000</f>
        <v>#REF!</v>
      </c>
      <c r="S22" s="525" t="e">
        <f>#REF!/1000</f>
        <v>#REF!</v>
      </c>
      <c r="T22" s="525" t="e">
        <f>#REF!</f>
        <v>#REF!</v>
      </c>
      <c r="U22" s="525" t="e">
        <f>#REF!</f>
        <v>#REF!</v>
      </c>
      <c r="V22" s="525" t="e">
        <f>#REF!/1000</f>
        <v>#REF!</v>
      </c>
      <c r="W22" s="525" t="e">
        <f>#REF!/1000</f>
        <v>#REF!</v>
      </c>
      <c r="X22" s="525" t="e">
        <f>#REF!</f>
        <v>#REF!</v>
      </c>
      <c r="Y22" s="525" t="e">
        <f>#REF!</f>
        <v>#REF!</v>
      </c>
      <c r="Z22" s="525" t="e">
        <f>#REF!/1000</f>
        <v>#REF!</v>
      </c>
      <c r="AA22" s="525" t="e">
        <f>#REF!/1000</f>
        <v>#REF!</v>
      </c>
      <c r="AB22" s="525" t="e">
        <f>#REF!</f>
        <v>#REF!</v>
      </c>
      <c r="AC22" s="525" t="e">
        <f>#REF!</f>
        <v>#REF!</v>
      </c>
      <c r="AD22" s="525" t="e">
        <f>#REF!/1000</f>
        <v>#REF!</v>
      </c>
      <c r="AE22" s="525" t="e">
        <f>#REF!/1000</f>
        <v>#REF!</v>
      </c>
    </row>
    <row r="23" spans="1:31" s="282" customFormat="1">
      <c r="A23" s="293" t="s">
        <v>588</v>
      </c>
      <c r="B23" s="524" t="e">
        <f>#REF!</f>
        <v>#REF!</v>
      </c>
      <c r="C23" s="525" t="e">
        <f>#REF!/1000</f>
        <v>#REF!</v>
      </c>
      <c r="D23" s="524" t="e">
        <f>#REF!</f>
        <v>#REF!</v>
      </c>
      <c r="E23" s="525" t="e">
        <f>#REF!</f>
        <v>#REF!</v>
      </c>
      <c r="F23" s="524" t="e">
        <f>#REF!/1000</f>
        <v>#REF!</v>
      </c>
      <c r="G23" s="525" t="e">
        <f>#REF!/1000</f>
        <v>#REF!</v>
      </c>
      <c r="H23" s="524" t="e">
        <f>#REF!</f>
        <v>#REF!</v>
      </c>
      <c r="I23" s="525" t="e">
        <f>#REF!</f>
        <v>#REF!</v>
      </c>
      <c r="J23" s="525" t="e">
        <f>#REF!/1000</f>
        <v>#REF!</v>
      </c>
      <c r="K23" s="525" t="e">
        <f>#REF!/1000</f>
        <v>#REF!</v>
      </c>
      <c r="L23" s="525" t="e">
        <f>#REF!</f>
        <v>#REF!</v>
      </c>
      <c r="M23" s="525" t="e">
        <f>#REF!</f>
        <v>#REF!</v>
      </c>
      <c r="N23" s="525" t="e">
        <f>#REF!/1000</f>
        <v>#REF!</v>
      </c>
      <c r="O23" s="525" t="e">
        <f>#REF!/1000</f>
        <v>#REF!</v>
      </c>
      <c r="P23" s="525" t="e">
        <f>#REF!</f>
        <v>#REF!</v>
      </c>
      <c r="Q23" s="525" t="e">
        <f>#REF!</f>
        <v>#REF!</v>
      </c>
      <c r="R23" s="525" t="e">
        <f>#REF!/1000</f>
        <v>#REF!</v>
      </c>
      <c r="S23" s="525" t="e">
        <f>#REF!/1000</f>
        <v>#REF!</v>
      </c>
      <c r="T23" s="525" t="e">
        <f>#REF!</f>
        <v>#REF!</v>
      </c>
      <c r="U23" s="525" t="e">
        <f>#REF!</f>
        <v>#REF!</v>
      </c>
      <c r="V23" s="525" t="e">
        <f>#REF!/1000</f>
        <v>#REF!</v>
      </c>
      <c r="W23" s="525" t="e">
        <f>#REF!/1000</f>
        <v>#REF!</v>
      </c>
      <c r="X23" s="525" t="e">
        <f>#REF!</f>
        <v>#REF!</v>
      </c>
      <c r="Y23" s="525" t="e">
        <f>#REF!</f>
        <v>#REF!</v>
      </c>
      <c r="Z23" s="525" t="e">
        <f>#REF!/1000</f>
        <v>#REF!</v>
      </c>
      <c r="AA23" s="525" t="e">
        <f>#REF!/1000</f>
        <v>#REF!</v>
      </c>
      <c r="AB23" s="525" t="e">
        <f>#REF!</f>
        <v>#REF!</v>
      </c>
      <c r="AC23" s="525" t="e">
        <f>#REF!</f>
        <v>#REF!</v>
      </c>
      <c r="AD23" s="525" t="e">
        <f>#REF!/1000</f>
        <v>#REF!</v>
      </c>
      <c r="AE23" s="525" t="e">
        <f>#REF!/1000</f>
        <v>#REF!</v>
      </c>
    </row>
    <row r="24" spans="1:31" s="282" customFormat="1">
      <c r="A24" s="293" t="s">
        <v>589</v>
      </c>
      <c r="B24" s="524" t="e">
        <f>#REF!</f>
        <v>#REF!</v>
      </c>
      <c r="C24" s="525" t="e">
        <f>#REF!/1000</f>
        <v>#REF!</v>
      </c>
      <c r="D24" s="524" t="e">
        <f>#REF!</f>
        <v>#REF!</v>
      </c>
      <c r="E24" s="525" t="e">
        <f>#REF!</f>
        <v>#REF!</v>
      </c>
      <c r="F24" s="524" t="e">
        <f>#REF!/1000</f>
        <v>#REF!</v>
      </c>
      <c r="G24" s="525" t="e">
        <f>#REF!/1000</f>
        <v>#REF!</v>
      </c>
      <c r="H24" s="524" t="e">
        <f>#REF!</f>
        <v>#REF!</v>
      </c>
      <c r="I24" s="525" t="e">
        <f>#REF!</f>
        <v>#REF!</v>
      </c>
      <c r="J24" s="525" t="e">
        <f>#REF!/1000</f>
        <v>#REF!</v>
      </c>
      <c r="K24" s="525" t="e">
        <f>#REF!/1000</f>
        <v>#REF!</v>
      </c>
      <c r="L24" s="525" t="e">
        <f>#REF!</f>
        <v>#REF!</v>
      </c>
      <c r="M24" s="525" t="e">
        <f>#REF!</f>
        <v>#REF!</v>
      </c>
      <c r="N24" s="525" t="e">
        <f>#REF!/1000</f>
        <v>#REF!</v>
      </c>
      <c r="O24" s="525" t="e">
        <f>#REF!/1000</f>
        <v>#REF!</v>
      </c>
      <c r="P24" s="525" t="e">
        <f>#REF!</f>
        <v>#REF!</v>
      </c>
      <c r="Q24" s="525" t="e">
        <f>#REF!</f>
        <v>#REF!</v>
      </c>
      <c r="R24" s="525" t="e">
        <f>#REF!/1000</f>
        <v>#REF!</v>
      </c>
      <c r="S24" s="525" t="e">
        <f>#REF!/1000</f>
        <v>#REF!</v>
      </c>
      <c r="T24" s="525" t="e">
        <f>#REF!</f>
        <v>#REF!</v>
      </c>
      <c r="U24" s="525" t="e">
        <f>#REF!</f>
        <v>#REF!</v>
      </c>
      <c r="V24" s="525" t="e">
        <f>#REF!/1000</f>
        <v>#REF!</v>
      </c>
      <c r="W24" s="525" t="e">
        <f>#REF!/1000</f>
        <v>#REF!</v>
      </c>
      <c r="X24" s="525" t="e">
        <f>#REF!</f>
        <v>#REF!</v>
      </c>
      <c r="Y24" s="525" t="e">
        <f>#REF!</f>
        <v>#REF!</v>
      </c>
      <c r="Z24" s="525" t="e">
        <f>#REF!/1000</f>
        <v>#REF!</v>
      </c>
      <c r="AA24" s="525" t="e">
        <f>#REF!/1000</f>
        <v>#REF!</v>
      </c>
      <c r="AB24" s="525" t="e">
        <f>#REF!</f>
        <v>#REF!</v>
      </c>
      <c r="AC24" s="525" t="e">
        <f>#REF!</f>
        <v>#REF!</v>
      </c>
      <c r="AD24" s="525" t="e">
        <f>#REF!/1000</f>
        <v>#REF!</v>
      </c>
      <c r="AE24" s="525" t="e">
        <f>#REF!/1000</f>
        <v>#REF!</v>
      </c>
    </row>
    <row r="25" spans="1:31" s="282" customFormat="1">
      <c r="A25" s="293" t="s">
        <v>590</v>
      </c>
      <c r="B25" s="524" t="e">
        <f>#REF!</f>
        <v>#REF!</v>
      </c>
      <c r="C25" s="525" t="e">
        <f>#REF!/1000</f>
        <v>#REF!</v>
      </c>
      <c r="D25" s="524" t="e">
        <f>#REF!</f>
        <v>#REF!</v>
      </c>
      <c r="E25" s="525" t="e">
        <f>#REF!</f>
        <v>#REF!</v>
      </c>
      <c r="F25" s="524" t="e">
        <f>#REF!/1000</f>
        <v>#REF!</v>
      </c>
      <c r="G25" s="525" t="e">
        <f>#REF!/1000</f>
        <v>#REF!</v>
      </c>
      <c r="H25" s="524" t="e">
        <f>#REF!</f>
        <v>#REF!</v>
      </c>
      <c r="I25" s="525" t="e">
        <f>#REF!</f>
        <v>#REF!</v>
      </c>
      <c r="J25" s="525" t="e">
        <f>#REF!/1000</f>
        <v>#REF!</v>
      </c>
      <c r="K25" s="525" t="e">
        <f>#REF!/1000</f>
        <v>#REF!</v>
      </c>
      <c r="L25" s="525" t="e">
        <f>#REF!</f>
        <v>#REF!</v>
      </c>
      <c r="M25" s="525" t="e">
        <f>#REF!</f>
        <v>#REF!</v>
      </c>
      <c r="N25" s="525" t="e">
        <f>#REF!/1000</f>
        <v>#REF!</v>
      </c>
      <c r="O25" s="525" t="e">
        <f>#REF!/1000</f>
        <v>#REF!</v>
      </c>
      <c r="P25" s="525" t="e">
        <f>#REF!</f>
        <v>#REF!</v>
      </c>
      <c r="Q25" s="525" t="e">
        <f>#REF!</f>
        <v>#REF!</v>
      </c>
      <c r="R25" s="525" t="e">
        <f>#REF!/1000</f>
        <v>#REF!</v>
      </c>
      <c r="S25" s="525" t="e">
        <f>#REF!/1000</f>
        <v>#REF!</v>
      </c>
      <c r="T25" s="525" t="e">
        <f>#REF!</f>
        <v>#REF!</v>
      </c>
      <c r="U25" s="525" t="e">
        <f>#REF!</f>
        <v>#REF!</v>
      </c>
      <c r="V25" s="525" t="e">
        <f>#REF!/1000</f>
        <v>#REF!</v>
      </c>
      <c r="W25" s="525" t="e">
        <f>#REF!/1000</f>
        <v>#REF!</v>
      </c>
      <c r="X25" s="525" t="e">
        <f>#REF!</f>
        <v>#REF!</v>
      </c>
      <c r="Y25" s="525" t="e">
        <f>#REF!</f>
        <v>#REF!</v>
      </c>
      <c r="Z25" s="525" t="e">
        <f>#REF!/1000</f>
        <v>#REF!</v>
      </c>
      <c r="AA25" s="525" t="e">
        <f>#REF!/1000</f>
        <v>#REF!</v>
      </c>
      <c r="AB25" s="525" t="e">
        <f>#REF!</f>
        <v>#REF!</v>
      </c>
      <c r="AC25" s="525" t="e">
        <f>#REF!</f>
        <v>#REF!</v>
      </c>
      <c r="AD25" s="525" t="e">
        <f>#REF!/1000</f>
        <v>#REF!</v>
      </c>
      <c r="AE25" s="525" t="e">
        <f>#REF!/1000</f>
        <v>#REF!</v>
      </c>
    </row>
    <row r="26" spans="1:31" s="282" customFormat="1">
      <c r="A26" s="403" t="s">
        <v>591</v>
      </c>
      <c r="B26" s="526" t="e">
        <f>#REF!</f>
        <v>#REF!</v>
      </c>
      <c r="C26" s="527" t="e">
        <f>#REF!/1000</f>
        <v>#REF!</v>
      </c>
      <c r="D26" s="526" t="e">
        <f>#REF!</f>
        <v>#REF!</v>
      </c>
      <c r="E26" s="527" t="e">
        <f>#REF!</f>
        <v>#REF!</v>
      </c>
      <c r="F26" s="526" t="e">
        <f>#REF!/1000</f>
        <v>#REF!</v>
      </c>
      <c r="G26" s="527" t="e">
        <f>#REF!/1000</f>
        <v>#REF!</v>
      </c>
      <c r="H26" s="526" t="e">
        <f>#REF!</f>
        <v>#REF!</v>
      </c>
      <c r="I26" s="527" t="e">
        <f>#REF!</f>
        <v>#REF!</v>
      </c>
      <c r="J26" s="527" t="e">
        <f>#REF!/1000</f>
        <v>#REF!</v>
      </c>
      <c r="K26" s="527" t="e">
        <f>#REF!/1000</f>
        <v>#REF!</v>
      </c>
      <c r="L26" s="527" t="e">
        <f>#REF!</f>
        <v>#REF!</v>
      </c>
      <c r="M26" s="527" t="e">
        <f>#REF!</f>
        <v>#REF!</v>
      </c>
      <c r="N26" s="527" t="e">
        <f>#REF!/1000</f>
        <v>#REF!</v>
      </c>
      <c r="O26" s="527" t="e">
        <f>#REF!/1000</f>
        <v>#REF!</v>
      </c>
      <c r="P26" s="527" t="e">
        <f>#REF!</f>
        <v>#REF!</v>
      </c>
      <c r="Q26" s="527" t="e">
        <f>#REF!</f>
        <v>#REF!</v>
      </c>
      <c r="R26" s="527" t="e">
        <f>#REF!/1000</f>
        <v>#REF!</v>
      </c>
      <c r="S26" s="527" t="e">
        <f>#REF!/1000</f>
        <v>#REF!</v>
      </c>
      <c r="T26" s="527" t="e">
        <f>#REF!</f>
        <v>#REF!</v>
      </c>
      <c r="U26" s="527" t="e">
        <f>#REF!</f>
        <v>#REF!</v>
      </c>
      <c r="V26" s="527" t="e">
        <f>#REF!/1000</f>
        <v>#REF!</v>
      </c>
      <c r="W26" s="527" t="e">
        <f>#REF!/1000</f>
        <v>#REF!</v>
      </c>
      <c r="X26" s="527" t="e">
        <f>#REF!</f>
        <v>#REF!</v>
      </c>
      <c r="Y26" s="527" t="e">
        <f>#REF!</f>
        <v>#REF!</v>
      </c>
      <c r="Z26" s="527" t="e">
        <f>#REF!/1000</f>
        <v>#REF!</v>
      </c>
      <c r="AA26" s="527" t="e">
        <f>#REF!/1000</f>
        <v>#REF!</v>
      </c>
      <c r="AB26" s="527" t="e">
        <f>#REF!</f>
        <v>#REF!</v>
      </c>
      <c r="AC26" s="527" t="e">
        <f>#REF!</f>
        <v>#REF!</v>
      </c>
      <c r="AD26" s="527" t="e">
        <f>#REF!/1000</f>
        <v>#REF!</v>
      </c>
      <c r="AE26" s="527" t="e">
        <f>#REF!/1000</f>
        <v>#REF!</v>
      </c>
    </row>
    <row r="27" spans="1:31" s="282" customFormat="1">
      <c r="A27" s="293" t="s">
        <v>592</v>
      </c>
      <c r="B27" s="524" t="e">
        <f>#REF!</f>
        <v>#REF!</v>
      </c>
      <c r="C27" s="525" t="e">
        <f>#REF!/1000</f>
        <v>#REF!</v>
      </c>
      <c r="D27" s="524" t="e">
        <f>#REF!</f>
        <v>#REF!</v>
      </c>
      <c r="E27" s="525" t="e">
        <f>#REF!</f>
        <v>#REF!</v>
      </c>
      <c r="F27" s="524" t="e">
        <f>#REF!/1000</f>
        <v>#REF!</v>
      </c>
      <c r="G27" s="525" t="e">
        <f>#REF!/1000</f>
        <v>#REF!</v>
      </c>
      <c r="H27" s="524" t="e">
        <f>#REF!</f>
        <v>#REF!</v>
      </c>
      <c r="I27" s="525" t="e">
        <f>#REF!</f>
        <v>#REF!</v>
      </c>
      <c r="J27" s="525" t="e">
        <f>#REF!/1000</f>
        <v>#REF!</v>
      </c>
      <c r="K27" s="525" t="e">
        <f>#REF!/1000</f>
        <v>#REF!</v>
      </c>
      <c r="L27" s="525" t="e">
        <f>#REF!</f>
        <v>#REF!</v>
      </c>
      <c r="M27" s="525" t="e">
        <f>#REF!</f>
        <v>#REF!</v>
      </c>
      <c r="N27" s="525" t="e">
        <f>#REF!/1000</f>
        <v>#REF!</v>
      </c>
      <c r="O27" s="525" t="e">
        <f>#REF!/1000</f>
        <v>#REF!</v>
      </c>
      <c r="P27" s="525" t="e">
        <f>#REF!</f>
        <v>#REF!</v>
      </c>
      <c r="Q27" s="525" t="e">
        <f>#REF!</f>
        <v>#REF!</v>
      </c>
      <c r="R27" s="525" t="e">
        <f>#REF!/1000</f>
        <v>#REF!</v>
      </c>
      <c r="S27" s="525" t="e">
        <f>#REF!/1000</f>
        <v>#REF!</v>
      </c>
      <c r="T27" s="525" t="e">
        <f>#REF!</f>
        <v>#REF!</v>
      </c>
      <c r="U27" s="525" t="e">
        <f>#REF!</f>
        <v>#REF!</v>
      </c>
      <c r="V27" s="525" t="e">
        <f>#REF!/1000</f>
        <v>#REF!</v>
      </c>
      <c r="W27" s="525" t="e">
        <f>#REF!/1000</f>
        <v>#REF!</v>
      </c>
      <c r="X27" s="525" t="e">
        <f>#REF!</f>
        <v>#REF!</v>
      </c>
      <c r="Y27" s="525" t="e">
        <f>#REF!</f>
        <v>#REF!</v>
      </c>
      <c r="Z27" s="525" t="e">
        <f>#REF!/1000</f>
        <v>#REF!</v>
      </c>
      <c r="AA27" s="525" t="e">
        <f>#REF!/1000</f>
        <v>#REF!</v>
      </c>
      <c r="AB27" s="525" t="e">
        <f>#REF!</f>
        <v>#REF!</v>
      </c>
      <c r="AC27" s="525" t="e">
        <f>#REF!</f>
        <v>#REF!</v>
      </c>
      <c r="AD27" s="525" t="e">
        <f>#REF!/1000</f>
        <v>#REF!</v>
      </c>
      <c r="AE27" s="525" t="e">
        <f>#REF!/1000</f>
        <v>#REF!</v>
      </c>
    </row>
    <row r="28" spans="1:31" s="282" customFormat="1">
      <c r="A28" s="293" t="s">
        <v>593</v>
      </c>
      <c r="B28" s="524" t="e">
        <f>#REF!</f>
        <v>#REF!</v>
      </c>
      <c r="C28" s="525" t="e">
        <f>#REF!/1000</f>
        <v>#REF!</v>
      </c>
      <c r="D28" s="524" t="e">
        <f>#REF!</f>
        <v>#REF!</v>
      </c>
      <c r="E28" s="525" t="e">
        <f>#REF!</f>
        <v>#REF!</v>
      </c>
      <c r="F28" s="524" t="e">
        <f>#REF!/1000</f>
        <v>#REF!</v>
      </c>
      <c r="G28" s="525" t="e">
        <f>#REF!/1000</f>
        <v>#REF!</v>
      </c>
      <c r="H28" s="524" t="e">
        <f>#REF!</f>
        <v>#REF!</v>
      </c>
      <c r="I28" s="525" t="e">
        <f>#REF!</f>
        <v>#REF!</v>
      </c>
      <c r="J28" s="525" t="e">
        <f>#REF!/1000</f>
        <v>#REF!</v>
      </c>
      <c r="K28" s="525" t="e">
        <f>#REF!/1000</f>
        <v>#REF!</v>
      </c>
      <c r="L28" s="525" t="e">
        <f>#REF!</f>
        <v>#REF!</v>
      </c>
      <c r="M28" s="525" t="e">
        <f>#REF!</f>
        <v>#REF!</v>
      </c>
      <c r="N28" s="525" t="e">
        <f>#REF!/1000</f>
        <v>#REF!</v>
      </c>
      <c r="O28" s="525" t="e">
        <f>#REF!/1000</f>
        <v>#REF!</v>
      </c>
      <c r="P28" s="525" t="e">
        <f>#REF!</f>
        <v>#REF!</v>
      </c>
      <c r="Q28" s="525" t="e">
        <f>#REF!</f>
        <v>#REF!</v>
      </c>
      <c r="R28" s="525" t="e">
        <f>#REF!/1000</f>
        <v>#REF!</v>
      </c>
      <c r="S28" s="525" t="e">
        <f>#REF!/1000</f>
        <v>#REF!</v>
      </c>
      <c r="T28" s="525" t="e">
        <f>#REF!</f>
        <v>#REF!</v>
      </c>
      <c r="U28" s="525" t="e">
        <f>#REF!</f>
        <v>#REF!</v>
      </c>
      <c r="V28" s="525" t="e">
        <f>#REF!/1000</f>
        <v>#REF!</v>
      </c>
      <c r="W28" s="525" t="e">
        <f>#REF!/1000</f>
        <v>#REF!</v>
      </c>
      <c r="X28" s="525" t="e">
        <f>#REF!</f>
        <v>#REF!</v>
      </c>
      <c r="Y28" s="525" t="e">
        <f>#REF!</f>
        <v>#REF!</v>
      </c>
      <c r="Z28" s="525" t="e">
        <f>#REF!/1000</f>
        <v>#REF!</v>
      </c>
      <c r="AA28" s="525" t="e">
        <f>#REF!/1000</f>
        <v>#REF!</v>
      </c>
      <c r="AB28" s="525" t="e">
        <f>#REF!</f>
        <v>#REF!</v>
      </c>
      <c r="AC28" s="525" t="e">
        <f>#REF!</f>
        <v>#REF!</v>
      </c>
      <c r="AD28" s="525" t="e">
        <f>#REF!/1000</f>
        <v>#REF!</v>
      </c>
      <c r="AE28" s="525" t="e">
        <f>#REF!/1000</f>
        <v>#REF!</v>
      </c>
    </row>
    <row r="29" spans="1:31" s="282" customFormat="1">
      <c r="A29" s="293" t="s">
        <v>594</v>
      </c>
      <c r="B29" s="524" t="e">
        <f>#REF!</f>
        <v>#REF!</v>
      </c>
      <c r="C29" s="525" t="e">
        <f>#REF!/1000</f>
        <v>#REF!</v>
      </c>
      <c r="D29" s="524" t="e">
        <f>#REF!</f>
        <v>#REF!</v>
      </c>
      <c r="E29" s="525" t="e">
        <f>#REF!</f>
        <v>#REF!</v>
      </c>
      <c r="F29" s="524" t="e">
        <f>#REF!/1000</f>
        <v>#REF!</v>
      </c>
      <c r="G29" s="525" t="e">
        <f>#REF!/1000</f>
        <v>#REF!</v>
      </c>
      <c r="H29" s="524" t="e">
        <f>#REF!</f>
        <v>#REF!</v>
      </c>
      <c r="I29" s="525" t="e">
        <f>#REF!</f>
        <v>#REF!</v>
      </c>
      <c r="J29" s="525" t="e">
        <f>#REF!/1000</f>
        <v>#REF!</v>
      </c>
      <c r="K29" s="525" t="e">
        <f>#REF!/1000</f>
        <v>#REF!</v>
      </c>
      <c r="L29" s="525" t="e">
        <f>#REF!</f>
        <v>#REF!</v>
      </c>
      <c r="M29" s="525" t="e">
        <f>#REF!</f>
        <v>#REF!</v>
      </c>
      <c r="N29" s="525" t="e">
        <f>#REF!/1000</f>
        <v>#REF!</v>
      </c>
      <c r="O29" s="525" t="e">
        <f>#REF!/1000</f>
        <v>#REF!</v>
      </c>
      <c r="P29" s="525" t="e">
        <f>#REF!</f>
        <v>#REF!</v>
      </c>
      <c r="Q29" s="525" t="e">
        <f>#REF!</f>
        <v>#REF!</v>
      </c>
      <c r="R29" s="525" t="e">
        <f>#REF!/1000</f>
        <v>#REF!</v>
      </c>
      <c r="S29" s="525" t="e">
        <f>#REF!/1000</f>
        <v>#REF!</v>
      </c>
      <c r="T29" s="525" t="e">
        <f>#REF!</f>
        <v>#REF!</v>
      </c>
      <c r="U29" s="525" t="e">
        <f>#REF!</f>
        <v>#REF!</v>
      </c>
      <c r="V29" s="525" t="e">
        <f>#REF!/1000</f>
        <v>#REF!</v>
      </c>
      <c r="W29" s="525" t="e">
        <f>#REF!/1000</f>
        <v>#REF!</v>
      </c>
      <c r="X29" s="525" t="e">
        <f>#REF!</f>
        <v>#REF!</v>
      </c>
      <c r="Y29" s="525" t="e">
        <f>#REF!</f>
        <v>#REF!</v>
      </c>
      <c r="Z29" s="525" t="e">
        <f>#REF!/1000</f>
        <v>#REF!</v>
      </c>
      <c r="AA29" s="525" t="e">
        <f>#REF!/1000</f>
        <v>#REF!</v>
      </c>
      <c r="AB29" s="525" t="e">
        <f>#REF!</f>
        <v>#REF!</v>
      </c>
      <c r="AC29" s="525" t="e">
        <f>#REF!</f>
        <v>#REF!</v>
      </c>
      <c r="AD29" s="525" t="e">
        <f>#REF!/1000</f>
        <v>#REF!</v>
      </c>
      <c r="AE29" s="525" t="e">
        <f>#REF!/1000</f>
        <v>#REF!</v>
      </c>
    </row>
    <row r="30" spans="1:31" s="282" customFormat="1">
      <c r="A30" s="293" t="s">
        <v>595</v>
      </c>
      <c r="B30" s="524" t="e">
        <f>#REF!</f>
        <v>#REF!</v>
      </c>
      <c r="C30" s="525" t="e">
        <f>#REF!/1000</f>
        <v>#REF!</v>
      </c>
      <c r="D30" s="524" t="e">
        <f>#REF!</f>
        <v>#REF!</v>
      </c>
      <c r="E30" s="525" t="e">
        <f>#REF!</f>
        <v>#REF!</v>
      </c>
      <c r="F30" s="524" t="e">
        <f>#REF!/1000</f>
        <v>#REF!</v>
      </c>
      <c r="G30" s="525" t="e">
        <f>#REF!/1000</f>
        <v>#REF!</v>
      </c>
      <c r="H30" s="524" t="e">
        <f>#REF!</f>
        <v>#REF!</v>
      </c>
      <c r="I30" s="525" t="e">
        <f>#REF!</f>
        <v>#REF!</v>
      </c>
      <c r="J30" s="525" t="e">
        <f>#REF!/1000</f>
        <v>#REF!</v>
      </c>
      <c r="K30" s="525" t="e">
        <f>#REF!/1000</f>
        <v>#REF!</v>
      </c>
      <c r="L30" s="525" t="e">
        <f>#REF!</f>
        <v>#REF!</v>
      </c>
      <c r="M30" s="525" t="e">
        <f>#REF!</f>
        <v>#REF!</v>
      </c>
      <c r="N30" s="525" t="e">
        <f>#REF!/1000</f>
        <v>#REF!</v>
      </c>
      <c r="O30" s="525" t="e">
        <f>#REF!/1000</f>
        <v>#REF!</v>
      </c>
      <c r="P30" s="525" t="e">
        <f>#REF!</f>
        <v>#REF!</v>
      </c>
      <c r="Q30" s="525" t="e">
        <f>#REF!</f>
        <v>#REF!</v>
      </c>
      <c r="R30" s="525" t="e">
        <f>#REF!/1000</f>
        <v>#REF!</v>
      </c>
      <c r="S30" s="525" t="e">
        <f>#REF!/1000</f>
        <v>#REF!</v>
      </c>
      <c r="T30" s="525" t="e">
        <f>#REF!</f>
        <v>#REF!</v>
      </c>
      <c r="U30" s="525" t="e">
        <f>#REF!</f>
        <v>#REF!</v>
      </c>
      <c r="V30" s="525" t="e">
        <f>#REF!/1000</f>
        <v>#REF!</v>
      </c>
      <c r="W30" s="525" t="e">
        <f>#REF!/1000</f>
        <v>#REF!</v>
      </c>
      <c r="X30" s="525" t="e">
        <f>#REF!</f>
        <v>#REF!</v>
      </c>
      <c r="Y30" s="525" t="e">
        <f>#REF!</f>
        <v>#REF!</v>
      </c>
      <c r="Z30" s="525" t="e">
        <f>#REF!/1000</f>
        <v>#REF!</v>
      </c>
      <c r="AA30" s="525" t="e">
        <f>#REF!/1000</f>
        <v>#REF!</v>
      </c>
      <c r="AB30" s="525" t="e">
        <f>#REF!</f>
        <v>#REF!</v>
      </c>
      <c r="AC30" s="525" t="e">
        <f>#REF!</f>
        <v>#REF!</v>
      </c>
      <c r="AD30" s="525" t="e">
        <f>#REF!/1000</f>
        <v>#REF!</v>
      </c>
      <c r="AE30" s="525" t="e">
        <f>#REF!/1000</f>
        <v>#REF!</v>
      </c>
    </row>
    <row r="31" spans="1:31" s="282" customFormat="1">
      <c r="A31" s="403" t="s">
        <v>596</v>
      </c>
      <c r="B31" s="526" t="e">
        <f>#REF!</f>
        <v>#REF!</v>
      </c>
      <c r="C31" s="527" t="e">
        <f>#REF!/1000</f>
        <v>#REF!</v>
      </c>
      <c r="D31" s="526" t="e">
        <f>#REF!</f>
        <v>#REF!</v>
      </c>
      <c r="E31" s="527" t="e">
        <f>#REF!</f>
        <v>#REF!</v>
      </c>
      <c r="F31" s="526" t="e">
        <f>#REF!/1000</f>
        <v>#REF!</v>
      </c>
      <c r="G31" s="527" t="e">
        <f>#REF!/1000</f>
        <v>#REF!</v>
      </c>
      <c r="H31" s="526" t="e">
        <f>#REF!</f>
        <v>#REF!</v>
      </c>
      <c r="I31" s="527" t="e">
        <f>#REF!</f>
        <v>#REF!</v>
      </c>
      <c r="J31" s="527" t="e">
        <f>#REF!/1000</f>
        <v>#REF!</v>
      </c>
      <c r="K31" s="527" t="e">
        <f>#REF!/1000</f>
        <v>#REF!</v>
      </c>
      <c r="L31" s="527" t="e">
        <f>#REF!</f>
        <v>#REF!</v>
      </c>
      <c r="M31" s="527" t="e">
        <f>#REF!</f>
        <v>#REF!</v>
      </c>
      <c r="N31" s="527" t="e">
        <f>#REF!/1000</f>
        <v>#REF!</v>
      </c>
      <c r="O31" s="527" t="e">
        <f>#REF!/1000</f>
        <v>#REF!</v>
      </c>
      <c r="P31" s="527" t="e">
        <f>#REF!</f>
        <v>#REF!</v>
      </c>
      <c r="Q31" s="527" t="e">
        <f>#REF!</f>
        <v>#REF!</v>
      </c>
      <c r="R31" s="527" t="e">
        <f>#REF!/1000</f>
        <v>#REF!</v>
      </c>
      <c r="S31" s="527" t="e">
        <f>#REF!/1000</f>
        <v>#REF!</v>
      </c>
      <c r="T31" s="527" t="e">
        <f>#REF!</f>
        <v>#REF!</v>
      </c>
      <c r="U31" s="527" t="e">
        <f>#REF!</f>
        <v>#REF!</v>
      </c>
      <c r="V31" s="527" t="e">
        <f>#REF!/1000</f>
        <v>#REF!</v>
      </c>
      <c r="W31" s="527" t="e">
        <f>#REF!/1000</f>
        <v>#REF!</v>
      </c>
      <c r="X31" s="527" t="e">
        <f>#REF!</f>
        <v>#REF!</v>
      </c>
      <c r="Y31" s="527" t="e">
        <f>#REF!</f>
        <v>#REF!</v>
      </c>
      <c r="Z31" s="527" t="e">
        <f>#REF!/1000</f>
        <v>#REF!</v>
      </c>
      <c r="AA31" s="527" t="e">
        <f>#REF!/1000</f>
        <v>#REF!</v>
      </c>
      <c r="AB31" s="527" t="e">
        <f>#REF!</f>
        <v>#REF!</v>
      </c>
      <c r="AC31" s="527" t="e">
        <f>#REF!</f>
        <v>#REF!</v>
      </c>
      <c r="AD31" s="527" t="e">
        <f>#REF!/1000</f>
        <v>#REF!</v>
      </c>
      <c r="AE31" s="527" t="e">
        <f>#REF!/1000</f>
        <v>#REF!</v>
      </c>
    </row>
    <row r="32" spans="1:31" s="282" customFormat="1">
      <c r="A32" s="293" t="s">
        <v>597</v>
      </c>
      <c r="B32" s="524" t="e">
        <f>#REF!</f>
        <v>#REF!</v>
      </c>
      <c r="C32" s="525" t="e">
        <f>#REF!/1000</f>
        <v>#REF!</v>
      </c>
      <c r="D32" s="524" t="e">
        <f>#REF!</f>
        <v>#REF!</v>
      </c>
      <c r="E32" s="525" t="e">
        <f>#REF!</f>
        <v>#REF!</v>
      </c>
      <c r="F32" s="524" t="e">
        <f>#REF!/1000</f>
        <v>#REF!</v>
      </c>
      <c r="G32" s="525" t="e">
        <f>#REF!/1000</f>
        <v>#REF!</v>
      </c>
      <c r="H32" s="524" t="e">
        <f>#REF!</f>
        <v>#REF!</v>
      </c>
      <c r="I32" s="525" t="e">
        <f>#REF!</f>
        <v>#REF!</v>
      </c>
      <c r="J32" s="525" t="e">
        <f>#REF!/1000</f>
        <v>#REF!</v>
      </c>
      <c r="K32" s="525" t="e">
        <f>#REF!/1000</f>
        <v>#REF!</v>
      </c>
      <c r="L32" s="525" t="e">
        <f>#REF!</f>
        <v>#REF!</v>
      </c>
      <c r="M32" s="525" t="e">
        <f>#REF!</f>
        <v>#REF!</v>
      </c>
      <c r="N32" s="525" t="e">
        <f>#REF!/1000</f>
        <v>#REF!</v>
      </c>
      <c r="O32" s="525" t="e">
        <f>#REF!/1000</f>
        <v>#REF!</v>
      </c>
      <c r="P32" s="525" t="e">
        <f>#REF!</f>
        <v>#REF!</v>
      </c>
      <c r="Q32" s="525" t="e">
        <f>#REF!</f>
        <v>#REF!</v>
      </c>
      <c r="R32" s="525" t="e">
        <f>#REF!/1000</f>
        <v>#REF!</v>
      </c>
      <c r="S32" s="525" t="e">
        <f>#REF!/1000</f>
        <v>#REF!</v>
      </c>
      <c r="T32" s="525" t="e">
        <f>#REF!</f>
        <v>#REF!</v>
      </c>
      <c r="U32" s="525" t="e">
        <f>#REF!</f>
        <v>#REF!</v>
      </c>
      <c r="V32" s="525" t="e">
        <f>#REF!/1000</f>
        <v>#REF!</v>
      </c>
      <c r="W32" s="525" t="e">
        <f>#REF!/1000</f>
        <v>#REF!</v>
      </c>
      <c r="X32" s="525" t="e">
        <f>#REF!</f>
        <v>#REF!</v>
      </c>
      <c r="Y32" s="525" t="e">
        <f>#REF!</f>
        <v>#REF!</v>
      </c>
      <c r="Z32" s="525" t="e">
        <f>#REF!/1000</f>
        <v>#REF!</v>
      </c>
      <c r="AA32" s="525" t="e">
        <f>#REF!/1000</f>
        <v>#REF!</v>
      </c>
      <c r="AB32" s="525" t="e">
        <f>#REF!</f>
        <v>#REF!</v>
      </c>
      <c r="AC32" s="525" t="e">
        <f>#REF!</f>
        <v>#REF!</v>
      </c>
      <c r="AD32" s="525" t="e">
        <f>#REF!/1000</f>
        <v>#REF!</v>
      </c>
      <c r="AE32" s="525" t="e">
        <f>#REF!/1000</f>
        <v>#REF!</v>
      </c>
    </row>
    <row r="33" spans="1:31" s="282" customFormat="1">
      <c r="A33" s="293" t="s">
        <v>598</v>
      </c>
      <c r="B33" s="524" t="e">
        <f>#REF!</f>
        <v>#REF!</v>
      </c>
      <c r="C33" s="525" t="e">
        <f>#REF!/1000</f>
        <v>#REF!</v>
      </c>
      <c r="D33" s="524" t="e">
        <f>#REF!</f>
        <v>#REF!</v>
      </c>
      <c r="E33" s="525" t="e">
        <f>#REF!</f>
        <v>#REF!</v>
      </c>
      <c r="F33" s="524" t="e">
        <f>#REF!/1000</f>
        <v>#REF!</v>
      </c>
      <c r="G33" s="525" t="e">
        <f>#REF!/1000</f>
        <v>#REF!</v>
      </c>
      <c r="H33" s="524" t="e">
        <f>#REF!</f>
        <v>#REF!</v>
      </c>
      <c r="I33" s="525" t="e">
        <f>#REF!</f>
        <v>#REF!</v>
      </c>
      <c r="J33" s="525" t="e">
        <f>#REF!/1000</f>
        <v>#REF!</v>
      </c>
      <c r="K33" s="525" t="e">
        <f>#REF!/1000</f>
        <v>#REF!</v>
      </c>
      <c r="L33" s="525" t="e">
        <f>#REF!</f>
        <v>#REF!</v>
      </c>
      <c r="M33" s="525" t="e">
        <f>#REF!</f>
        <v>#REF!</v>
      </c>
      <c r="N33" s="525" t="e">
        <f>#REF!/1000</f>
        <v>#REF!</v>
      </c>
      <c r="O33" s="525" t="e">
        <f>#REF!/1000</f>
        <v>#REF!</v>
      </c>
      <c r="P33" s="525" t="e">
        <f>#REF!</f>
        <v>#REF!</v>
      </c>
      <c r="Q33" s="525" t="e">
        <f>#REF!</f>
        <v>#REF!</v>
      </c>
      <c r="R33" s="525" t="e">
        <f>#REF!/1000</f>
        <v>#REF!</v>
      </c>
      <c r="S33" s="525" t="e">
        <f>#REF!/1000</f>
        <v>#REF!</v>
      </c>
      <c r="T33" s="525" t="e">
        <f>#REF!</f>
        <v>#REF!</v>
      </c>
      <c r="U33" s="525" t="e">
        <f>#REF!</f>
        <v>#REF!</v>
      </c>
      <c r="V33" s="525" t="e">
        <f>#REF!/1000</f>
        <v>#REF!</v>
      </c>
      <c r="W33" s="525" t="e">
        <f>#REF!/1000</f>
        <v>#REF!</v>
      </c>
      <c r="X33" s="525" t="e">
        <f>#REF!</f>
        <v>#REF!</v>
      </c>
      <c r="Y33" s="525" t="e">
        <f>#REF!</f>
        <v>#REF!</v>
      </c>
      <c r="Z33" s="525" t="e">
        <f>#REF!/1000</f>
        <v>#REF!</v>
      </c>
      <c r="AA33" s="525" t="e">
        <f>#REF!/1000</f>
        <v>#REF!</v>
      </c>
      <c r="AB33" s="525" t="e">
        <f>#REF!</f>
        <v>#REF!</v>
      </c>
      <c r="AC33" s="525" t="e">
        <f>#REF!</f>
        <v>#REF!</v>
      </c>
      <c r="AD33" s="525" t="e">
        <f>#REF!/1000</f>
        <v>#REF!</v>
      </c>
      <c r="AE33" s="525" t="e">
        <f>#REF!/1000</f>
        <v>#REF!</v>
      </c>
    </row>
    <row r="34" spans="1:31" s="282" customFormat="1">
      <c r="A34" s="293" t="s">
        <v>599</v>
      </c>
      <c r="B34" s="524" t="e">
        <f>#REF!</f>
        <v>#REF!</v>
      </c>
      <c r="C34" s="525" t="e">
        <f>#REF!/1000</f>
        <v>#REF!</v>
      </c>
      <c r="D34" s="524" t="e">
        <f>#REF!</f>
        <v>#REF!</v>
      </c>
      <c r="E34" s="525" t="e">
        <f>#REF!</f>
        <v>#REF!</v>
      </c>
      <c r="F34" s="524" t="e">
        <f>#REF!/1000</f>
        <v>#REF!</v>
      </c>
      <c r="G34" s="525" t="e">
        <f>#REF!/1000</f>
        <v>#REF!</v>
      </c>
      <c r="H34" s="524" t="e">
        <f>#REF!</f>
        <v>#REF!</v>
      </c>
      <c r="I34" s="525" t="e">
        <f>#REF!</f>
        <v>#REF!</v>
      </c>
      <c r="J34" s="525" t="e">
        <f>#REF!/1000</f>
        <v>#REF!</v>
      </c>
      <c r="K34" s="525" t="e">
        <f>#REF!/1000</f>
        <v>#REF!</v>
      </c>
      <c r="L34" s="525" t="e">
        <f>#REF!</f>
        <v>#REF!</v>
      </c>
      <c r="M34" s="525" t="e">
        <f>#REF!</f>
        <v>#REF!</v>
      </c>
      <c r="N34" s="525" t="e">
        <f>#REF!/1000</f>
        <v>#REF!</v>
      </c>
      <c r="O34" s="525" t="e">
        <f>#REF!/1000</f>
        <v>#REF!</v>
      </c>
      <c r="P34" s="525" t="e">
        <f>#REF!</f>
        <v>#REF!</v>
      </c>
      <c r="Q34" s="525" t="e">
        <f>#REF!</f>
        <v>#REF!</v>
      </c>
      <c r="R34" s="525" t="e">
        <f>#REF!/1000</f>
        <v>#REF!</v>
      </c>
      <c r="S34" s="525" t="e">
        <f>#REF!/1000</f>
        <v>#REF!</v>
      </c>
      <c r="T34" s="525" t="e">
        <f>#REF!</f>
        <v>#REF!</v>
      </c>
      <c r="U34" s="525" t="e">
        <f>#REF!</f>
        <v>#REF!</v>
      </c>
      <c r="V34" s="525" t="e">
        <f>#REF!/1000</f>
        <v>#REF!</v>
      </c>
      <c r="W34" s="525" t="e">
        <f>#REF!/1000</f>
        <v>#REF!</v>
      </c>
      <c r="X34" s="525" t="e">
        <f>#REF!</f>
        <v>#REF!</v>
      </c>
      <c r="Y34" s="525" t="e">
        <f>#REF!</f>
        <v>#REF!</v>
      </c>
      <c r="Z34" s="525" t="e">
        <f>#REF!/1000</f>
        <v>#REF!</v>
      </c>
      <c r="AA34" s="525" t="e">
        <f>#REF!/1000</f>
        <v>#REF!</v>
      </c>
      <c r="AB34" s="525" t="e">
        <f>#REF!</f>
        <v>#REF!</v>
      </c>
      <c r="AC34" s="525" t="e">
        <f>#REF!</f>
        <v>#REF!</v>
      </c>
      <c r="AD34" s="525" t="e">
        <f>#REF!/1000</f>
        <v>#REF!</v>
      </c>
      <c r="AE34" s="525" t="e">
        <f>#REF!/1000</f>
        <v>#REF!</v>
      </c>
    </row>
    <row r="35" spans="1:31" s="282" customFormat="1">
      <c r="A35" s="293" t="s">
        <v>600</v>
      </c>
      <c r="B35" s="524" t="e">
        <f>#REF!</f>
        <v>#REF!</v>
      </c>
      <c r="C35" s="525" t="e">
        <f>#REF!/1000</f>
        <v>#REF!</v>
      </c>
      <c r="D35" s="524" t="e">
        <f>#REF!</f>
        <v>#REF!</v>
      </c>
      <c r="E35" s="525" t="e">
        <f>#REF!</f>
        <v>#REF!</v>
      </c>
      <c r="F35" s="524" t="e">
        <f>#REF!/1000</f>
        <v>#REF!</v>
      </c>
      <c r="G35" s="525" t="e">
        <f>#REF!/1000</f>
        <v>#REF!</v>
      </c>
      <c r="H35" s="524" t="e">
        <f>#REF!</f>
        <v>#REF!</v>
      </c>
      <c r="I35" s="525" t="e">
        <f>#REF!</f>
        <v>#REF!</v>
      </c>
      <c r="J35" s="525" t="e">
        <f>#REF!/1000</f>
        <v>#REF!</v>
      </c>
      <c r="K35" s="525" t="e">
        <f>#REF!/1000</f>
        <v>#REF!</v>
      </c>
      <c r="L35" s="525" t="e">
        <f>#REF!</f>
        <v>#REF!</v>
      </c>
      <c r="M35" s="525" t="e">
        <f>#REF!</f>
        <v>#REF!</v>
      </c>
      <c r="N35" s="525" t="e">
        <f>#REF!/1000</f>
        <v>#REF!</v>
      </c>
      <c r="O35" s="525" t="e">
        <f>#REF!/1000</f>
        <v>#REF!</v>
      </c>
      <c r="P35" s="525" t="e">
        <f>#REF!</f>
        <v>#REF!</v>
      </c>
      <c r="Q35" s="525" t="e">
        <f>#REF!</f>
        <v>#REF!</v>
      </c>
      <c r="R35" s="525" t="e">
        <f>#REF!/1000</f>
        <v>#REF!</v>
      </c>
      <c r="S35" s="525" t="e">
        <f>#REF!/1000</f>
        <v>#REF!</v>
      </c>
      <c r="T35" s="525" t="e">
        <f>#REF!</f>
        <v>#REF!</v>
      </c>
      <c r="U35" s="525" t="e">
        <f>#REF!</f>
        <v>#REF!</v>
      </c>
      <c r="V35" s="525" t="e">
        <f>#REF!/1000</f>
        <v>#REF!</v>
      </c>
      <c r="W35" s="525" t="e">
        <f>#REF!/1000</f>
        <v>#REF!</v>
      </c>
      <c r="X35" s="525" t="e">
        <f>#REF!</f>
        <v>#REF!</v>
      </c>
      <c r="Y35" s="525" t="e">
        <f>#REF!</f>
        <v>#REF!</v>
      </c>
      <c r="Z35" s="525" t="e">
        <f>#REF!/1000</f>
        <v>#REF!</v>
      </c>
      <c r="AA35" s="525" t="e">
        <f>#REF!/1000</f>
        <v>#REF!</v>
      </c>
      <c r="AB35" s="525" t="e">
        <f>#REF!</f>
        <v>#REF!</v>
      </c>
      <c r="AC35" s="525" t="e">
        <f>#REF!</f>
        <v>#REF!</v>
      </c>
      <c r="AD35" s="525" t="e">
        <f>#REF!/1000</f>
        <v>#REF!</v>
      </c>
      <c r="AE35" s="525" t="e">
        <f>#REF!/1000</f>
        <v>#REF!</v>
      </c>
    </row>
    <row r="36" spans="1:31" s="282" customFormat="1">
      <c r="A36" s="403" t="s">
        <v>601</v>
      </c>
      <c r="B36" s="526" t="e">
        <f>#REF!</f>
        <v>#REF!</v>
      </c>
      <c r="C36" s="527" t="e">
        <f>#REF!/1000</f>
        <v>#REF!</v>
      </c>
      <c r="D36" s="526" t="e">
        <f>#REF!</f>
        <v>#REF!</v>
      </c>
      <c r="E36" s="527" t="e">
        <f>#REF!</f>
        <v>#REF!</v>
      </c>
      <c r="F36" s="526" t="e">
        <f>#REF!/1000</f>
        <v>#REF!</v>
      </c>
      <c r="G36" s="527" t="e">
        <f>#REF!/1000</f>
        <v>#REF!</v>
      </c>
      <c r="H36" s="526" t="e">
        <f>#REF!</f>
        <v>#REF!</v>
      </c>
      <c r="I36" s="527" t="e">
        <f>#REF!</f>
        <v>#REF!</v>
      </c>
      <c r="J36" s="527" t="e">
        <f>#REF!/1000</f>
        <v>#REF!</v>
      </c>
      <c r="K36" s="527" t="e">
        <f>#REF!/1000</f>
        <v>#REF!</v>
      </c>
      <c r="L36" s="527" t="e">
        <f>#REF!</f>
        <v>#REF!</v>
      </c>
      <c r="M36" s="527" t="e">
        <f>#REF!</f>
        <v>#REF!</v>
      </c>
      <c r="N36" s="527" t="e">
        <f>#REF!/1000</f>
        <v>#REF!</v>
      </c>
      <c r="O36" s="527" t="e">
        <f>#REF!/1000</f>
        <v>#REF!</v>
      </c>
      <c r="P36" s="527" t="e">
        <f>#REF!</f>
        <v>#REF!</v>
      </c>
      <c r="Q36" s="527" t="e">
        <f>#REF!</f>
        <v>#REF!</v>
      </c>
      <c r="R36" s="527" t="e">
        <f>#REF!/1000</f>
        <v>#REF!</v>
      </c>
      <c r="S36" s="527" t="e">
        <f>#REF!/1000</f>
        <v>#REF!</v>
      </c>
      <c r="T36" s="527" t="e">
        <f>#REF!</f>
        <v>#REF!</v>
      </c>
      <c r="U36" s="527" t="e">
        <f>#REF!</f>
        <v>#REF!</v>
      </c>
      <c r="V36" s="527" t="e">
        <f>#REF!/1000</f>
        <v>#REF!</v>
      </c>
      <c r="W36" s="527" t="e">
        <f>#REF!/1000</f>
        <v>#REF!</v>
      </c>
      <c r="X36" s="527" t="e">
        <f>#REF!</f>
        <v>#REF!</v>
      </c>
      <c r="Y36" s="527" t="e">
        <f>#REF!</f>
        <v>#REF!</v>
      </c>
      <c r="Z36" s="527" t="e">
        <f>#REF!/1000</f>
        <v>#REF!</v>
      </c>
      <c r="AA36" s="527" t="e">
        <f>#REF!/1000</f>
        <v>#REF!</v>
      </c>
      <c r="AB36" s="527" t="e">
        <f>#REF!</f>
        <v>#REF!</v>
      </c>
      <c r="AC36" s="527" t="e">
        <f>#REF!</f>
        <v>#REF!</v>
      </c>
      <c r="AD36" s="527" t="e">
        <f>#REF!/1000</f>
        <v>#REF!</v>
      </c>
      <c r="AE36" s="527" t="e">
        <f>#REF!/1000</f>
        <v>#REF!</v>
      </c>
    </row>
    <row r="37" spans="1:31" s="282" customFormat="1">
      <c r="A37" s="293" t="s">
        <v>602</v>
      </c>
      <c r="B37" s="524" t="e">
        <f>#REF!</f>
        <v>#REF!</v>
      </c>
      <c r="C37" s="525" t="e">
        <f>#REF!/1000</f>
        <v>#REF!</v>
      </c>
      <c r="D37" s="524" t="e">
        <f>#REF!</f>
        <v>#REF!</v>
      </c>
      <c r="E37" s="525" t="e">
        <f>#REF!</f>
        <v>#REF!</v>
      </c>
      <c r="F37" s="524" t="e">
        <f>#REF!/1000</f>
        <v>#REF!</v>
      </c>
      <c r="G37" s="525" t="e">
        <f>#REF!/1000</f>
        <v>#REF!</v>
      </c>
      <c r="H37" s="524" t="e">
        <f>#REF!</f>
        <v>#REF!</v>
      </c>
      <c r="I37" s="525" t="e">
        <f>#REF!</f>
        <v>#REF!</v>
      </c>
      <c r="J37" s="525" t="e">
        <f>#REF!/1000</f>
        <v>#REF!</v>
      </c>
      <c r="K37" s="525" t="e">
        <f>#REF!/1000</f>
        <v>#REF!</v>
      </c>
      <c r="L37" s="525" t="e">
        <f>#REF!</f>
        <v>#REF!</v>
      </c>
      <c r="M37" s="525" t="e">
        <f>#REF!</f>
        <v>#REF!</v>
      </c>
      <c r="N37" s="525" t="e">
        <f>#REF!/1000</f>
        <v>#REF!</v>
      </c>
      <c r="O37" s="525" t="e">
        <f>#REF!/1000</f>
        <v>#REF!</v>
      </c>
      <c r="P37" s="525" t="e">
        <f>#REF!</f>
        <v>#REF!</v>
      </c>
      <c r="Q37" s="525" t="e">
        <f>#REF!</f>
        <v>#REF!</v>
      </c>
      <c r="R37" s="525" t="e">
        <f>#REF!/1000</f>
        <v>#REF!</v>
      </c>
      <c r="S37" s="525" t="e">
        <f>#REF!/1000</f>
        <v>#REF!</v>
      </c>
      <c r="T37" s="525" t="e">
        <f>#REF!</f>
        <v>#REF!</v>
      </c>
      <c r="U37" s="525" t="e">
        <f>#REF!</f>
        <v>#REF!</v>
      </c>
      <c r="V37" s="525" t="e">
        <f>#REF!/1000</f>
        <v>#REF!</v>
      </c>
      <c r="W37" s="525" t="e">
        <f>#REF!/1000</f>
        <v>#REF!</v>
      </c>
      <c r="X37" s="525" t="e">
        <f>#REF!</f>
        <v>#REF!</v>
      </c>
      <c r="Y37" s="525" t="e">
        <f>#REF!</f>
        <v>#REF!</v>
      </c>
      <c r="Z37" s="525" t="e">
        <f>#REF!/1000</f>
        <v>#REF!</v>
      </c>
      <c r="AA37" s="525" t="e">
        <f>#REF!/1000</f>
        <v>#REF!</v>
      </c>
      <c r="AB37" s="525" t="e">
        <f>#REF!</f>
        <v>#REF!</v>
      </c>
      <c r="AC37" s="525" t="e">
        <f>#REF!</f>
        <v>#REF!</v>
      </c>
      <c r="AD37" s="525" t="e">
        <f>#REF!/1000</f>
        <v>#REF!</v>
      </c>
      <c r="AE37" s="525" t="e">
        <f>#REF!/1000</f>
        <v>#REF!</v>
      </c>
    </row>
    <row r="38" spans="1:31" s="282" customFormat="1">
      <c r="A38" s="293" t="s">
        <v>603</v>
      </c>
      <c r="B38" s="524" t="e">
        <f>#REF!</f>
        <v>#REF!</v>
      </c>
      <c r="C38" s="525" t="e">
        <f>#REF!/1000</f>
        <v>#REF!</v>
      </c>
      <c r="D38" s="524" t="e">
        <f>#REF!</f>
        <v>#REF!</v>
      </c>
      <c r="E38" s="525" t="e">
        <f>#REF!</f>
        <v>#REF!</v>
      </c>
      <c r="F38" s="524" t="e">
        <f>#REF!/1000</f>
        <v>#REF!</v>
      </c>
      <c r="G38" s="525" t="e">
        <f>#REF!/1000</f>
        <v>#REF!</v>
      </c>
      <c r="H38" s="524" t="e">
        <f>#REF!</f>
        <v>#REF!</v>
      </c>
      <c r="I38" s="525" t="e">
        <f>#REF!</f>
        <v>#REF!</v>
      </c>
      <c r="J38" s="525" t="e">
        <f>#REF!/1000</f>
        <v>#REF!</v>
      </c>
      <c r="K38" s="525" t="e">
        <f>#REF!/1000</f>
        <v>#REF!</v>
      </c>
      <c r="L38" s="525" t="e">
        <f>#REF!</f>
        <v>#REF!</v>
      </c>
      <c r="M38" s="525" t="e">
        <f>#REF!</f>
        <v>#REF!</v>
      </c>
      <c r="N38" s="525" t="e">
        <f>#REF!/1000</f>
        <v>#REF!</v>
      </c>
      <c r="O38" s="525" t="e">
        <f>#REF!/1000</f>
        <v>#REF!</v>
      </c>
      <c r="P38" s="525" t="e">
        <f>#REF!</f>
        <v>#REF!</v>
      </c>
      <c r="Q38" s="525" t="e">
        <f>#REF!</f>
        <v>#REF!</v>
      </c>
      <c r="R38" s="525" t="e">
        <f>#REF!/1000</f>
        <v>#REF!</v>
      </c>
      <c r="S38" s="525" t="e">
        <f>#REF!/1000</f>
        <v>#REF!</v>
      </c>
      <c r="T38" s="525" t="e">
        <f>#REF!</f>
        <v>#REF!</v>
      </c>
      <c r="U38" s="525" t="e">
        <f>#REF!</f>
        <v>#REF!</v>
      </c>
      <c r="V38" s="525" t="e">
        <f>#REF!/1000</f>
        <v>#REF!</v>
      </c>
      <c r="W38" s="525" t="e">
        <f>#REF!/1000</f>
        <v>#REF!</v>
      </c>
      <c r="X38" s="525" t="e">
        <f>#REF!</f>
        <v>#REF!</v>
      </c>
      <c r="Y38" s="525" t="e">
        <f>#REF!</f>
        <v>#REF!</v>
      </c>
      <c r="Z38" s="525" t="e">
        <f>#REF!/1000</f>
        <v>#REF!</v>
      </c>
      <c r="AA38" s="525" t="e">
        <f>#REF!/1000</f>
        <v>#REF!</v>
      </c>
      <c r="AB38" s="525" t="e">
        <f>#REF!</f>
        <v>#REF!</v>
      </c>
      <c r="AC38" s="525" t="e">
        <f>#REF!</f>
        <v>#REF!</v>
      </c>
      <c r="AD38" s="525" t="e">
        <f>#REF!/1000</f>
        <v>#REF!</v>
      </c>
      <c r="AE38" s="525" t="e">
        <f>#REF!/1000</f>
        <v>#REF!</v>
      </c>
    </row>
    <row r="39" spans="1:31" s="282" customFormat="1">
      <c r="A39" s="293" t="s">
        <v>604</v>
      </c>
      <c r="B39" s="524" t="e">
        <f>#REF!</f>
        <v>#REF!</v>
      </c>
      <c r="C39" s="525" t="e">
        <f>#REF!/1000</f>
        <v>#REF!</v>
      </c>
      <c r="D39" s="524" t="e">
        <f>#REF!</f>
        <v>#REF!</v>
      </c>
      <c r="E39" s="525" t="e">
        <f>#REF!</f>
        <v>#REF!</v>
      </c>
      <c r="F39" s="524" t="e">
        <f>#REF!/1000</f>
        <v>#REF!</v>
      </c>
      <c r="G39" s="525" t="e">
        <f>#REF!/1000</f>
        <v>#REF!</v>
      </c>
      <c r="H39" s="524" t="e">
        <f>#REF!</f>
        <v>#REF!</v>
      </c>
      <c r="I39" s="525" t="e">
        <f>#REF!</f>
        <v>#REF!</v>
      </c>
      <c r="J39" s="525" t="e">
        <f>#REF!/1000</f>
        <v>#REF!</v>
      </c>
      <c r="K39" s="525" t="e">
        <f>#REF!/1000</f>
        <v>#REF!</v>
      </c>
      <c r="L39" s="525" t="e">
        <f>#REF!</f>
        <v>#REF!</v>
      </c>
      <c r="M39" s="525" t="e">
        <f>#REF!</f>
        <v>#REF!</v>
      </c>
      <c r="N39" s="525" t="e">
        <f>#REF!/1000</f>
        <v>#REF!</v>
      </c>
      <c r="O39" s="525" t="e">
        <f>#REF!/1000</f>
        <v>#REF!</v>
      </c>
      <c r="P39" s="525" t="e">
        <f>#REF!</f>
        <v>#REF!</v>
      </c>
      <c r="Q39" s="525" t="e">
        <f>#REF!</f>
        <v>#REF!</v>
      </c>
      <c r="R39" s="525" t="e">
        <f>#REF!/1000</f>
        <v>#REF!</v>
      </c>
      <c r="S39" s="525" t="e">
        <f>#REF!/1000</f>
        <v>#REF!</v>
      </c>
      <c r="T39" s="525" t="e">
        <f>#REF!</f>
        <v>#REF!</v>
      </c>
      <c r="U39" s="525" t="e">
        <f>#REF!</f>
        <v>#REF!</v>
      </c>
      <c r="V39" s="525" t="e">
        <f>#REF!/1000</f>
        <v>#REF!</v>
      </c>
      <c r="W39" s="525" t="e">
        <f>#REF!/1000</f>
        <v>#REF!</v>
      </c>
      <c r="X39" s="525" t="e">
        <f>#REF!</f>
        <v>#REF!</v>
      </c>
      <c r="Y39" s="525" t="e">
        <f>#REF!</f>
        <v>#REF!</v>
      </c>
      <c r="Z39" s="525" t="e">
        <f>#REF!/1000</f>
        <v>#REF!</v>
      </c>
      <c r="AA39" s="525" t="e">
        <f>#REF!/1000</f>
        <v>#REF!</v>
      </c>
      <c r="AB39" s="525" t="e">
        <f>#REF!</f>
        <v>#REF!</v>
      </c>
      <c r="AC39" s="525" t="e">
        <f>#REF!</f>
        <v>#REF!</v>
      </c>
      <c r="AD39" s="525" t="e">
        <f>#REF!/1000</f>
        <v>#REF!</v>
      </c>
      <c r="AE39" s="525" t="e">
        <f>#REF!/1000</f>
        <v>#REF!</v>
      </c>
    </row>
    <row r="40" spans="1:31" s="282" customFormat="1">
      <c r="A40" s="293" t="s">
        <v>605</v>
      </c>
      <c r="B40" s="524" t="e">
        <f>#REF!</f>
        <v>#REF!</v>
      </c>
      <c r="C40" s="525" t="e">
        <f>#REF!/1000</f>
        <v>#REF!</v>
      </c>
      <c r="D40" s="524" t="e">
        <f>#REF!</f>
        <v>#REF!</v>
      </c>
      <c r="E40" s="525" t="e">
        <f>#REF!</f>
        <v>#REF!</v>
      </c>
      <c r="F40" s="524" t="e">
        <f>#REF!/1000</f>
        <v>#REF!</v>
      </c>
      <c r="G40" s="525" t="e">
        <f>#REF!/1000</f>
        <v>#REF!</v>
      </c>
      <c r="H40" s="524" t="e">
        <f>#REF!</f>
        <v>#REF!</v>
      </c>
      <c r="I40" s="525" t="e">
        <f>#REF!</f>
        <v>#REF!</v>
      </c>
      <c r="J40" s="525" t="e">
        <f>#REF!/1000</f>
        <v>#REF!</v>
      </c>
      <c r="K40" s="525" t="e">
        <f>#REF!/1000</f>
        <v>#REF!</v>
      </c>
      <c r="L40" s="525" t="e">
        <f>#REF!</f>
        <v>#REF!</v>
      </c>
      <c r="M40" s="525" t="e">
        <f>#REF!</f>
        <v>#REF!</v>
      </c>
      <c r="N40" s="525" t="e">
        <f>#REF!/1000</f>
        <v>#REF!</v>
      </c>
      <c r="O40" s="525" t="e">
        <f>#REF!/1000</f>
        <v>#REF!</v>
      </c>
      <c r="P40" s="525" t="e">
        <f>#REF!</f>
        <v>#REF!</v>
      </c>
      <c r="Q40" s="525" t="e">
        <f>#REF!</f>
        <v>#REF!</v>
      </c>
      <c r="R40" s="525" t="e">
        <f>#REF!/1000</f>
        <v>#REF!</v>
      </c>
      <c r="S40" s="525" t="e">
        <f>#REF!/1000</f>
        <v>#REF!</v>
      </c>
      <c r="T40" s="525" t="e">
        <f>#REF!</f>
        <v>#REF!</v>
      </c>
      <c r="U40" s="525" t="e">
        <f>#REF!</f>
        <v>#REF!</v>
      </c>
      <c r="V40" s="525" t="e">
        <f>#REF!/1000</f>
        <v>#REF!</v>
      </c>
      <c r="W40" s="525" t="e">
        <f>#REF!/1000</f>
        <v>#REF!</v>
      </c>
      <c r="X40" s="525" t="e">
        <f>#REF!</f>
        <v>#REF!</v>
      </c>
      <c r="Y40" s="525" t="e">
        <f>#REF!</f>
        <v>#REF!</v>
      </c>
      <c r="Z40" s="525" t="e">
        <f>#REF!/1000</f>
        <v>#REF!</v>
      </c>
      <c r="AA40" s="525" t="e">
        <f>#REF!/1000</f>
        <v>#REF!</v>
      </c>
      <c r="AB40" s="525" t="e">
        <f>#REF!</f>
        <v>#REF!</v>
      </c>
      <c r="AC40" s="525" t="e">
        <f>#REF!</f>
        <v>#REF!</v>
      </c>
      <c r="AD40" s="525" t="e">
        <f>#REF!/1000</f>
        <v>#REF!</v>
      </c>
      <c r="AE40" s="525" t="e">
        <f>#REF!/1000</f>
        <v>#REF!</v>
      </c>
    </row>
    <row r="41" spans="1:31" s="282" customFormat="1">
      <c r="A41" s="403" t="s">
        <v>606</v>
      </c>
      <c r="B41" s="526" t="e">
        <f>#REF!</f>
        <v>#REF!</v>
      </c>
      <c r="C41" s="527" t="e">
        <f>#REF!/1000</f>
        <v>#REF!</v>
      </c>
      <c r="D41" s="526" t="e">
        <f>#REF!</f>
        <v>#REF!</v>
      </c>
      <c r="E41" s="527" t="e">
        <f>#REF!</f>
        <v>#REF!</v>
      </c>
      <c r="F41" s="526" t="e">
        <f>#REF!/1000</f>
        <v>#REF!</v>
      </c>
      <c r="G41" s="527" t="e">
        <f>#REF!/1000</f>
        <v>#REF!</v>
      </c>
      <c r="H41" s="526" t="e">
        <f>#REF!</f>
        <v>#REF!</v>
      </c>
      <c r="I41" s="527" t="e">
        <f>#REF!</f>
        <v>#REF!</v>
      </c>
      <c r="J41" s="527" t="e">
        <f>#REF!/1000</f>
        <v>#REF!</v>
      </c>
      <c r="K41" s="527" t="e">
        <f>#REF!/1000</f>
        <v>#REF!</v>
      </c>
      <c r="L41" s="527" t="e">
        <f>#REF!</f>
        <v>#REF!</v>
      </c>
      <c r="M41" s="527" t="e">
        <f>#REF!</f>
        <v>#REF!</v>
      </c>
      <c r="N41" s="527" t="e">
        <f>#REF!/1000</f>
        <v>#REF!</v>
      </c>
      <c r="O41" s="527" t="e">
        <f>#REF!/1000</f>
        <v>#REF!</v>
      </c>
      <c r="P41" s="527" t="e">
        <f>#REF!</f>
        <v>#REF!</v>
      </c>
      <c r="Q41" s="527" t="e">
        <f>#REF!</f>
        <v>#REF!</v>
      </c>
      <c r="R41" s="527" t="e">
        <f>#REF!/1000</f>
        <v>#REF!</v>
      </c>
      <c r="S41" s="527" t="e">
        <f>#REF!/1000</f>
        <v>#REF!</v>
      </c>
      <c r="T41" s="527" t="e">
        <f>#REF!</f>
        <v>#REF!</v>
      </c>
      <c r="U41" s="527" t="e">
        <f>#REF!</f>
        <v>#REF!</v>
      </c>
      <c r="V41" s="527" t="e">
        <f>#REF!/1000</f>
        <v>#REF!</v>
      </c>
      <c r="W41" s="527" t="e">
        <f>#REF!/1000</f>
        <v>#REF!</v>
      </c>
      <c r="X41" s="527" t="e">
        <f>#REF!</f>
        <v>#REF!</v>
      </c>
      <c r="Y41" s="527" t="e">
        <f>#REF!</f>
        <v>#REF!</v>
      </c>
      <c r="Z41" s="527" t="e">
        <f>#REF!/1000</f>
        <v>#REF!</v>
      </c>
      <c r="AA41" s="527" t="e">
        <f>#REF!/1000</f>
        <v>#REF!</v>
      </c>
      <c r="AB41" s="527" t="e">
        <f>#REF!</f>
        <v>#REF!</v>
      </c>
      <c r="AC41" s="527" t="e">
        <f>#REF!</f>
        <v>#REF!</v>
      </c>
      <c r="AD41" s="527" t="e">
        <f>#REF!/1000</f>
        <v>#REF!</v>
      </c>
      <c r="AE41" s="527" t="e">
        <f>#REF!/1000</f>
        <v>#REF!</v>
      </c>
    </row>
    <row r="42" spans="1:31" s="282" customFormat="1">
      <c r="A42" s="293" t="s">
        <v>607</v>
      </c>
      <c r="B42" s="524" t="e">
        <f>#REF!</f>
        <v>#REF!</v>
      </c>
      <c r="C42" s="525" t="e">
        <f>#REF!/1000</f>
        <v>#REF!</v>
      </c>
      <c r="D42" s="524" t="e">
        <f>#REF!</f>
        <v>#REF!</v>
      </c>
      <c r="E42" s="525" t="e">
        <f>#REF!</f>
        <v>#REF!</v>
      </c>
      <c r="F42" s="524" t="e">
        <f>#REF!/1000</f>
        <v>#REF!</v>
      </c>
      <c r="G42" s="525" t="e">
        <f>#REF!/1000</f>
        <v>#REF!</v>
      </c>
      <c r="H42" s="524" t="e">
        <f>#REF!</f>
        <v>#REF!</v>
      </c>
      <c r="I42" s="525" t="e">
        <f>#REF!</f>
        <v>#REF!</v>
      </c>
      <c r="J42" s="525" t="e">
        <f>#REF!/1000</f>
        <v>#REF!</v>
      </c>
      <c r="K42" s="525" t="e">
        <f>#REF!/1000</f>
        <v>#REF!</v>
      </c>
      <c r="L42" s="525" t="e">
        <f>#REF!</f>
        <v>#REF!</v>
      </c>
      <c r="M42" s="525" t="e">
        <f>#REF!</f>
        <v>#REF!</v>
      </c>
      <c r="N42" s="525" t="e">
        <f>#REF!/1000</f>
        <v>#REF!</v>
      </c>
      <c r="O42" s="525" t="e">
        <f>#REF!/1000</f>
        <v>#REF!</v>
      </c>
      <c r="P42" s="525" t="e">
        <f>#REF!</f>
        <v>#REF!</v>
      </c>
      <c r="Q42" s="525" t="e">
        <f>#REF!</f>
        <v>#REF!</v>
      </c>
      <c r="R42" s="525" t="e">
        <f>#REF!/1000</f>
        <v>#REF!</v>
      </c>
      <c r="S42" s="525" t="e">
        <f>#REF!/1000</f>
        <v>#REF!</v>
      </c>
      <c r="T42" s="525" t="e">
        <f>#REF!</f>
        <v>#REF!</v>
      </c>
      <c r="U42" s="525" t="e">
        <f>#REF!</f>
        <v>#REF!</v>
      </c>
      <c r="V42" s="525" t="e">
        <f>#REF!/1000</f>
        <v>#REF!</v>
      </c>
      <c r="W42" s="525" t="e">
        <f>#REF!/1000</f>
        <v>#REF!</v>
      </c>
      <c r="X42" s="525" t="e">
        <f>#REF!</f>
        <v>#REF!</v>
      </c>
      <c r="Y42" s="525" t="e">
        <f>#REF!</f>
        <v>#REF!</v>
      </c>
      <c r="Z42" s="525" t="e">
        <f>#REF!/1000</f>
        <v>#REF!</v>
      </c>
      <c r="AA42" s="525" t="e">
        <f>#REF!/1000</f>
        <v>#REF!</v>
      </c>
      <c r="AB42" s="525" t="e">
        <f>#REF!</f>
        <v>#REF!</v>
      </c>
      <c r="AC42" s="525" t="e">
        <f>#REF!</f>
        <v>#REF!</v>
      </c>
      <c r="AD42" s="525" t="e">
        <f>#REF!/1000</f>
        <v>#REF!</v>
      </c>
      <c r="AE42" s="525" t="e">
        <f>#REF!/1000</f>
        <v>#REF!</v>
      </c>
    </row>
    <row r="43" spans="1:31" s="282" customFormat="1">
      <c r="A43" s="293" t="s">
        <v>608</v>
      </c>
      <c r="B43" s="524" t="e">
        <f>#REF!</f>
        <v>#REF!</v>
      </c>
      <c r="C43" s="525" t="e">
        <f>#REF!/1000</f>
        <v>#REF!</v>
      </c>
      <c r="D43" s="524" t="e">
        <f>#REF!</f>
        <v>#REF!</v>
      </c>
      <c r="E43" s="525" t="e">
        <f>#REF!</f>
        <v>#REF!</v>
      </c>
      <c r="F43" s="524" t="e">
        <f>#REF!/1000</f>
        <v>#REF!</v>
      </c>
      <c r="G43" s="525" t="e">
        <f>#REF!/1000</f>
        <v>#REF!</v>
      </c>
      <c r="H43" s="524" t="e">
        <f>#REF!</f>
        <v>#REF!</v>
      </c>
      <c r="I43" s="525" t="e">
        <f>#REF!</f>
        <v>#REF!</v>
      </c>
      <c r="J43" s="525" t="e">
        <f>#REF!/1000</f>
        <v>#REF!</v>
      </c>
      <c r="K43" s="525" t="e">
        <f>#REF!/1000</f>
        <v>#REF!</v>
      </c>
      <c r="L43" s="525" t="e">
        <f>#REF!</f>
        <v>#REF!</v>
      </c>
      <c r="M43" s="525" t="e">
        <f>#REF!</f>
        <v>#REF!</v>
      </c>
      <c r="N43" s="525" t="e">
        <f>#REF!/1000</f>
        <v>#REF!</v>
      </c>
      <c r="O43" s="525" t="e">
        <f>#REF!/1000</f>
        <v>#REF!</v>
      </c>
      <c r="P43" s="525" t="e">
        <f>#REF!</f>
        <v>#REF!</v>
      </c>
      <c r="Q43" s="525" t="e">
        <f>#REF!</f>
        <v>#REF!</v>
      </c>
      <c r="R43" s="525" t="e">
        <f>#REF!/1000</f>
        <v>#REF!</v>
      </c>
      <c r="S43" s="525" t="e">
        <f>#REF!/1000</f>
        <v>#REF!</v>
      </c>
      <c r="T43" s="525" t="e">
        <f>#REF!</f>
        <v>#REF!</v>
      </c>
      <c r="U43" s="525" t="e">
        <f>#REF!</f>
        <v>#REF!</v>
      </c>
      <c r="V43" s="525" t="e">
        <f>#REF!/1000</f>
        <v>#REF!</v>
      </c>
      <c r="W43" s="525" t="e">
        <f>#REF!/1000</f>
        <v>#REF!</v>
      </c>
      <c r="X43" s="525" t="e">
        <f>#REF!</f>
        <v>#REF!</v>
      </c>
      <c r="Y43" s="525" t="e">
        <f>#REF!</f>
        <v>#REF!</v>
      </c>
      <c r="Z43" s="525" t="e">
        <f>#REF!/1000</f>
        <v>#REF!</v>
      </c>
      <c r="AA43" s="525" t="e">
        <f>#REF!/1000</f>
        <v>#REF!</v>
      </c>
      <c r="AB43" s="525" t="e">
        <f>#REF!</f>
        <v>#REF!</v>
      </c>
      <c r="AC43" s="525" t="e">
        <f>#REF!</f>
        <v>#REF!</v>
      </c>
      <c r="AD43" s="525" t="e">
        <f>#REF!/1000</f>
        <v>#REF!</v>
      </c>
      <c r="AE43" s="525" t="e">
        <f>#REF!/1000</f>
        <v>#REF!</v>
      </c>
    </row>
    <row r="44" spans="1:31" s="282" customFormat="1">
      <c r="A44" s="293" t="s">
        <v>609</v>
      </c>
      <c r="B44" s="524" t="e">
        <f>#REF!</f>
        <v>#REF!</v>
      </c>
      <c r="C44" s="525" t="e">
        <f>#REF!/1000</f>
        <v>#REF!</v>
      </c>
      <c r="D44" s="524" t="e">
        <f>#REF!</f>
        <v>#REF!</v>
      </c>
      <c r="E44" s="525" t="e">
        <f>#REF!</f>
        <v>#REF!</v>
      </c>
      <c r="F44" s="524" t="e">
        <f>#REF!/1000</f>
        <v>#REF!</v>
      </c>
      <c r="G44" s="525" t="e">
        <f>#REF!/1000</f>
        <v>#REF!</v>
      </c>
      <c r="H44" s="524" t="e">
        <f>#REF!</f>
        <v>#REF!</v>
      </c>
      <c r="I44" s="525" t="e">
        <f>#REF!</f>
        <v>#REF!</v>
      </c>
      <c r="J44" s="525" t="e">
        <f>#REF!/1000</f>
        <v>#REF!</v>
      </c>
      <c r="K44" s="525" t="e">
        <f>#REF!/1000</f>
        <v>#REF!</v>
      </c>
      <c r="L44" s="525" t="e">
        <f>#REF!</f>
        <v>#REF!</v>
      </c>
      <c r="M44" s="525" t="e">
        <f>#REF!</f>
        <v>#REF!</v>
      </c>
      <c r="N44" s="525" t="e">
        <f>#REF!/1000</f>
        <v>#REF!</v>
      </c>
      <c r="O44" s="525" t="e">
        <f>#REF!/1000</f>
        <v>#REF!</v>
      </c>
      <c r="P44" s="525" t="e">
        <f>#REF!</f>
        <v>#REF!</v>
      </c>
      <c r="Q44" s="525" t="e">
        <f>#REF!</f>
        <v>#REF!</v>
      </c>
      <c r="R44" s="525" t="e">
        <f>#REF!/1000</f>
        <v>#REF!</v>
      </c>
      <c r="S44" s="525" t="e">
        <f>#REF!/1000</f>
        <v>#REF!</v>
      </c>
      <c r="T44" s="525" t="e">
        <f>#REF!</f>
        <v>#REF!</v>
      </c>
      <c r="U44" s="525" t="e">
        <f>#REF!</f>
        <v>#REF!</v>
      </c>
      <c r="V44" s="525" t="e">
        <f>#REF!/1000</f>
        <v>#REF!</v>
      </c>
      <c r="W44" s="525" t="e">
        <f>#REF!/1000</f>
        <v>#REF!</v>
      </c>
      <c r="X44" s="525" t="e">
        <f>#REF!</f>
        <v>#REF!</v>
      </c>
      <c r="Y44" s="525" t="e">
        <f>#REF!</f>
        <v>#REF!</v>
      </c>
      <c r="Z44" s="525" t="e">
        <f>#REF!/1000</f>
        <v>#REF!</v>
      </c>
      <c r="AA44" s="525" t="e">
        <f>#REF!/1000</f>
        <v>#REF!</v>
      </c>
      <c r="AB44" s="525" t="e">
        <f>#REF!</f>
        <v>#REF!</v>
      </c>
      <c r="AC44" s="525" t="e">
        <f>#REF!</f>
        <v>#REF!</v>
      </c>
      <c r="AD44" s="525" t="e">
        <f>#REF!/1000</f>
        <v>#REF!</v>
      </c>
      <c r="AE44" s="525" t="e">
        <f>#REF!/1000</f>
        <v>#REF!</v>
      </c>
    </row>
    <row r="45" spans="1:31" s="282" customFormat="1">
      <c r="A45" s="293" t="s">
        <v>610</v>
      </c>
      <c r="B45" s="524" t="e">
        <f>#REF!</f>
        <v>#REF!</v>
      </c>
      <c r="C45" s="525" t="e">
        <f>#REF!/1000</f>
        <v>#REF!</v>
      </c>
      <c r="D45" s="524" t="e">
        <f>#REF!</f>
        <v>#REF!</v>
      </c>
      <c r="E45" s="525" t="e">
        <f>#REF!</f>
        <v>#REF!</v>
      </c>
      <c r="F45" s="524" t="e">
        <f>#REF!/1000</f>
        <v>#REF!</v>
      </c>
      <c r="G45" s="525" t="e">
        <f>#REF!/1000</f>
        <v>#REF!</v>
      </c>
      <c r="H45" s="524" t="e">
        <f>#REF!</f>
        <v>#REF!</v>
      </c>
      <c r="I45" s="525" t="e">
        <f>#REF!</f>
        <v>#REF!</v>
      </c>
      <c r="J45" s="525" t="e">
        <f>#REF!/1000</f>
        <v>#REF!</v>
      </c>
      <c r="K45" s="525" t="e">
        <f>#REF!/1000</f>
        <v>#REF!</v>
      </c>
      <c r="L45" s="525" t="e">
        <f>#REF!</f>
        <v>#REF!</v>
      </c>
      <c r="M45" s="525" t="e">
        <f>#REF!</f>
        <v>#REF!</v>
      </c>
      <c r="N45" s="525" t="e">
        <f>#REF!/1000</f>
        <v>#REF!</v>
      </c>
      <c r="O45" s="525" t="e">
        <f>#REF!/1000</f>
        <v>#REF!</v>
      </c>
      <c r="P45" s="525" t="e">
        <f>#REF!</f>
        <v>#REF!</v>
      </c>
      <c r="Q45" s="525" t="e">
        <f>#REF!</f>
        <v>#REF!</v>
      </c>
      <c r="R45" s="525" t="e">
        <f>#REF!/1000</f>
        <v>#REF!</v>
      </c>
      <c r="S45" s="525" t="e">
        <f>#REF!/1000</f>
        <v>#REF!</v>
      </c>
      <c r="T45" s="525" t="e">
        <f>#REF!</f>
        <v>#REF!</v>
      </c>
      <c r="U45" s="525" t="e">
        <f>#REF!</f>
        <v>#REF!</v>
      </c>
      <c r="V45" s="525" t="e">
        <f>#REF!/1000</f>
        <v>#REF!</v>
      </c>
      <c r="W45" s="525" t="e">
        <f>#REF!/1000</f>
        <v>#REF!</v>
      </c>
      <c r="X45" s="525" t="e">
        <f>#REF!</f>
        <v>#REF!</v>
      </c>
      <c r="Y45" s="525" t="e">
        <f>#REF!</f>
        <v>#REF!</v>
      </c>
      <c r="Z45" s="525" t="e">
        <f>#REF!/1000</f>
        <v>#REF!</v>
      </c>
      <c r="AA45" s="525" t="e">
        <f>#REF!/1000</f>
        <v>#REF!</v>
      </c>
      <c r="AB45" s="525" t="e">
        <f>#REF!</f>
        <v>#REF!</v>
      </c>
      <c r="AC45" s="525" t="e">
        <f>#REF!</f>
        <v>#REF!</v>
      </c>
      <c r="AD45" s="525" t="e">
        <f>#REF!/1000</f>
        <v>#REF!</v>
      </c>
      <c r="AE45" s="525" t="e">
        <f>#REF!/1000</f>
        <v>#REF!</v>
      </c>
    </row>
    <row r="46" spans="1:31" s="282" customFormat="1">
      <c r="A46" s="403" t="s">
        <v>611</v>
      </c>
      <c r="B46" s="526" t="e">
        <f>#REF!</f>
        <v>#REF!</v>
      </c>
      <c r="C46" s="527" t="e">
        <f>#REF!/1000</f>
        <v>#REF!</v>
      </c>
      <c r="D46" s="526" t="e">
        <f>#REF!</f>
        <v>#REF!</v>
      </c>
      <c r="E46" s="527" t="e">
        <f>#REF!</f>
        <v>#REF!</v>
      </c>
      <c r="F46" s="526" t="e">
        <f>#REF!/1000</f>
        <v>#REF!</v>
      </c>
      <c r="G46" s="527" t="e">
        <f>#REF!/1000</f>
        <v>#REF!</v>
      </c>
      <c r="H46" s="526" t="e">
        <f>#REF!</f>
        <v>#REF!</v>
      </c>
      <c r="I46" s="527" t="e">
        <f>#REF!</f>
        <v>#REF!</v>
      </c>
      <c r="J46" s="527" t="e">
        <f>#REF!/1000</f>
        <v>#REF!</v>
      </c>
      <c r="K46" s="527" t="e">
        <f>#REF!/1000</f>
        <v>#REF!</v>
      </c>
      <c r="L46" s="527" t="e">
        <f>#REF!</f>
        <v>#REF!</v>
      </c>
      <c r="M46" s="527" t="e">
        <f>#REF!</f>
        <v>#REF!</v>
      </c>
      <c r="N46" s="527" t="e">
        <f>#REF!/1000</f>
        <v>#REF!</v>
      </c>
      <c r="O46" s="527" t="e">
        <f>#REF!/1000</f>
        <v>#REF!</v>
      </c>
      <c r="P46" s="527" t="e">
        <f>#REF!</f>
        <v>#REF!</v>
      </c>
      <c r="Q46" s="527" t="e">
        <f>#REF!</f>
        <v>#REF!</v>
      </c>
      <c r="R46" s="527" t="e">
        <f>#REF!/1000</f>
        <v>#REF!</v>
      </c>
      <c r="S46" s="527" t="e">
        <f>#REF!/1000</f>
        <v>#REF!</v>
      </c>
      <c r="T46" s="527" t="e">
        <f>#REF!</f>
        <v>#REF!</v>
      </c>
      <c r="U46" s="527" t="e">
        <f>#REF!</f>
        <v>#REF!</v>
      </c>
      <c r="V46" s="527" t="e">
        <f>#REF!/1000</f>
        <v>#REF!</v>
      </c>
      <c r="W46" s="527" t="e">
        <f>#REF!/1000</f>
        <v>#REF!</v>
      </c>
      <c r="X46" s="527" t="e">
        <f>#REF!</f>
        <v>#REF!</v>
      </c>
      <c r="Y46" s="527" t="e">
        <f>#REF!</f>
        <v>#REF!</v>
      </c>
      <c r="Z46" s="527" t="e">
        <f>#REF!/1000</f>
        <v>#REF!</v>
      </c>
      <c r="AA46" s="527" t="e">
        <f>#REF!/1000</f>
        <v>#REF!</v>
      </c>
      <c r="AB46" s="527" t="e">
        <f>#REF!</f>
        <v>#REF!</v>
      </c>
      <c r="AC46" s="527" t="e">
        <f>#REF!</f>
        <v>#REF!</v>
      </c>
      <c r="AD46" s="527" t="e">
        <f>#REF!/1000</f>
        <v>#REF!</v>
      </c>
      <c r="AE46" s="527" t="e">
        <f>#REF!/1000</f>
        <v>#REF!</v>
      </c>
    </row>
    <row r="47" spans="1:31" s="282" customFormat="1">
      <c r="A47" s="293" t="s">
        <v>612</v>
      </c>
      <c r="B47" s="524" t="e">
        <f>#REF!</f>
        <v>#REF!</v>
      </c>
      <c r="C47" s="525" t="e">
        <f>#REF!/1000</f>
        <v>#REF!</v>
      </c>
      <c r="D47" s="524" t="e">
        <f>#REF!</f>
        <v>#REF!</v>
      </c>
      <c r="E47" s="525" t="e">
        <f>#REF!</f>
        <v>#REF!</v>
      </c>
      <c r="F47" s="524" t="e">
        <f>#REF!/1000</f>
        <v>#REF!</v>
      </c>
      <c r="G47" s="525" t="e">
        <f>#REF!/1000</f>
        <v>#REF!</v>
      </c>
      <c r="H47" s="524" t="e">
        <f>#REF!</f>
        <v>#REF!</v>
      </c>
      <c r="I47" s="525" t="e">
        <f>#REF!</f>
        <v>#REF!</v>
      </c>
      <c r="J47" s="525" t="e">
        <f>#REF!/1000</f>
        <v>#REF!</v>
      </c>
      <c r="K47" s="525" t="e">
        <f>#REF!/1000</f>
        <v>#REF!</v>
      </c>
      <c r="L47" s="525" t="e">
        <f>#REF!</f>
        <v>#REF!</v>
      </c>
      <c r="M47" s="525" t="e">
        <f>#REF!</f>
        <v>#REF!</v>
      </c>
      <c r="N47" s="525" t="e">
        <f>#REF!/1000</f>
        <v>#REF!</v>
      </c>
      <c r="O47" s="525" t="e">
        <f>#REF!/1000</f>
        <v>#REF!</v>
      </c>
      <c r="P47" s="525" t="e">
        <f>#REF!</f>
        <v>#REF!</v>
      </c>
      <c r="Q47" s="525" t="e">
        <f>#REF!</f>
        <v>#REF!</v>
      </c>
      <c r="R47" s="525" t="e">
        <f>#REF!/1000</f>
        <v>#REF!</v>
      </c>
      <c r="S47" s="525" t="e">
        <f>#REF!/1000</f>
        <v>#REF!</v>
      </c>
      <c r="T47" s="525" t="e">
        <f>#REF!</f>
        <v>#REF!</v>
      </c>
      <c r="U47" s="525" t="e">
        <f>#REF!</f>
        <v>#REF!</v>
      </c>
      <c r="V47" s="525" t="e">
        <f>#REF!/1000</f>
        <v>#REF!</v>
      </c>
      <c r="W47" s="525" t="e">
        <f>#REF!/1000</f>
        <v>#REF!</v>
      </c>
      <c r="X47" s="525" t="e">
        <f>#REF!</f>
        <v>#REF!</v>
      </c>
      <c r="Y47" s="525" t="e">
        <f>#REF!</f>
        <v>#REF!</v>
      </c>
      <c r="Z47" s="525" t="e">
        <f>#REF!/1000</f>
        <v>#REF!</v>
      </c>
      <c r="AA47" s="525" t="e">
        <f>#REF!/1000</f>
        <v>#REF!</v>
      </c>
      <c r="AB47" s="525" t="e">
        <f>#REF!</f>
        <v>#REF!</v>
      </c>
      <c r="AC47" s="525" t="e">
        <f>#REF!</f>
        <v>#REF!</v>
      </c>
      <c r="AD47" s="525" t="e">
        <f>#REF!/1000</f>
        <v>#REF!</v>
      </c>
      <c r="AE47" s="525" t="e">
        <f>#REF!/1000</f>
        <v>#REF!</v>
      </c>
    </row>
    <row r="48" spans="1:31" s="282" customFormat="1">
      <c r="A48" s="293" t="s">
        <v>613</v>
      </c>
      <c r="B48" s="524" t="e">
        <f>#REF!</f>
        <v>#REF!</v>
      </c>
      <c r="C48" s="525" t="e">
        <f>#REF!/1000</f>
        <v>#REF!</v>
      </c>
      <c r="D48" s="524" t="e">
        <f>#REF!</f>
        <v>#REF!</v>
      </c>
      <c r="E48" s="525" t="e">
        <f>#REF!</f>
        <v>#REF!</v>
      </c>
      <c r="F48" s="524" t="e">
        <f>#REF!/1000</f>
        <v>#REF!</v>
      </c>
      <c r="G48" s="525" t="e">
        <f>#REF!/1000</f>
        <v>#REF!</v>
      </c>
      <c r="H48" s="524" t="e">
        <f>#REF!</f>
        <v>#REF!</v>
      </c>
      <c r="I48" s="525" t="e">
        <f>#REF!</f>
        <v>#REF!</v>
      </c>
      <c r="J48" s="525" t="e">
        <f>#REF!/1000</f>
        <v>#REF!</v>
      </c>
      <c r="K48" s="525" t="e">
        <f>#REF!/1000</f>
        <v>#REF!</v>
      </c>
      <c r="L48" s="525" t="e">
        <f>#REF!</f>
        <v>#REF!</v>
      </c>
      <c r="M48" s="525" t="e">
        <f>#REF!</f>
        <v>#REF!</v>
      </c>
      <c r="N48" s="525" t="e">
        <f>#REF!/1000</f>
        <v>#REF!</v>
      </c>
      <c r="O48" s="525" t="e">
        <f>#REF!/1000</f>
        <v>#REF!</v>
      </c>
      <c r="P48" s="525" t="e">
        <f>#REF!</f>
        <v>#REF!</v>
      </c>
      <c r="Q48" s="525" t="e">
        <f>#REF!</f>
        <v>#REF!</v>
      </c>
      <c r="R48" s="525" t="e">
        <f>#REF!/1000</f>
        <v>#REF!</v>
      </c>
      <c r="S48" s="525" t="e">
        <f>#REF!/1000</f>
        <v>#REF!</v>
      </c>
      <c r="T48" s="525" t="e">
        <f>#REF!</f>
        <v>#REF!</v>
      </c>
      <c r="U48" s="525" t="e">
        <f>#REF!</f>
        <v>#REF!</v>
      </c>
      <c r="V48" s="525" t="e">
        <f>#REF!/1000</f>
        <v>#REF!</v>
      </c>
      <c r="W48" s="525" t="e">
        <f>#REF!/1000</f>
        <v>#REF!</v>
      </c>
      <c r="X48" s="525" t="e">
        <f>#REF!</f>
        <v>#REF!</v>
      </c>
      <c r="Y48" s="525" t="e">
        <f>#REF!</f>
        <v>#REF!</v>
      </c>
      <c r="Z48" s="525" t="e">
        <f>#REF!/1000</f>
        <v>#REF!</v>
      </c>
      <c r="AA48" s="525" t="e">
        <f>#REF!/1000</f>
        <v>#REF!</v>
      </c>
      <c r="AB48" s="525" t="e">
        <f>#REF!</f>
        <v>#REF!</v>
      </c>
      <c r="AC48" s="525" t="e">
        <f>#REF!</f>
        <v>#REF!</v>
      </c>
      <c r="AD48" s="525" t="e">
        <f>#REF!/1000</f>
        <v>#REF!</v>
      </c>
      <c r="AE48" s="525" t="e">
        <f>#REF!/1000</f>
        <v>#REF!</v>
      </c>
    </row>
    <row r="49" spans="1:31" s="282" customFormat="1">
      <c r="A49" s="293" t="s">
        <v>614</v>
      </c>
      <c r="B49" s="524" t="e">
        <f>#REF!</f>
        <v>#REF!</v>
      </c>
      <c r="C49" s="525" t="e">
        <f>#REF!/1000</f>
        <v>#REF!</v>
      </c>
      <c r="D49" s="524" t="e">
        <f>#REF!</f>
        <v>#REF!</v>
      </c>
      <c r="E49" s="525" t="e">
        <f>#REF!</f>
        <v>#REF!</v>
      </c>
      <c r="F49" s="524" t="e">
        <f>#REF!/1000</f>
        <v>#REF!</v>
      </c>
      <c r="G49" s="525" t="e">
        <f>#REF!/1000</f>
        <v>#REF!</v>
      </c>
      <c r="H49" s="524" t="e">
        <f>#REF!</f>
        <v>#REF!</v>
      </c>
      <c r="I49" s="525" t="e">
        <f>#REF!</f>
        <v>#REF!</v>
      </c>
      <c r="J49" s="525" t="e">
        <f>#REF!/1000</f>
        <v>#REF!</v>
      </c>
      <c r="K49" s="525" t="e">
        <f>#REF!/1000</f>
        <v>#REF!</v>
      </c>
      <c r="L49" s="525" t="e">
        <f>#REF!</f>
        <v>#REF!</v>
      </c>
      <c r="M49" s="525" t="e">
        <f>#REF!</f>
        <v>#REF!</v>
      </c>
      <c r="N49" s="525" t="e">
        <f>#REF!/1000</f>
        <v>#REF!</v>
      </c>
      <c r="O49" s="525" t="e">
        <f>#REF!/1000</f>
        <v>#REF!</v>
      </c>
      <c r="P49" s="525" t="e">
        <f>#REF!</f>
        <v>#REF!</v>
      </c>
      <c r="Q49" s="525" t="e">
        <f>#REF!</f>
        <v>#REF!</v>
      </c>
      <c r="R49" s="525" t="e">
        <f>#REF!/1000</f>
        <v>#REF!</v>
      </c>
      <c r="S49" s="525" t="e">
        <f>#REF!/1000</f>
        <v>#REF!</v>
      </c>
      <c r="T49" s="525" t="e">
        <f>#REF!</f>
        <v>#REF!</v>
      </c>
      <c r="U49" s="525" t="e">
        <f>#REF!</f>
        <v>#REF!</v>
      </c>
      <c r="V49" s="525" t="e">
        <f>#REF!/1000</f>
        <v>#REF!</v>
      </c>
      <c r="W49" s="525" t="e">
        <f>#REF!/1000</f>
        <v>#REF!</v>
      </c>
      <c r="X49" s="525" t="e">
        <f>#REF!</f>
        <v>#REF!</v>
      </c>
      <c r="Y49" s="525" t="e">
        <f>#REF!</f>
        <v>#REF!</v>
      </c>
      <c r="Z49" s="525" t="e">
        <f>#REF!/1000</f>
        <v>#REF!</v>
      </c>
      <c r="AA49" s="525" t="e">
        <f>#REF!/1000</f>
        <v>#REF!</v>
      </c>
      <c r="AB49" s="525" t="e">
        <f>#REF!</f>
        <v>#REF!</v>
      </c>
      <c r="AC49" s="525" t="e">
        <f>#REF!</f>
        <v>#REF!</v>
      </c>
      <c r="AD49" s="525" t="e">
        <f>#REF!/1000</f>
        <v>#REF!</v>
      </c>
      <c r="AE49" s="525" t="e">
        <f>#REF!/1000</f>
        <v>#REF!</v>
      </c>
    </row>
    <row r="50" spans="1:31" s="282" customFormat="1">
      <c r="A50" s="293" t="s">
        <v>615</v>
      </c>
      <c r="B50" s="524" t="e">
        <f>#REF!</f>
        <v>#REF!</v>
      </c>
      <c r="C50" s="525" t="e">
        <f>#REF!/1000</f>
        <v>#REF!</v>
      </c>
      <c r="D50" s="524" t="e">
        <f>#REF!</f>
        <v>#REF!</v>
      </c>
      <c r="E50" s="525" t="e">
        <f>#REF!</f>
        <v>#REF!</v>
      </c>
      <c r="F50" s="524" t="e">
        <f>#REF!/1000</f>
        <v>#REF!</v>
      </c>
      <c r="G50" s="525" t="e">
        <f>#REF!/1000</f>
        <v>#REF!</v>
      </c>
      <c r="H50" s="524" t="e">
        <f>#REF!</f>
        <v>#REF!</v>
      </c>
      <c r="I50" s="525" t="e">
        <f>#REF!</f>
        <v>#REF!</v>
      </c>
      <c r="J50" s="525" t="e">
        <f>#REF!/1000</f>
        <v>#REF!</v>
      </c>
      <c r="K50" s="525" t="e">
        <f>#REF!/1000</f>
        <v>#REF!</v>
      </c>
      <c r="L50" s="525" t="e">
        <f>#REF!</f>
        <v>#REF!</v>
      </c>
      <c r="M50" s="525" t="e">
        <f>#REF!</f>
        <v>#REF!</v>
      </c>
      <c r="N50" s="525" t="e">
        <f>#REF!/1000</f>
        <v>#REF!</v>
      </c>
      <c r="O50" s="525" t="e">
        <f>#REF!/1000</f>
        <v>#REF!</v>
      </c>
      <c r="P50" s="525" t="e">
        <f>#REF!</f>
        <v>#REF!</v>
      </c>
      <c r="Q50" s="525" t="e">
        <f>#REF!</f>
        <v>#REF!</v>
      </c>
      <c r="R50" s="525" t="e">
        <f>#REF!/1000</f>
        <v>#REF!</v>
      </c>
      <c r="S50" s="525" t="e">
        <f>#REF!/1000</f>
        <v>#REF!</v>
      </c>
      <c r="T50" s="525" t="e">
        <f>#REF!</f>
        <v>#REF!</v>
      </c>
      <c r="U50" s="525" t="e">
        <f>#REF!</f>
        <v>#REF!</v>
      </c>
      <c r="V50" s="525" t="e">
        <f>#REF!/1000</f>
        <v>#REF!</v>
      </c>
      <c r="W50" s="525" t="e">
        <f>#REF!/1000</f>
        <v>#REF!</v>
      </c>
      <c r="X50" s="525" t="e">
        <f>#REF!</f>
        <v>#REF!</v>
      </c>
      <c r="Y50" s="525" t="e">
        <f>#REF!</f>
        <v>#REF!</v>
      </c>
      <c r="Z50" s="525" t="e">
        <f>#REF!/1000</f>
        <v>#REF!</v>
      </c>
      <c r="AA50" s="525" t="e">
        <f>#REF!/1000</f>
        <v>#REF!</v>
      </c>
      <c r="AB50" s="525" t="e">
        <f>#REF!</f>
        <v>#REF!</v>
      </c>
      <c r="AC50" s="525" t="e">
        <f>#REF!</f>
        <v>#REF!</v>
      </c>
      <c r="AD50" s="525" t="e">
        <f>#REF!/1000</f>
        <v>#REF!</v>
      </c>
      <c r="AE50" s="525" t="e">
        <f>#REF!/1000</f>
        <v>#REF!</v>
      </c>
    </row>
    <row r="51" spans="1:31" s="282" customFormat="1">
      <c r="A51" s="403" t="s">
        <v>616</v>
      </c>
      <c r="B51" s="526" t="e">
        <f>#REF!</f>
        <v>#REF!</v>
      </c>
      <c r="C51" s="527" t="e">
        <f>#REF!/1000</f>
        <v>#REF!</v>
      </c>
      <c r="D51" s="526" t="e">
        <f>#REF!</f>
        <v>#REF!</v>
      </c>
      <c r="E51" s="527" t="e">
        <f>#REF!</f>
        <v>#REF!</v>
      </c>
      <c r="F51" s="526" t="e">
        <f>#REF!/1000</f>
        <v>#REF!</v>
      </c>
      <c r="G51" s="527" t="e">
        <f>#REF!/1000</f>
        <v>#REF!</v>
      </c>
      <c r="H51" s="526" t="e">
        <f>#REF!</f>
        <v>#REF!</v>
      </c>
      <c r="I51" s="527" t="e">
        <f>#REF!</f>
        <v>#REF!</v>
      </c>
      <c r="J51" s="527" t="e">
        <f>#REF!/1000</f>
        <v>#REF!</v>
      </c>
      <c r="K51" s="527" t="e">
        <f>#REF!/1000</f>
        <v>#REF!</v>
      </c>
      <c r="L51" s="527" t="e">
        <f>#REF!</f>
        <v>#REF!</v>
      </c>
      <c r="M51" s="527" t="e">
        <f>#REF!</f>
        <v>#REF!</v>
      </c>
      <c r="N51" s="527" t="e">
        <f>#REF!/1000</f>
        <v>#REF!</v>
      </c>
      <c r="O51" s="527" t="e">
        <f>#REF!/1000</f>
        <v>#REF!</v>
      </c>
      <c r="P51" s="527" t="e">
        <f>#REF!</f>
        <v>#REF!</v>
      </c>
      <c r="Q51" s="527" t="e">
        <f>#REF!</f>
        <v>#REF!</v>
      </c>
      <c r="R51" s="527" t="e">
        <f>#REF!/1000</f>
        <v>#REF!</v>
      </c>
      <c r="S51" s="527" t="e">
        <f>#REF!/1000</f>
        <v>#REF!</v>
      </c>
      <c r="T51" s="527" t="e">
        <f>#REF!</f>
        <v>#REF!</v>
      </c>
      <c r="U51" s="527" t="e">
        <f>#REF!</f>
        <v>#REF!</v>
      </c>
      <c r="V51" s="527" t="e">
        <f>#REF!/1000</f>
        <v>#REF!</v>
      </c>
      <c r="W51" s="527" t="e">
        <f>#REF!/1000</f>
        <v>#REF!</v>
      </c>
      <c r="X51" s="527" t="e">
        <f>#REF!</f>
        <v>#REF!</v>
      </c>
      <c r="Y51" s="527" t="e">
        <f>#REF!</f>
        <v>#REF!</v>
      </c>
      <c r="Z51" s="527" t="e">
        <f>#REF!/1000</f>
        <v>#REF!</v>
      </c>
      <c r="AA51" s="527" t="e">
        <f>#REF!/1000</f>
        <v>#REF!</v>
      </c>
      <c r="AB51" s="527" t="e">
        <f>#REF!</f>
        <v>#REF!</v>
      </c>
      <c r="AC51" s="527" t="e">
        <f>#REF!</f>
        <v>#REF!</v>
      </c>
      <c r="AD51" s="527" t="e">
        <f>#REF!/1000</f>
        <v>#REF!</v>
      </c>
      <c r="AE51" s="527" t="e">
        <f>#REF!/1000</f>
        <v>#REF!</v>
      </c>
    </row>
    <row r="52" spans="1:31" s="282" customFormat="1">
      <c r="A52" s="293" t="s">
        <v>617</v>
      </c>
      <c r="B52" s="524" t="e">
        <f>#REF!</f>
        <v>#REF!</v>
      </c>
      <c r="C52" s="525" t="e">
        <f>#REF!/1000</f>
        <v>#REF!</v>
      </c>
      <c r="D52" s="524" t="e">
        <f>#REF!</f>
        <v>#REF!</v>
      </c>
      <c r="E52" s="525" t="e">
        <f>#REF!</f>
        <v>#REF!</v>
      </c>
      <c r="F52" s="524" t="e">
        <f>#REF!/1000</f>
        <v>#REF!</v>
      </c>
      <c r="G52" s="525" t="e">
        <f>#REF!/1000</f>
        <v>#REF!</v>
      </c>
      <c r="H52" s="524" t="e">
        <f>#REF!</f>
        <v>#REF!</v>
      </c>
      <c r="I52" s="525" t="e">
        <f>#REF!</f>
        <v>#REF!</v>
      </c>
      <c r="J52" s="525" t="e">
        <f>#REF!/1000</f>
        <v>#REF!</v>
      </c>
      <c r="K52" s="525" t="e">
        <f>#REF!/1000</f>
        <v>#REF!</v>
      </c>
      <c r="L52" s="525" t="e">
        <f>#REF!</f>
        <v>#REF!</v>
      </c>
      <c r="M52" s="525" t="e">
        <f>#REF!</f>
        <v>#REF!</v>
      </c>
      <c r="N52" s="525" t="e">
        <f>#REF!/1000</f>
        <v>#REF!</v>
      </c>
      <c r="O52" s="525" t="e">
        <f>#REF!/1000</f>
        <v>#REF!</v>
      </c>
      <c r="P52" s="525" t="e">
        <f>#REF!</f>
        <v>#REF!</v>
      </c>
      <c r="Q52" s="525" t="e">
        <f>#REF!</f>
        <v>#REF!</v>
      </c>
      <c r="R52" s="525" t="e">
        <f>#REF!/1000</f>
        <v>#REF!</v>
      </c>
      <c r="S52" s="525" t="e">
        <f>#REF!/1000</f>
        <v>#REF!</v>
      </c>
      <c r="T52" s="525" t="e">
        <f>#REF!</f>
        <v>#REF!</v>
      </c>
      <c r="U52" s="525" t="e">
        <f>#REF!</f>
        <v>#REF!</v>
      </c>
      <c r="V52" s="525" t="e">
        <f>#REF!/1000</f>
        <v>#REF!</v>
      </c>
      <c r="W52" s="525" t="e">
        <f>#REF!/1000</f>
        <v>#REF!</v>
      </c>
      <c r="X52" s="525" t="e">
        <f>#REF!</f>
        <v>#REF!</v>
      </c>
      <c r="Y52" s="525" t="e">
        <f>#REF!</f>
        <v>#REF!</v>
      </c>
      <c r="Z52" s="525" t="e">
        <f>#REF!/1000</f>
        <v>#REF!</v>
      </c>
      <c r="AA52" s="525" t="e">
        <f>#REF!/1000</f>
        <v>#REF!</v>
      </c>
      <c r="AB52" s="525" t="e">
        <f>#REF!</f>
        <v>#REF!</v>
      </c>
      <c r="AC52" s="525" t="e">
        <f>#REF!</f>
        <v>#REF!</v>
      </c>
      <c r="AD52" s="525" t="e">
        <f>#REF!/1000</f>
        <v>#REF!</v>
      </c>
      <c r="AE52" s="525" t="e">
        <f>#REF!/1000</f>
        <v>#REF!</v>
      </c>
    </row>
    <row r="53" spans="1:31" s="282" customFormat="1">
      <c r="A53" s="293" t="s">
        <v>618</v>
      </c>
      <c r="B53" s="524" t="e">
        <f>#REF!</f>
        <v>#REF!</v>
      </c>
      <c r="C53" s="525" t="e">
        <f>#REF!/1000</f>
        <v>#REF!</v>
      </c>
      <c r="D53" s="524" t="e">
        <f>#REF!</f>
        <v>#REF!</v>
      </c>
      <c r="E53" s="525" t="e">
        <f>#REF!</f>
        <v>#REF!</v>
      </c>
      <c r="F53" s="524" t="e">
        <f>#REF!/1000</f>
        <v>#REF!</v>
      </c>
      <c r="G53" s="525" t="e">
        <f>#REF!/1000</f>
        <v>#REF!</v>
      </c>
      <c r="H53" s="524" t="e">
        <f>#REF!</f>
        <v>#REF!</v>
      </c>
      <c r="I53" s="525" t="e">
        <f>#REF!</f>
        <v>#REF!</v>
      </c>
      <c r="J53" s="525" t="e">
        <f>#REF!/1000</f>
        <v>#REF!</v>
      </c>
      <c r="K53" s="525" t="e">
        <f>#REF!/1000</f>
        <v>#REF!</v>
      </c>
      <c r="L53" s="525" t="e">
        <f>#REF!</f>
        <v>#REF!</v>
      </c>
      <c r="M53" s="525" t="e">
        <f>#REF!</f>
        <v>#REF!</v>
      </c>
      <c r="N53" s="525" t="e">
        <f>#REF!/1000</f>
        <v>#REF!</v>
      </c>
      <c r="O53" s="525" t="e">
        <f>#REF!/1000</f>
        <v>#REF!</v>
      </c>
      <c r="P53" s="525" t="e">
        <f>#REF!</f>
        <v>#REF!</v>
      </c>
      <c r="Q53" s="525" t="e">
        <f>#REF!</f>
        <v>#REF!</v>
      </c>
      <c r="R53" s="525" t="e">
        <f>#REF!/1000</f>
        <v>#REF!</v>
      </c>
      <c r="S53" s="525" t="e">
        <f>#REF!/1000</f>
        <v>#REF!</v>
      </c>
      <c r="T53" s="525" t="e">
        <f>#REF!</f>
        <v>#REF!</v>
      </c>
      <c r="U53" s="525" t="e">
        <f>#REF!</f>
        <v>#REF!</v>
      </c>
      <c r="V53" s="525" t="e">
        <f>#REF!/1000</f>
        <v>#REF!</v>
      </c>
      <c r="W53" s="525" t="e">
        <f>#REF!/1000</f>
        <v>#REF!</v>
      </c>
      <c r="X53" s="525" t="e">
        <f>#REF!</f>
        <v>#REF!</v>
      </c>
      <c r="Y53" s="525" t="e">
        <f>#REF!</f>
        <v>#REF!</v>
      </c>
      <c r="Z53" s="525" t="e">
        <f>#REF!/1000</f>
        <v>#REF!</v>
      </c>
      <c r="AA53" s="525" t="e">
        <f>#REF!/1000</f>
        <v>#REF!</v>
      </c>
      <c r="AB53" s="525" t="e">
        <f>#REF!</f>
        <v>#REF!</v>
      </c>
      <c r="AC53" s="525" t="e">
        <f>#REF!</f>
        <v>#REF!</v>
      </c>
      <c r="AD53" s="525" t="e">
        <f>#REF!/1000</f>
        <v>#REF!</v>
      </c>
      <c r="AE53" s="525" t="e">
        <f>#REF!/1000</f>
        <v>#REF!</v>
      </c>
    </row>
    <row r="54" spans="1:31" s="282" customFormat="1">
      <c r="A54" s="293" t="s">
        <v>619</v>
      </c>
      <c r="B54" s="524" t="e">
        <f>#REF!</f>
        <v>#REF!</v>
      </c>
      <c r="C54" s="525" t="e">
        <f>#REF!/1000</f>
        <v>#REF!</v>
      </c>
      <c r="D54" s="524" t="e">
        <f>#REF!</f>
        <v>#REF!</v>
      </c>
      <c r="E54" s="525" t="e">
        <f>#REF!</f>
        <v>#REF!</v>
      </c>
      <c r="F54" s="524" t="e">
        <f>#REF!/1000</f>
        <v>#REF!</v>
      </c>
      <c r="G54" s="525" t="e">
        <f>#REF!/1000</f>
        <v>#REF!</v>
      </c>
      <c r="H54" s="524" t="e">
        <f>#REF!</f>
        <v>#REF!</v>
      </c>
      <c r="I54" s="525" t="e">
        <f>#REF!</f>
        <v>#REF!</v>
      </c>
      <c r="J54" s="525" t="e">
        <f>#REF!/1000</f>
        <v>#REF!</v>
      </c>
      <c r="K54" s="525" t="e">
        <f>#REF!/1000</f>
        <v>#REF!</v>
      </c>
      <c r="L54" s="525" t="e">
        <f>#REF!</f>
        <v>#REF!</v>
      </c>
      <c r="M54" s="525" t="e">
        <f>#REF!</f>
        <v>#REF!</v>
      </c>
      <c r="N54" s="525" t="e">
        <f>#REF!/1000</f>
        <v>#REF!</v>
      </c>
      <c r="O54" s="525" t="e">
        <f>#REF!/1000</f>
        <v>#REF!</v>
      </c>
      <c r="P54" s="525" t="e">
        <f>#REF!</f>
        <v>#REF!</v>
      </c>
      <c r="Q54" s="525" t="e">
        <f>#REF!</f>
        <v>#REF!</v>
      </c>
      <c r="R54" s="525" t="e">
        <f>#REF!/1000</f>
        <v>#REF!</v>
      </c>
      <c r="S54" s="525" t="e">
        <f>#REF!/1000</f>
        <v>#REF!</v>
      </c>
      <c r="T54" s="525" t="e">
        <f>#REF!</f>
        <v>#REF!</v>
      </c>
      <c r="U54" s="525" t="e">
        <f>#REF!</f>
        <v>#REF!</v>
      </c>
      <c r="V54" s="525" t="e">
        <f>#REF!/1000</f>
        <v>#REF!</v>
      </c>
      <c r="W54" s="525" t="e">
        <f>#REF!/1000</f>
        <v>#REF!</v>
      </c>
      <c r="X54" s="525" t="e">
        <f>#REF!</f>
        <v>#REF!</v>
      </c>
      <c r="Y54" s="525" t="e">
        <f>#REF!</f>
        <v>#REF!</v>
      </c>
      <c r="Z54" s="525" t="e">
        <f>#REF!/1000</f>
        <v>#REF!</v>
      </c>
      <c r="AA54" s="525" t="e">
        <f>#REF!/1000</f>
        <v>#REF!</v>
      </c>
      <c r="AB54" s="525" t="e">
        <f>#REF!</f>
        <v>#REF!</v>
      </c>
      <c r="AC54" s="525" t="e">
        <f>#REF!</f>
        <v>#REF!</v>
      </c>
      <c r="AD54" s="525" t="e">
        <f>#REF!/1000</f>
        <v>#REF!</v>
      </c>
      <c r="AE54" s="525" t="e">
        <f>#REF!/1000</f>
        <v>#REF!</v>
      </c>
    </row>
    <row r="55" spans="1:31" s="282" customFormat="1">
      <c r="A55" s="293" t="s">
        <v>620</v>
      </c>
      <c r="B55" s="524" t="e">
        <f>#REF!</f>
        <v>#REF!</v>
      </c>
      <c r="C55" s="525" t="e">
        <f>#REF!/1000</f>
        <v>#REF!</v>
      </c>
      <c r="D55" s="524" t="e">
        <f>#REF!</f>
        <v>#REF!</v>
      </c>
      <c r="E55" s="525" t="e">
        <f>#REF!</f>
        <v>#REF!</v>
      </c>
      <c r="F55" s="524" t="e">
        <f>#REF!/1000</f>
        <v>#REF!</v>
      </c>
      <c r="G55" s="525" t="e">
        <f>#REF!/1000</f>
        <v>#REF!</v>
      </c>
      <c r="H55" s="524" t="e">
        <f>#REF!</f>
        <v>#REF!</v>
      </c>
      <c r="I55" s="525" t="e">
        <f>#REF!</f>
        <v>#REF!</v>
      </c>
      <c r="J55" s="525" t="e">
        <f>#REF!/1000</f>
        <v>#REF!</v>
      </c>
      <c r="K55" s="525" t="e">
        <f>#REF!/1000</f>
        <v>#REF!</v>
      </c>
      <c r="L55" s="525" t="e">
        <f>#REF!</f>
        <v>#REF!</v>
      </c>
      <c r="M55" s="525" t="e">
        <f>#REF!</f>
        <v>#REF!</v>
      </c>
      <c r="N55" s="525" t="e">
        <f>#REF!/1000</f>
        <v>#REF!</v>
      </c>
      <c r="O55" s="525" t="e">
        <f>#REF!/1000</f>
        <v>#REF!</v>
      </c>
      <c r="P55" s="525" t="e">
        <f>#REF!</f>
        <v>#REF!</v>
      </c>
      <c r="Q55" s="525" t="e">
        <f>#REF!</f>
        <v>#REF!</v>
      </c>
      <c r="R55" s="525" t="e">
        <f>#REF!/1000</f>
        <v>#REF!</v>
      </c>
      <c r="S55" s="525" t="e">
        <f>#REF!/1000</f>
        <v>#REF!</v>
      </c>
      <c r="T55" s="525" t="e">
        <f>#REF!</f>
        <v>#REF!</v>
      </c>
      <c r="U55" s="525" t="e">
        <f>#REF!</f>
        <v>#REF!</v>
      </c>
      <c r="V55" s="525" t="e">
        <f>#REF!/1000</f>
        <v>#REF!</v>
      </c>
      <c r="W55" s="525" t="e">
        <f>#REF!/1000</f>
        <v>#REF!</v>
      </c>
      <c r="X55" s="525" t="e">
        <f>#REF!</f>
        <v>#REF!</v>
      </c>
      <c r="Y55" s="525" t="e">
        <f>#REF!</f>
        <v>#REF!</v>
      </c>
      <c r="Z55" s="525" t="e">
        <f>#REF!/1000</f>
        <v>#REF!</v>
      </c>
      <c r="AA55" s="525" t="e">
        <f>#REF!/1000</f>
        <v>#REF!</v>
      </c>
      <c r="AB55" s="525" t="e">
        <f>#REF!</f>
        <v>#REF!</v>
      </c>
      <c r="AC55" s="525" t="e">
        <f>#REF!</f>
        <v>#REF!</v>
      </c>
      <c r="AD55" s="525" t="e">
        <f>#REF!/1000</f>
        <v>#REF!</v>
      </c>
      <c r="AE55" s="525" t="e">
        <f>#REF!/1000</f>
        <v>#REF!</v>
      </c>
    </row>
    <row r="56" spans="1:31" s="282" customFormat="1">
      <c r="A56" s="403" t="s">
        <v>621</v>
      </c>
      <c r="B56" s="526" t="e">
        <f>#REF!</f>
        <v>#REF!</v>
      </c>
      <c r="C56" s="527" t="e">
        <f>#REF!/1000</f>
        <v>#REF!</v>
      </c>
      <c r="D56" s="526" t="e">
        <f>#REF!</f>
        <v>#REF!</v>
      </c>
      <c r="E56" s="527" t="e">
        <f>#REF!</f>
        <v>#REF!</v>
      </c>
      <c r="F56" s="526" t="e">
        <f>#REF!/1000</f>
        <v>#REF!</v>
      </c>
      <c r="G56" s="527" t="e">
        <f>#REF!/1000</f>
        <v>#REF!</v>
      </c>
      <c r="H56" s="526" t="e">
        <f>#REF!</f>
        <v>#REF!</v>
      </c>
      <c r="I56" s="527" t="e">
        <f>#REF!</f>
        <v>#REF!</v>
      </c>
      <c r="J56" s="527" t="e">
        <f>#REF!/1000</f>
        <v>#REF!</v>
      </c>
      <c r="K56" s="527" t="e">
        <f>#REF!/1000</f>
        <v>#REF!</v>
      </c>
      <c r="L56" s="527" t="e">
        <f>#REF!</f>
        <v>#REF!</v>
      </c>
      <c r="M56" s="527" t="e">
        <f>#REF!</f>
        <v>#REF!</v>
      </c>
      <c r="N56" s="527" t="e">
        <f>#REF!/1000</f>
        <v>#REF!</v>
      </c>
      <c r="O56" s="527" t="e">
        <f>#REF!/1000</f>
        <v>#REF!</v>
      </c>
      <c r="P56" s="527" t="e">
        <f>#REF!</f>
        <v>#REF!</v>
      </c>
      <c r="Q56" s="527" t="e">
        <f>#REF!</f>
        <v>#REF!</v>
      </c>
      <c r="R56" s="527" t="e">
        <f>#REF!/1000</f>
        <v>#REF!</v>
      </c>
      <c r="S56" s="527" t="e">
        <f>#REF!/1000</f>
        <v>#REF!</v>
      </c>
      <c r="T56" s="527" t="e">
        <f>#REF!</f>
        <v>#REF!</v>
      </c>
      <c r="U56" s="527" t="e">
        <f>#REF!</f>
        <v>#REF!</v>
      </c>
      <c r="V56" s="527" t="e">
        <f>#REF!/1000</f>
        <v>#REF!</v>
      </c>
      <c r="W56" s="527" t="e">
        <f>#REF!/1000</f>
        <v>#REF!</v>
      </c>
      <c r="X56" s="527" t="e">
        <f>#REF!</f>
        <v>#REF!</v>
      </c>
      <c r="Y56" s="527" t="e">
        <f>#REF!</f>
        <v>#REF!</v>
      </c>
      <c r="Z56" s="527" t="e">
        <f>#REF!/1000</f>
        <v>#REF!</v>
      </c>
      <c r="AA56" s="527" t="e">
        <f>#REF!/1000</f>
        <v>#REF!</v>
      </c>
      <c r="AB56" s="527" t="e">
        <f>#REF!</f>
        <v>#REF!</v>
      </c>
      <c r="AC56" s="527" t="e">
        <f>#REF!</f>
        <v>#REF!</v>
      </c>
      <c r="AD56" s="527" t="e">
        <f>#REF!/1000</f>
        <v>#REF!</v>
      </c>
      <c r="AE56" s="527" t="e">
        <f>#REF!/1000</f>
        <v>#REF!</v>
      </c>
    </row>
    <row r="57" spans="1:31" ht="18.75" customHeight="1">
      <c r="B57" s="186" t="s">
        <v>243</v>
      </c>
    </row>
  </sheetData>
  <customSheetViews>
    <customSheetView guid="{6F28069D-A7F4-41D2-AA1B-4487F97E36F1}" showPageBreaks="1" printArea="1" showRuler="0">
      <pageMargins left="0.59055118110236227" right="0" top="0.78740157480314965" bottom="0.39370078740157483" header="0.51181102362204722" footer="0.51181102362204722"/>
      <pageSetup paperSize="8" orientation="landscape" horizontalDpi="4294967292" r:id="rId1"/>
      <headerFooter alignWithMargins="0"/>
    </customSheetView>
  </customSheetViews>
  <mergeCells count="11">
    <mergeCell ref="X3:AA4"/>
    <mergeCell ref="AB3:AE4"/>
    <mergeCell ref="B3:C4"/>
    <mergeCell ref="A3:A5"/>
    <mergeCell ref="L4:O4"/>
    <mergeCell ref="P3:S4"/>
    <mergeCell ref="T3:W4"/>
    <mergeCell ref="D3:K3"/>
    <mergeCell ref="L3:O3"/>
    <mergeCell ref="D4:G4"/>
    <mergeCell ref="H4:K4"/>
  </mergeCells>
  <phoneticPr fontId="2"/>
  <pageMargins left="0.59055118110236227" right="0" top="0.78740157480314965" bottom="0.39370078740157483" header="0.51181102362204722" footer="0.51181102362204722"/>
  <pageSetup paperSize="8" orientation="landscape"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56"/>
  <sheetViews>
    <sheetView zoomScale="85" workbookViewId="0">
      <pane xSplit="1" ySplit="9" topLeftCell="B10" activePane="bottomRight" state="frozen"/>
      <selection pane="topRight"/>
      <selection pane="bottomLeft"/>
      <selection pane="bottomRight"/>
    </sheetView>
  </sheetViews>
  <sheetFormatPr defaultRowHeight="13.5"/>
  <cols>
    <col min="1" max="1" width="14.875" style="187" customWidth="1"/>
    <col min="2" max="17" width="11.125" style="186" customWidth="1"/>
    <col min="18" max="16384" width="9" style="186"/>
  </cols>
  <sheetData>
    <row r="1" spans="1:17" ht="28.5" customHeight="1">
      <c r="A1" s="184" t="s">
        <v>222</v>
      </c>
      <c r="B1" s="184"/>
      <c r="C1" s="184"/>
      <c r="D1" s="184"/>
      <c r="E1" s="184"/>
      <c r="F1" s="184"/>
      <c r="G1" s="184"/>
      <c r="H1" s="184"/>
      <c r="I1" s="184"/>
      <c r="J1" s="184"/>
      <c r="K1" s="184"/>
      <c r="L1" s="184"/>
      <c r="M1" s="184"/>
      <c r="N1" s="184"/>
      <c r="O1" s="184"/>
      <c r="P1" s="184"/>
      <c r="Q1" s="184"/>
    </row>
    <row r="2" spans="1:17">
      <c r="A2" s="444" t="s">
        <v>622</v>
      </c>
      <c r="Q2" s="189" t="s">
        <v>708</v>
      </c>
    </row>
    <row r="3" spans="1:17">
      <c r="A3" s="860" t="s">
        <v>574</v>
      </c>
      <c r="B3" s="791" t="s">
        <v>534</v>
      </c>
      <c r="C3" s="791"/>
      <c r="D3" s="786" t="s">
        <v>557</v>
      </c>
      <c r="E3" s="835"/>
      <c r="F3" s="835"/>
      <c r="G3" s="835"/>
      <c r="H3" s="835"/>
      <c r="I3" s="787"/>
      <c r="J3" s="830" t="s">
        <v>570</v>
      </c>
      <c r="K3" s="831"/>
      <c r="L3" s="830" t="s">
        <v>476</v>
      </c>
      <c r="M3" s="831"/>
      <c r="N3" s="830" t="s">
        <v>242</v>
      </c>
      <c r="O3" s="831"/>
      <c r="P3" s="830" t="s">
        <v>566</v>
      </c>
      <c r="Q3" s="831"/>
    </row>
    <row r="4" spans="1:17">
      <c r="A4" s="861"/>
      <c r="B4" s="791"/>
      <c r="C4" s="791"/>
      <c r="D4" s="786" t="s">
        <v>541</v>
      </c>
      <c r="E4" s="787"/>
      <c r="F4" s="786" t="s">
        <v>562</v>
      </c>
      <c r="G4" s="787"/>
      <c r="H4" s="786" t="s">
        <v>563</v>
      </c>
      <c r="I4" s="787"/>
      <c r="J4" s="832"/>
      <c r="K4" s="833"/>
      <c r="L4" s="832"/>
      <c r="M4" s="833"/>
      <c r="N4" s="832"/>
      <c r="O4" s="833"/>
      <c r="P4" s="832"/>
      <c r="Q4" s="833"/>
    </row>
    <row r="5" spans="1:17">
      <c r="A5" s="792"/>
      <c r="B5" s="192" t="s">
        <v>535</v>
      </c>
      <c r="C5" s="194" t="s">
        <v>536</v>
      </c>
      <c r="D5" s="192" t="s">
        <v>535</v>
      </c>
      <c r="E5" s="193" t="s">
        <v>536</v>
      </c>
      <c r="F5" s="192" t="s">
        <v>535</v>
      </c>
      <c r="G5" s="194" t="s">
        <v>536</v>
      </c>
      <c r="H5" s="192" t="s">
        <v>535</v>
      </c>
      <c r="I5" s="194" t="s">
        <v>536</v>
      </c>
      <c r="J5" s="192" t="s">
        <v>535</v>
      </c>
      <c r="K5" s="194" t="s">
        <v>536</v>
      </c>
      <c r="L5" s="192" t="s">
        <v>535</v>
      </c>
      <c r="M5" s="194" t="s">
        <v>536</v>
      </c>
      <c r="N5" s="192" t="s">
        <v>535</v>
      </c>
      <c r="O5" s="194" t="s">
        <v>536</v>
      </c>
      <c r="P5" s="192" t="s">
        <v>535</v>
      </c>
      <c r="Q5" s="192" t="s">
        <v>536</v>
      </c>
    </row>
    <row r="6" spans="1:17">
      <c r="A6" s="204"/>
      <c r="B6" s="508" t="s">
        <v>573</v>
      </c>
      <c r="C6" s="196" t="s">
        <v>573</v>
      </c>
      <c r="D6" s="195" t="s">
        <v>573</v>
      </c>
      <c r="E6" s="196" t="s">
        <v>573</v>
      </c>
      <c r="F6" s="195" t="s">
        <v>573</v>
      </c>
      <c r="G6" s="196" t="s">
        <v>573</v>
      </c>
      <c r="H6" s="195" t="s">
        <v>573</v>
      </c>
      <c r="I6" s="196" t="s">
        <v>573</v>
      </c>
      <c r="J6" s="195" t="s">
        <v>573</v>
      </c>
      <c r="K6" s="196" t="s">
        <v>573</v>
      </c>
      <c r="L6" s="195" t="s">
        <v>573</v>
      </c>
      <c r="M6" s="196" t="s">
        <v>573</v>
      </c>
      <c r="N6" s="195" t="s">
        <v>573</v>
      </c>
      <c r="O6" s="196" t="s">
        <v>573</v>
      </c>
      <c r="P6" s="195" t="s">
        <v>573</v>
      </c>
      <c r="Q6" s="195" t="s">
        <v>573</v>
      </c>
    </row>
    <row r="7" spans="1:17" s="200" customFormat="1" ht="18.95" customHeight="1">
      <c r="A7" s="385" t="s">
        <v>709</v>
      </c>
      <c r="B7" s="513">
        <v>104.16160281863695</v>
      </c>
      <c r="C7" s="514">
        <v>101.21879714224104</v>
      </c>
      <c r="D7" s="515">
        <v>103.4810402311014</v>
      </c>
      <c r="E7" s="514">
        <v>101.8877236368532</v>
      </c>
      <c r="F7" s="515">
        <v>101.36189702887017</v>
      </c>
      <c r="G7" s="514">
        <v>101.88635134115962</v>
      </c>
      <c r="H7" s="515">
        <v>103.51925685877228</v>
      </c>
      <c r="I7" s="514">
        <v>101.88889726599437</v>
      </c>
      <c r="J7" s="515">
        <v>104.32882968982422</v>
      </c>
      <c r="K7" s="514">
        <v>103.47268453207856</v>
      </c>
      <c r="L7" s="515">
        <v>105.17583103901937</v>
      </c>
      <c r="M7" s="514">
        <v>98.117871234142399</v>
      </c>
      <c r="N7" s="515">
        <v>100.2247684760555</v>
      </c>
      <c r="O7" s="514">
        <v>88.69870120469497</v>
      </c>
      <c r="P7" s="515">
        <v>120.42146544770675</v>
      </c>
      <c r="Q7" s="514">
        <v>121.02041770953305</v>
      </c>
    </row>
    <row r="8" spans="1:17" s="200" customFormat="1" ht="18.95" customHeight="1">
      <c r="A8" s="385" t="s">
        <v>710</v>
      </c>
      <c r="B8" s="513">
        <v>103.36126925805536</v>
      </c>
      <c r="C8" s="514">
        <v>103.6444283546891</v>
      </c>
      <c r="D8" s="515">
        <v>102.70445210344576</v>
      </c>
      <c r="E8" s="514">
        <v>103.22945667923153</v>
      </c>
      <c r="F8" s="515">
        <v>101.54401983436301</v>
      </c>
      <c r="G8" s="514">
        <v>103.05287594144534</v>
      </c>
      <c r="H8" s="515">
        <v>102.72494321120497</v>
      </c>
      <c r="I8" s="514">
        <v>103.38047013955017</v>
      </c>
      <c r="J8" s="515">
        <v>104.35555900504015</v>
      </c>
      <c r="K8" s="514">
        <v>103.41098764036055</v>
      </c>
      <c r="L8" s="515">
        <v>103.99936011349801</v>
      </c>
      <c r="M8" s="514">
        <v>105.1243787506549</v>
      </c>
      <c r="N8" s="515">
        <v>101.12112959317218</v>
      </c>
      <c r="O8" s="514">
        <v>99.419707409802285</v>
      </c>
      <c r="P8" s="515">
        <v>118.47553885063557</v>
      </c>
      <c r="Q8" s="514">
        <v>119.45507607937441</v>
      </c>
    </row>
    <row r="9" spans="1:17" s="200" customFormat="1" ht="18.95" customHeight="1">
      <c r="A9" s="390" t="s">
        <v>711</v>
      </c>
      <c r="B9" s="516">
        <v>102.97096376430463</v>
      </c>
      <c r="C9" s="517">
        <v>102.00382578820204</v>
      </c>
      <c r="D9" s="516">
        <v>102.39414604358765</v>
      </c>
      <c r="E9" s="517">
        <v>102.71519629199952</v>
      </c>
      <c r="F9" s="516">
        <v>101.00470424161179</v>
      </c>
      <c r="G9" s="517">
        <v>103.02967795163759</v>
      </c>
      <c r="H9" s="516">
        <v>102.4183989864065</v>
      </c>
      <c r="I9" s="517">
        <v>102.44710095010431</v>
      </c>
      <c r="J9" s="516">
        <v>103.72381747618154</v>
      </c>
      <c r="K9" s="517">
        <v>102.93019839740994</v>
      </c>
      <c r="L9" s="516">
        <v>103.5514091416961</v>
      </c>
      <c r="M9" s="517">
        <v>99.152505035454581</v>
      </c>
      <c r="N9" s="516">
        <v>99.553578011763776</v>
      </c>
      <c r="O9" s="517">
        <v>88.201733839938441</v>
      </c>
      <c r="P9" s="516">
        <v>118.28908289150375</v>
      </c>
      <c r="Q9" s="517">
        <v>119.70774117668839</v>
      </c>
    </row>
    <row r="10" spans="1:17" s="282" customFormat="1">
      <c r="A10" s="293" t="s">
        <v>575</v>
      </c>
      <c r="B10" s="518">
        <v>109.37534302078215</v>
      </c>
      <c r="C10" s="519">
        <v>102.20917903598503</v>
      </c>
      <c r="D10" s="518">
        <v>109.13711671331173</v>
      </c>
      <c r="E10" s="519">
        <v>103.21195716925897</v>
      </c>
      <c r="F10" s="518">
        <v>106.91326005818908</v>
      </c>
      <c r="G10" s="519">
        <v>103.75450159026103</v>
      </c>
      <c r="H10" s="519">
        <v>109.19462754744016</v>
      </c>
      <c r="I10" s="519">
        <v>102.60683735570866</v>
      </c>
      <c r="J10" s="519">
        <v>108.52335212355911</v>
      </c>
      <c r="K10" s="519">
        <v>102.50003306668812</v>
      </c>
      <c r="L10" s="519">
        <v>109.97754954285115</v>
      </c>
      <c r="M10" s="519">
        <v>98.835880490222337</v>
      </c>
      <c r="N10" s="519">
        <v>99.20050333313327</v>
      </c>
      <c r="O10" s="519">
        <v>90.865623286533065</v>
      </c>
      <c r="P10" s="519">
        <v>119.32669812443</v>
      </c>
      <c r="Q10" s="519">
        <v>117.32836041393836</v>
      </c>
    </row>
    <row r="11" spans="1:17" s="282" customFormat="1">
      <c r="A11" s="293" t="s">
        <v>576</v>
      </c>
      <c r="B11" s="518">
        <v>103.59836992566385</v>
      </c>
      <c r="C11" s="519">
        <v>102.41848648313656</v>
      </c>
      <c r="D11" s="518">
        <v>103.03799907513907</v>
      </c>
      <c r="E11" s="519">
        <v>103.62227826758603</v>
      </c>
      <c r="F11" s="518">
        <v>101.78745753446054</v>
      </c>
      <c r="G11" s="519">
        <v>104.96105427212524</v>
      </c>
      <c r="H11" s="519">
        <v>103.06027192950884</v>
      </c>
      <c r="I11" s="519">
        <v>102.45261197347668</v>
      </c>
      <c r="J11" s="519">
        <v>104.63974132710602</v>
      </c>
      <c r="K11" s="519">
        <v>102.47822688175032</v>
      </c>
      <c r="L11" s="519">
        <v>104.09936943246979</v>
      </c>
      <c r="M11" s="519">
        <v>99.072441584654612</v>
      </c>
      <c r="N11" s="519">
        <v>100.43707611152976</v>
      </c>
      <c r="O11" s="519">
        <v>89.123971935346034</v>
      </c>
      <c r="P11" s="519">
        <v>113.39852283366274</v>
      </c>
      <c r="Q11" s="519">
        <v>115.45550264315476</v>
      </c>
    </row>
    <row r="12" spans="1:17" s="282" customFormat="1">
      <c r="A12" s="293" t="s">
        <v>577</v>
      </c>
      <c r="B12" s="518">
        <v>100.94747403029073</v>
      </c>
      <c r="C12" s="519">
        <v>100.95676335439059</v>
      </c>
      <c r="D12" s="518">
        <v>100.46653656257918</v>
      </c>
      <c r="E12" s="519">
        <v>101.95869997193397</v>
      </c>
      <c r="F12" s="518">
        <v>97.90006922848697</v>
      </c>
      <c r="G12" s="519">
        <v>102.61074736360179</v>
      </c>
      <c r="H12" s="519">
        <v>100.51673250028853</v>
      </c>
      <c r="I12" s="519">
        <v>101.38609850873208</v>
      </c>
      <c r="J12" s="519">
        <v>100.30362786627023</v>
      </c>
      <c r="K12" s="519">
        <v>99.834870841269918</v>
      </c>
      <c r="L12" s="519">
        <v>101.85831806908109</v>
      </c>
      <c r="M12" s="519">
        <v>98.576632895009567</v>
      </c>
      <c r="N12" s="519">
        <v>96.984943397636286</v>
      </c>
      <c r="O12" s="519">
        <v>83.398125855601407</v>
      </c>
      <c r="P12" s="519">
        <v>118.57392965144041</v>
      </c>
      <c r="Q12" s="519">
        <v>125.98109316459029</v>
      </c>
    </row>
    <row r="13" spans="1:17" s="282" customFormat="1">
      <c r="A13" s="293" t="s">
        <v>578</v>
      </c>
      <c r="B13" s="518">
        <v>102.22121928447984</v>
      </c>
      <c r="C13" s="519">
        <v>101.65915944674992</v>
      </c>
      <c r="D13" s="518">
        <v>101.73362164792627</v>
      </c>
      <c r="E13" s="519">
        <v>102.49224964368997</v>
      </c>
      <c r="F13" s="518">
        <v>100.41368824877867</v>
      </c>
      <c r="G13" s="519">
        <v>102.61851676641993</v>
      </c>
      <c r="H13" s="519">
        <v>101.75649443716171</v>
      </c>
      <c r="I13" s="519">
        <v>102.38193803826536</v>
      </c>
      <c r="J13" s="519">
        <v>102.03408361193082</v>
      </c>
      <c r="K13" s="519">
        <v>101.44855051375995</v>
      </c>
      <c r="L13" s="519">
        <v>103.00891410048622</v>
      </c>
      <c r="M13" s="519">
        <v>99.383075555768727</v>
      </c>
      <c r="N13" s="519">
        <v>99.327787859120235</v>
      </c>
      <c r="O13" s="519">
        <v>84.512756040000795</v>
      </c>
      <c r="P13" s="519">
        <v>109.84321461945801</v>
      </c>
      <c r="Q13" s="519">
        <v>112.91885873252119</v>
      </c>
    </row>
    <row r="14" spans="1:17" s="282" customFormat="1">
      <c r="A14" s="293" t="s">
        <v>579</v>
      </c>
      <c r="B14" s="518">
        <v>100.24842513916559</v>
      </c>
      <c r="C14" s="519">
        <v>100.09476531701867</v>
      </c>
      <c r="D14" s="518">
        <v>100.07892228441202</v>
      </c>
      <c r="E14" s="519">
        <v>101.02106903166457</v>
      </c>
      <c r="F14" s="518">
        <v>96.88478531291554</v>
      </c>
      <c r="G14" s="519">
        <v>100.36363905890757</v>
      </c>
      <c r="H14" s="519">
        <v>100.14355015858646</v>
      </c>
      <c r="I14" s="519">
        <v>101.66600300893221</v>
      </c>
      <c r="J14" s="519">
        <v>100.53638824559521</v>
      </c>
      <c r="K14" s="519">
        <v>100.88756133118004</v>
      </c>
      <c r="L14" s="519">
        <v>100.3841570732033</v>
      </c>
      <c r="M14" s="519">
        <v>97.529314262639147</v>
      </c>
      <c r="N14" s="519">
        <v>97.271489016402938</v>
      </c>
      <c r="O14" s="519">
        <v>84.305976222226988</v>
      </c>
      <c r="P14" s="519">
        <v>118.62258953168043</v>
      </c>
      <c r="Q14" s="519">
        <v>123.13427644487287</v>
      </c>
    </row>
    <row r="15" spans="1:17" s="282" customFormat="1">
      <c r="A15" s="293" t="s">
        <v>580</v>
      </c>
      <c r="B15" s="518">
        <v>101.26689469586626</v>
      </c>
      <c r="C15" s="519">
        <v>101.11328336617001</v>
      </c>
      <c r="D15" s="518">
        <v>101.02017342753318</v>
      </c>
      <c r="E15" s="519">
        <v>101.71377345782547</v>
      </c>
      <c r="F15" s="518">
        <v>99.370492137523257</v>
      </c>
      <c r="G15" s="519">
        <v>101.75574612572198</v>
      </c>
      <c r="H15" s="519">
        <v>101.04870018117738</v>
      </c>
      <c r="I15" s="519">
        <v>101.67696577613403</v>
      </c>
      <c r="J15" s="519">
        <v>101.1304782834948</v>
      </c>
      <c r="K15" s="519">
        <v>100.64166921090793</v>
      </c>
      <c r="L15" s="519">
        <v>101.68510055472517</v>
      </c>
      <c r="M15" s="519">
        <v>99.75268903905102</v>
      </c>
      <c r="N15" s="519">
        <v>97.913987712530357</v>
      </c>
      <c r="O15" s="519">
        <v>83.103048096213229</v>
      </c>
      <c r="P15" s="519">
        <v>118.80861410211878</v>
      </c>
      <c r="Q15" s="519">
        <v>114.64741963260141</v>
      </c>
    </row>
    <row r="16" spans="1:17" s="282" customFormat="1">
      <c r="A16" s="403" t="s">
        <v>581</v>
      </c>
      <c r="B16" s="520">
        <v>101.3640878019979</v>
      </c>
      <c r="C16" s="521">
        <v>101.857545063431</v>
      </c>
      <c r="D16" s="520">
        <v>100.8915145924084</v>
      </c>
      <c r="E16" s="521">
        <v>103.31920945125491</v>
      </c>
      <c r="F16" s="520">
        <v>100.11980352222356</v>
      </c>
      <c r="G16" s="521">
        <v>105.34843437762198</v>
      </c>
      <c r="H16" s="521">
        <v>100.90431672674163</v>
      </c>
      <c r="I16" s="521">
        <v>101.70404344275337</v>
      </c>
      <c r="J16" s="521">
        <v>101.96084487358168</v>
      </c>
      <c r="K16" s="521">
        <v>101.85221981680188</v>
      </c>
      <c r="L16" s="521">
        <v>101.88749081341697</v>
      </c>
      <c r="M16" s="521">
        <v>97.500922260051127</v>
      </c>
      <c r="N16" s="521">
        <v>99.240170391155885</v>
      </c>
      <c r="O16" s="521">
        <v>85.236146820157572</v>
      </c>
      <c r="P16" s="521">
        <v>115.89221302779546</v>
      </c>
      <c r="Q16" s="521">
        <v>119.05292373242172</v>
      </c>
    </row>
    <row r="17" spans="1:17" s="282" customFormat="1">
      <c r="A17" s="293" t="s">
        <v>582</v>
      </c>
      <c r="B17" s="518">
        <v>101.70413264147535</v>
      </c>
      <c r="C17" s="519">
        <v>101.57122126436934</v>
      </c>
      <c r="D17" s="518">
        <v>100.87502647573541</v>
      </c>
      <c r="E17" s="519">
        <v>102.65878996937357</v>
      </c>
      <c r="F17" s="518">
        <v>99.989833876296757</v>
      </c>
      <c r="G17" s="519">
        <v>103.39408178958753</v>
      </c>
      <c r="H17" s="519">
        <v>100.89026157010781</v>
      </c>
      <c r="I17" s="519">
        <v>102.0754808658852</v>
      </c>
      <c r="J17" s="519">
        <v>102.5162636784116</v>
      </c>
      <c r="K17" s="519">
        <v>102.68448714710799</v>
      </c>
      <c r="L17" s="519">
        <v>102.64036170869953</v>
      </c>
      <c r="M17" s="519">
        <v>98.067090938260336</v>
      </c>
      <c r="N17" s="519">
        <v>99.7637054107566</v>
      </c>
      <c r="O17" s="519">
        <v>89.975470999331336</v>
      </c>
      <c r="P17" s="519">
        <v>112.26741014606947</v>
      </c>
      <c r="Q17" s="519">
        <v>114.41231487569985</v>
      </c>
    </row>
    <row r="18" spans="1:17" s="282" customFormat="1">
      <c r="A18" s="293" t="s">
        <v>583</v>
      </c>
      <c r="B18" s="518">
        <v>102.1030726004623</v>
      </c>
      <c r="C18" s="519">
        <v>101.46217729222408</v>
      </c>
      <c r="D18" s="518">
        <v>101.50958353484268</v>
      </c>
      <c r="E18" s="519">
        <v>102.10483969878612</v>
      </c>
      <c r="F18" s="518">
        <v>99.561753509242422</v>
      </c>
      <c r="G18" s="519">
        <v>102.22084094474353</v>
      </c>
      <c r="H18" s="519">
        <v>101.53998571306204</v>
      </c>
      <c r="I18" s="519">
        <v>102.01703272291442</v>
      </c>
      <c r="J18" s="519">
        <v>102.87859323390376</v>
      </c>
      <c r="K18" s="519">
        <v>103.15509840985865</v>
      </c>
      <c r="L18" s="519">
        <v>102.8066128825191</v>
      </c>
      <c r="M18" s="519">
        <v>98.3100846120456</v>
      </c>
      <c r="N18" s="519">
        <v>98.086999102260677</v>
      </c>
      <c r="O18" s="519">
        <v>87.462712055000949</v>
      </c>
      <c r="P18" s="519">
        <v>125.2504825811196</v>
      </c>
      <c r="Q18" s="519">
        <v>125.72402704828598</v>
      </c>
    </row>
    <row r="19" spans="1:17" s="282" customFormat="1">
      <c r="A19" s="293" t="s">
        <v>584</v>
      </c>
      <c r="B19" s="518">
        <v>101.90577363529532</v>
      </c>
      <c r="C19" s="519">
        <v>102.16748745713447</v>
      </c>
      <c r="D19" s="518">
        <v>101.15840852697167</v>
      </c>
      <c r="E19" s="519">
        <v>102.78675421463575</v>
      </c>
      <c r="F19" s="518">
        <v>101.47720625511836</v>
      </c>
      <c r="G19" s="519">
        <v>104.21985860145804</v>
      </c>
      <c r="H19" s="519">
        <v>101.15323092637978</v>
      </c>
      <c r="I19" s="519">
        <v>101.64933419176361</v>
      </c>
      <c r="J19" s="519">
        <v>102.0545833605279</v>
      </c>
      <c r="K19" s="519">
        <v>102.25800765432902</v>
      </c>
      <c r="L19" s="519">
        <v>103.3029939036342</v>
      </c>
      <c r="M19" s="519">
        <v>99.741233767873595</v>
      </c>
      <c r="N19" s="519">
        <v>101.4539523908668</v>
      </c>
      <c r="O19" s="519">
        <v>87.243953446858384</v>
      </c>
      <c r="P19" s="519">
        <v>117.04180064308683</v>
      </c>
      <c r="Q19" s="519">
        <v>124.68304595389017</v>
      </c>
    </row>
    <row r="20" spans="1:17" s="282" customFormat="1">
      <c r="A20" s="293" t="s">
        <v>585</v>
      </c>
      <c r="B20" s="518">
        <v>101.94844867836457</v>
      </c>
      <c r="C20" s="519">
        <v>102.45079233183485</v>
      </c>
      <c r="D20" s="518">
        <v>101.32672147175701</v>
      </c>
      <c r="E20" s="519">
        <v>103.58608132946986</v>
      </c>
      <c r="F20" s="518">
        <v>101.60729516772457</v>
      </c>
      <c r="G20" s="519">
        <v>105.33075181360417</v>
      </c>
      <c r="H20" s="519">
        <v>101.32311847638371</v>
      </c>
      <c r="I20" s="519">
        <v>102.32097210815529</v>
      </c>
      <c r="J20" s="519">
        <v>102.87356982033727</v>
      </c>
      <c r="K20" s="519">
        <v>102.09585435816922</v>
      </c>
      <c r="L20" s="519">
        <v>102.46700819317915</v>
      </c>
      <c r="M20" s="519">
        <v>98.98340493302581</v>
      </c>
      <c r="N20" s="519">
        <v>101.28110443647107</v>
      </c>
      <c r="O20" s="519">
        <v>90.766618648567757</v>
      </c>
      <c r="P20" s="519">
        <v>118.99392053383808</v>
      </c>
      <c r="Q20" s="519">
        <v>125.06763798573401</v>
      </c>
    </row>
    <row r="21" spans="1:17" s="282" customFormat="1">
      <c r="A21" s="403" t="s">
        <v>586</v>
      </c>
      <c r="B21" s="520">
        <v>101.85368882066928</v>
      </c>
      <c r="C21" s="521">
        <v>102.60329320333592</v>
      </c>
      <c r="D21" s="520">
        <v>101.28028174739205</v>
      </c>
      <c r="E21" s="521">
        <v>103.70108330206426</v>
      </c>
      <c r="F21" s="520">
        <v>101.14092517314933</v>
      </c>
      <c r="G21" s="521">
        <v>104.78185639618094</v>
      </c>
      <c r="H21" s="521">
        <v>101.28245207162539</v>
      </c>
      <c r="I21" s="521">
        <v>102.81782295036888</v>
      </c>
      <c r="J21" s="521">
        <v>103.20155564340163</v>
      </c>
      <c r="K21" s="521">
        <v>103.48947231333948</v>
      </c>
      <c r="L21" s="521">
        <v>102.14695581646711</v>
      </c>
      <c r="M21" s="521">
        <v>98.77377020864995</v>
      </c>
      <c r="N21" s="521">
        <v>100.86165093811779</v>
      </c>
      <c r="O21" s="521">
        <v>91.122367627584282</v>
      </c>
      <c r="P21" s="521">
        <v>116.16444805889654</v>
      </c>
      <c r="Q21" s="521">
        <v>120.50553057080427</v>
      </c>
    </row>
    <row r="22" spans="1:17" s="282" customFormat="1">
      <c r="A22" s="293" t="s">
        <v>587</v>
      </c>
      <c r="B22" s="518">
        <v>102.77335246256007</v>
      </c>
      <c r="C22" s="519">
        <v>102.60824525203563</v>
      </c>
      <c r="D22" s="518">
        <v>102.41547470806907</v>
      </c>
      <c r="E22" s="519">
        <v>103.63175917996908</v>
      </c>
      <c r="F22" s="518">
        <v>101.14599055191371</v>
      </c>
      <c r="G22" s="519">
        <v>103.46025911179311</v>
      </c>
      <c r="H22" s="519">
        <v>102.43416823628431</v>
      </c>
      <c r="I22" s="519">
        <v>103.76311309465949</v>
      </c>
      <c r="J22" s="519">
        <v>103.52982138200592</v>
      </c>
      <c r="K22" s="519">
        <v>103.10012411544199</v>
      </c>
      <c r="L22" s="519">
        <v>102.97428167887649</v>
      </c>
      <c r="M22" s="519">
        <v>98.927765580829004</v>
      </c>
      <c r="N22" s="519">
        <v>100.32753115665878</v>
      </c>
      <c r="O22" s="519">
        <v>89.069019330728722</v>
      </c>
      <c r="P22" s="519">
        <v>117.56333009695209</v>
      </c>
      <c r="Q22" s="519">
        <v>121.16145317797209</v>
      </c>
    </row>
    <row r="23" spans="1:17" s="282" customFormat="1">
      <c r="A23" s="293" t="s">
        <v>588</v>
      </c>
      <c r="B23" s="518">
        <v>102.501299210613</v>
      </c>
      <c r="C23" s="519">
        <v>102.67406522113538</v>
      </c>
      <c r="D23" s="518">
        <v>102.08724233017547</v>
      </c>
      <c r="E23" s="519">
        <v>103.6862135868349</v>
      </c>
      <c r="F23" s="518">
        <v>101.60598458153945</v>
      </c>
      <c r="G23" s="519">
        <v>104.25235235959242</v>
      </c>
      <c r="H23" s="519">
        <v>102.09418792051753</v>
      </c>
      <c r="I23" s="519">
        <v>103.24321606898069</v>
      </c>
      <c r="J23" s="519">
        <v>103.21596422593007</v>
      </c>
      <c r="K23" s="519">
        <v>103.6866371168274</v>
      </c>
      <c r="L23" s="519">
        <v>102.79871990178975</v>
      </c>
      <c r="M23" s="519">
        <v>99.210164476950595</v>
      </c>
      <c r="N23" s="519">
        <v>101.17179188912419</v>
      </c>
      <c r="O23" s="519">
        <v>89.520154431979293</v>
      </c>
      <c r="P23" s="519">
        <v>118.95432853128763</v>
      </c>
      <c r="Q23" s="519">
        <v>122.76806111883509</v>
      </c>
    </row>
    <row r="24" spans="1:17" s="282" customFormat="1">
      <c r="A24" s="293" t="s">
        <v>589</v>
      </c>
      <c r="B24" s="518">
        <v>102.15185885630333</v>
      </c>
      <c r="C24" s="519">
        <v>101.01052842748213</v>
      </c>
      <c r="D24" s="518">
        <v>101.86174851807262</v>
      </c>
      <c r="E24" s="519">
        <v>101.6652471122179</v>
      </c>
      <c r="F24" s="518">
        <v>99.398173768677367</v>
      </c>
      <c r="G24" s="519">
        <v>101.20776341276192</v>
      </c>
      <c r="H24" s="519">
        <v>101.90289331747468</v>
      </c>
      <c r="I24" s="519">
        <v>102.03873355452771</v>
      </c>
      <c r="J24" s="519">
        <v>102.97201721505851</v>
      </c>
      <c r="K24" s="519">
        <v>102.10797048184406</v>
      </c>
      <c r="L24" s="519">
        <v>102.28534728837606</v>
      </c>
      <c r="M24" s="519">
        <v>98.903278906710739</v>
      </c>
      <c r="N24" s="519">
        <v>97.895072680300061</v>
      </c>
      <c r="O24" s="519">
        <v>82.242019714264856</v>
      </c>
      <c r="P24" s="519">
        <v>110.66516794498811</v>
      </c>
      <c r="Q24" s="519">
        <v>115.13327782058489</v>
      </c>
    </row>
    <row r="25" spans="1:17" s="282" customFormat="1">
      <c r="A25" s="293" t="s">
        <v>590</v>
      </c>
      <c r="B25" s="518">
        <v>102.76774397371764</v>
      </c>
      <c r="C25" s="519">
        <v>102.11139761937812</v>
      </c>
      <c r="D25" s="518">
        <v>101.75382065694158</v>
      </c>
      <c r="E25" s="519">
        <v>102.55725772395017</v>
      </c>
      <c r="F25" s="518">
        <v>100.15661811951166</v>
      </c>
      <c r="G25" s="519">
        <v>103.60484435437058</v>
      </c>
      <c r="H25" s="519">
        <v>101.78335155748428</v>
      </c>
      <c r="I25" s="519">
        <v>101.66473865487353</v>
      </c>
      <c r="J25" s="519">
        <v>103.93910258941335</v>
      </c>
      <c r="K25" s="519">
        <v>104.02514018286743</v>
      </c>
      <c r="L25" s="519">
        <v>104.24045536303362</v>
      </c>
      <c r="M25" s="519">
        <v>99.65438855606368</v>
      </c>
      <c r="N25" s="519">
        <v>99.281217626902546</v>
      </c>
      <c r="O25" s="519">
        <v>81.228966035506673</v>
      </c>
      <c r="P25" s="519">
        <v>116.16242038216559</v>
      </c>
      <c r="Q25" s="519">
        <v>134.11610341608929</v>
      </c>
    </row>
    <row r="26" spans="1:17" s="282" customFormat="1">
      <c r="A26" s="403" t="s">
        <v>591</v>
      </c>
      <c r="B26" s="520">
        <v>103.72324338502349</v>
      </c>
      <c r="C26" s="521">
        <v>101.43075697627211</v>
      </c>
      <c r="D26" s="520">
        <v>102.73664282140393</v>
      </c>
      <c r="E26" s="521">
        <v>101.48435673468607</v>
      </c>
      <c r="F26" s="520">
        <v>98.698422529395756</v>
      </c>
      <c r="G26" s="521">
        <v>99.387659711134859</v>
      </c>
      <c r="H26" s="521">
        <v>102.81575229998022</v>
      </c>
      <c r="I26" s="521">
        <v>103.44325969480539</v>
      </c>
      <c r="J26" s="521">
        <v>103.63509943451396</v>
      </c>
      <c r="K26" s="521">
        <v>103.24170732458025</v>
      </c>
      <c r="L26" s="521">
        <v>105.69323804923623</v>
      </c>
      <c r="M26" s="521">
        <v>100.87310317788119</v>
      </c>
      <c r="N26" s="521">
        <v>97.431300803025465</v>
      </c>
      <c r="O26" s="521">
        <v>80.953193018151168</v>
      </c>
      <c r="P26" s="521">
        <v>114.9375339489408</v>
      </c>
      <c r="Q26" s="521">
        <v>124.26325921140781</v>
      </c>
    </row>
    <row r="27" spans="1:17" s="282" customFormat="1">
      <c r="A27" s="293" t="s">
        <v>592</v>
      </c>
      <c r="B27" s="518">
        <v>126.02286444506001</v>
      </c>
      <c r="C27" s="519">
        <v>105.907576189602</v>
      </c>
      <c r="D27" s="518">
        <v>125.63273206332831</v>
      </c>
      <c r="E27" s="519">
        <v>105.99368802949063</v>
      </c>
      <c r="F27" s="518">
        <v>111.13819742489271</v>
      </c>
      <c r="G27" s="519">
        <v>103.34078882850717</v>
      </c>
      <c r="H27" s="519">
        <v>125.91668112801182</v>
      </c>
      <c r="I27" s="519">
        <v>108.26578215127385</v>
      </c>
      <c r="J27" s="519">
        <v>125.26874310915103</v>
      </c>
      <c r="K27" s="519">
        <v>110.17800682693699</v>
      </c>
      <c r="L27" s="519">
        <v>127.37694220699811</v>
      </c>
      <c r="M27" s="519">
        <v>103.94139599130921</v>
      </c>
      <c r="N27" s="519">
        <v>109.34976543874491</v>
      </c>
      <c r="O27" s="519">
        <v>84.947657340962195</v>
      </c>
      <c r="P27" s="519">
        <v>120.85239085239085</v>
      </c>
      <c r="Q27" s="519">
        <v>114.3181547330484</v>
      </c>
    </row>
    <row r="28" spans="1:17" s="282" customFormat="1">
      <c r="A28" s="293" t="s">
        <v>593</v>
      </c>
      <c r="B28" s="518">
        <v>100.68184018020101</v>
      </c>
      <c r="C28" s="519">
        <v>99.600075700055399</v>
      </c>
      <c r="D28" s="518">
        <v>99.845632878841386</v>
      </c>
      <c r="E28" s="519">
        <v>100.16232062594095</v>
      </c>
      <c r="F28" s="518">
        <v>98.950249607315598</v>
      </c>
      <c r="G28" s="519">
        <v>99.43456183902714</v>
      </c>
      <c r="H28" s="519">
        <v>99.860321228009838</v>
      </c>
      <c r="I28" s="519">
        <v>100.7765340952578</v>
      </c>
      <c r="J28" s="519">
        <v>103.82744934844155</v>
      </c>
      <c r="K28" s="519">
        <v>102.83945751627823</v>
      </c>
      <c r="L28" s="519">
        <v>100.86321256931032</v>
      </c>
      <c r="M28" s="519">
        <v>96.891736128274488</v>
      </c>
      <c r="N28" s="519">
        <v>98.036528746446322</v>
      </c>
      <c r="O28" s="519">
        <v>81.289540053685585</v>
      </c>
      <c r="P28" s="519">
        <v>104.88147497805092</v>
      </c>
      <c r="Q28" s="519">
        <v>109.71086877806238</v>
      </c>
    </row>
    <row r="29" spans="1:17" s="282" customFormat="1">
      <c r="A29" s="293" t="s">
        <v>594</v>
      </c>
      <c r="B29" s="518">
        <v>114.20835310899547</v>
      </c>
      <c r="C29" s="519">
        <v>104.10066664054733</v>
      </c>
      <c r="D29" s="518">
        <v>114.38170460908073</v>
      </c>
      <c r="E29" s="519">
        <v>104.53869816448847</v>
      </c>
      <c r="F29" s="518">
        <v>108.96865520728008</v>
      </c>
      <c r="G29" s="519">
        <v>104.10909305881329</v>
      </c>
      <c r="H29" s="519">
        <v>114.47555618007377</v>
      </c>
      <c r="I29" s="519">
        <v>104.92400016563404</v>
      </c>
      <c r="J29" s="519">
        <v>114.20373464395242</v>
      </c>
      <c r="K29" s="519">
        <v>105.70964336059821</v>
      </c>
      <c r="L29" s="519">
        <v>113.9114368900709</v>
      </c>
      <c r="M29" s="519">
        <v>102.49873435145275</v>
      </c>
      <c r="N29" s="519">
        <v>101.5466533621216</v>
      </c>
      <c r="O29" s="519">
        <v>83.080677594470899</v>
      </c>
      <c r="P29" s="519">
        <v>115.17069257509583</v>
      </c>
      <c r="Q29" s="519">
        <v>115.2376596876189</v>
      </c>
    </row>
    <row r="30" spans="1:17" s="282" customFormat="1">
      <c r="A30" s="293" t="s">
        <v>595</v>
      </c>
      <c r="B30" s="518">
        <v>101.60797154300442</v>
      </c>
      <c r="C30" s="519">
        <v>101.80356326441876</v>
      </c>
      <c r="D30" s="518">
        <v>100.94775715741082</v>
      </c>
      <c r="E30" s="519">
        <v>102.28694938371197</v>
      </c>
      <c r="F30" s="518">
        <v>99.482349438936254</v>
      </c>
      <c r="G30" s="519">
        <v>103.96855669172729</v>
      </c>
      <c r="H30" s="519">
        <v>100.96991223020053</v>
      </c>
      <c r="I30" s="519">
        <v>101.15822991224472</v>
      </c>
      <c r="J30" s="519">
        <v>102.62929235145874</v>
      </c>
      <c r="K30" s="519">
        <v>102.92684434441655</v>
      </c>
      <c r="L30" s="519">
        <v>102.2327501289929</v>
      </c>
      <c r="M30" s="519">
        <v>99.651852437808557</v>
      </c>
      <c r="N30" s="519">
        <v>98.625691552792603</v>
      </c>
      <c r="O30" s="519">
        <v>81.751115443950823</v>
      </c>
      <c r="P30" s="519">
        <v>113.10968355936235</v>
      </c>
      <c r="Q30" s="519">
        <v>120.21042413972557</v>
      </c>
    </row>
    <row r="31" spans="1:17" s="282" customFormat="1">
      <c r="A31" s="403" t="s">
        <v>596</v>
      </c>
      <c r="B31" s="520">
        <v>102.74341009287626</v>
      </c>
      <c r="C31" s="521">
        <v>102.01150596785118</v>
      </c>
      <c r="D31" s="520">
        <v>102.33815888001236</v>
      </c>
      <c r="E31" s="521">
        <v>102.71969282393738</v>
      </c>
      <c r="F31" s="520">
        <v>100.28751689950428</v>
      </c>
      <c r="G31" s="521">
        <v>102.09355007827428</v>
      </c>
      <c r="H31" s="521">
        <v>102.36972947201039</v>
      </c>
      <c r="I31" s="521">
        <v>103.19554605102867</v>
      </c>
      <c r="J31" s="521">
        <v>102.80978644272703</v>
      </c>
      <c r="K31" s="521">
        <v>102.76197324761409</v>
      </c>
      <c r="L31" s="521">
        <v>103.33359943376152</v>
      </c>
      <c r="M31" s="521">
        <v>99.554635680048904</v>
      </c>
      <c r="N31" s="521">
        <v>99.534455441469987</v>
      </c>
      <c r="O31" s="521">
        <v>83.421819034585738</v>
      </c>
      <c r="P31" s="521">
        <v>118.57825231806687</v>
      </c>
      <c r="Q31" s="521">
        <v>120.41538407746384</v>
      </c>
    </row>
    <row r="32" spans="1:17" s="282" customFormat="1">
      <c r="A32" s="293" t="s">
        <v>597</v>
      </c>
      <c r="B32" s="518">
        <v>103.20166892646701</v>
      </c>
      <c r="C32" s="519">
        <v>102.52510577926732</v>
      </c>
      <c r="D32" s="518">
        <v>102.39067295937319</v>
      </c>
      <c r="E32" s="519">
        <v>102.83649128001839</v>
      </c>
      <c r="F32" s="518">
        <v>100.42841683625674</v>
      </c>
      <c r="G32" s="519">
        <v>102.5663399636472</v>
      </c>
      <c r="H32" s="519">
        <v>102.42067163294151</v>
      </c>
      <c r="I32" s="519">
        <v>103.02690328182669</v>
      </c>
      <c r="J32" s="519">
        <v>103.77380246555606</v>
      </c>
      <c r="K32" s="519">
        <v>104.20086437708792</v>
      </c>
      <c r="L32" s="519">
        <v>104.36594405785078</v>
      </c>
      <c r="M32" s="519">
        <v>100.45841855678592</v>
      </c>
      <c r="N32" s="519">
        <v>99.825608863608991</v>
      </c>
      <c r="O32" s="519">
        <v>84.698058920279692</v>
      </c>
      <c r="P32" s="519">
        <v>119.89618146910333</v>
      </c>
      <c r="Q32" s="519">
        <v>120.21770565435563</v>
      </c>
    </row>
    <row r="33" spans="1:17" s="282" customFormat="1">
      <c r="A33" s="293" t="s">
        <v>598</v>
      </c>
      <c r="B33" s="518">
        <v>105.97299457490227</v>
      </c>
      <c r="C33" s="519">
        <v>102.29151483604188</v>
      </c>
      <c r="D33" s="518">
        <v>105.41344261286332</v>
      </c>
      <c r="E33" s="519">
        <v>102.79870141348934</v>
      </c>
      <c r="F33" s="518">
        <v>102.62910964360958</v>
      </c>
      <c r="G33" s="519">
        <v>104.20777947633873</v>
      </c>
      <c r="H33" s="519">
        <v>105.45693111744048</v>
      </c>
      <c r="I33" s="519">
        <v>101.73351035338776</v>
      </c>
      <c r="J33" s="519">
        <v>103.76085442078057</v>
      </c>
      <c r="K33" s="519">
        <v>102.88630958179874</v>
      </c>
      <c r="L33" s="519">
        <v>107.9584446130204</v>
      </c>
      <c r="M33" s="519">
        <v>100.72488859585785</v>
      </c>
      <c r="N33" s="519">
        <v>99.398226459582759</v>
      </c>
      <c r="O33" s="519">
        <v>84.881042525822352</v>
      </c>
      <c r="P33" s="519">
        <v>111.64396227578131</v>
      </c>
      <c r="Q33" s="519">
        <v>108.53417957283507</v>
      </c>
    </row>
    <row r="34" spans="1:17" s="282" customFormat="1">
      <c r="A34" s="293" t="s">
        <v>599</v>
      </c>
      <c r="B34" s="518">
        <v>101.88167080241448</v>
      </c>
      <c r="C34" s="519">
        <v>101.30433263975551</v>
      </c>
      <c r="D34" s="518">
        <v>101.1686126229078</v>
      </c>
      <c r="E34" s="519">
        <v>102.00532525348449</v>
      </c>
      <c r="F34" s="518">
        <v>99.416571931104016</v>
      </c>
      <c r="G34" s="519">
        <v>101.93085060197966</v>
      </c>
      <c r="H34" s="519">
        <v>101.1983708408269</v>
      </c>
      <c r="I34" s="519">
        <v>102.06982038389268</v>
      </c>
      <c r="J34" s="519">
        <v>101.93164703935651</v>
      </c>
      <c r="K34" s="519">
        <v>102.26352141663536</v>
      </c>
      <c r="L34" s="519">
        <v>102.99541307436255</v>
      </c>
      <c r="M34" s="519">
        <v>98.802261828966593</v>
      </c>
      <c r="N34" s="519">
        <v>99.107529676804447</v>
      </c>
      <c r="O34" s="519">
        <v>81.628389351115587</v>
      </c>
      <c r="P34" s="519">
        <v>110.58602319022251</v>
      </c>
      <c r="Q34" s="519">
        <v>111.91639585217533</v>
      </c>
    </row>
    <row r="35" spans="1:17" s="282" customFormat="1">
      <c r="A35" s="293" t="s">
        <v>600</v>
      </c>
      <c r="B35" s="518">
        <v>101.64129291847119</v>
      </c>
      <c r="C35" s="519">
        <v>100.95340005584823</v>
      </c>
      <c r="D35" s="518">
        <v>100.34543644430126</v>
      </c>
      <c r="E35" s="519">
        <v>101.05079123610594</v>
      </c>
      <c r="F35" s="518">
        <v>99.27103083782373</v>
      </c>
      <c r="G35" s="519">
        <v>101.48813665753525</v>
      </c>
      <c r="H35" s="519">
        <v>100.36626064275704</v>
      </c>
      <c r="I35" s="519">
        <v>100.6530201633383</v>
      </c>
      <c r="J35" s="519">
        <v>102.35658362899491</v>
      </c>
      <c r="K35" s="519">
        <v>102.86424655445427</v>
      </c>
      <c r="L35" s="519">
        <v>103.88697904961643</v>
      </c>
      <c r="M35" s="519">
        <v>99.588554000677163</v>
      </c>
      <c r="N35" s="519">
        <v>98.534671199542785</v>
      </c>
      <c r="O35" s="519">
        <v>87.494218155101152</v>
      </c>
      <c r="P35" s="519">
        <v>116.85859188544153</v>
      </c>
      <c r="Q35" s="519">
        <v>120.4844037088854</v>
      </c>
    </row>
    <row r="36" spans="1:17" s="282" customFormat="1">
      <c r="A36" s="403" t="s">
        <v>601</v>
      </c>
      <c r="B36" s="520">
        <v>102.83926698526031</v>
      </c>
      <c r="C36" s="521">
        <v>101.66481736415085</v>
      </c>
      <c r="D36" s="520">
        <v>102.0327617836803</v>
      </c>
      <c r="E36" s="521">
        <v>102.03075504564427</v>
      </c>
      <c r="F36" s="520">
        <v>99.890117390881088</v>
      </c>
      <c r="G36" s="521">
        <v>102.00428539565914</v>
      </c>
      <c r="H36" s="521">
        <v>102.07482795480797</v>
      </c>
      <c r="I36" s="521">
        <v>102.05452222632702</v>
      </c>
      <c r="J36" s="521">
        <v>103.54746263489724</v>
      </c>
      <c r="K36" s="521">
        <v>102.5796151478564</v>
      </c>
      <c r="L36" s="521">
        <v>103.80028295234266</v>
      </c>
      <c r="M36" s="521">
        <v>99.149413313497078</v>
      </c>
      <c r="N36" s="521">
        <v>98.919895828057648</v>
      </c>
      <c r="O36" s="521">
        <v>91.008441391559984</v>
      </c>
      <c r="P36" s="521">
        <v>124.9256954690273</v>
      </c>
      <c r="Q36" s="521">
        <v>120.36167669616094</v>
      </c>
    </row>
    <row r="37" spans="1:17" s="282" customFormat="1">
      <c r="A37" s="293" t="s">
        <v>602</v>
      </c>
      <c r="B37" s="518">
        <v>103.77111638602116</v>
      </c>
      <c r="C37" s="519">
        <v>102.23462520781655</v>
      </c>
      <c r="D37" s="518">
        <v>103.26706021008658</v>
      </c>
      <c r="E37" s="519">
        <v>102.92365966473702</v>
      </c>
      <c r="F37" s="518">
        <v>101.07346845774354</v>
      </c>
      <c r="G37" s="519">
        <v>102.9506708138241</v>
      </c>
      <c r="H37" s="519">
        <v>103.30504136831611</v>
      </c>
      <c r="I37" s="519">
        <v>102.90070688928824</v>
      </c>
      <c r="J37" s="519">
        <v>104.36349055146125</v>
      </c>
      <c r="K37" s="519">
        <v>103.43206934948121</v>
      </c>
      <c r="L37" s="519">
        <v>104.29031898014959</v>
      </c>
      <c r="M37" s="519">
        <v>99.274202121963995</v>
      </c>
      <c r="N37" s="519">
        <v>99.466052680479422</v>
      </c>
      <c r="O37" s="519">
        <v>87.852791731263409</v>
      </c>
      <c r="P37" s="519">
        <v>120.08210801154323</v>
      </c>
      <c r="Q37" s="519">
        <v>120.59231094072211</v>
      </c>
    </row>
    <row r="38" spans="1:17" s="282" customFormat="1">
      <c r="A38" s="293" t="s">
        <v>603</v>
      </c>
      <c r="B38" s="518">
        <v>101.49949587147222</v>
      </c>
      <c r="C38" s="519">
        <v>101.28849387746712</v>
      </c>
      <c r="D38" s="518">
        <v>100.70417343071641</v>
      </c>
      <c r="E38" s="519">
        <v>102.16492789675429</v>
      </c>
      <c r="F38" s="518">
        <v>100.35839672322997</v>
      </c>
      <c r="G38" s="519">
        <v>101.3816549212921</v>
      </c>
      <c r="H38" s="519">
        <v>100.71066332303009</v>
      </c>
      <c r="I38" s="519">
        <v>102.80088095400674</v>
      </c>
      <c r="J38" s="519">
        <v>101.02207114187198</v>
      </c>
      <c r="K38" s="519">
        <v>100.92230746593837</v>
      </c>
      <c r="L38" s="519">
        <v>103.14920039133402</v>
      </c>
      <c r="M38" s="519">
        <v>97.29617011475537</v>
      </c>
      <c r="N38" s="519">
        <v>99.36445683504229</v>
      </c>
      <c r="O38" s="519">
        <v>85.39956517677399</v>
      </c>
      <c r="P38" s="519">
        <v>119.43981327109037</v>
      </c>
      <c r="Q38" s="519">
        <v>114.98381724731482</v>
      </c>
    </row>
    <row r="39" spans="1:17" s="282" customFormat="1">
      <c r="A39" s="293" t="s">
        <v>604</v>
      </c>
      <c r="B39" s="518">
        <v>101.39775491209394</v>
      </c>
      <c r="C39" s="519">
        <v>100.75724949153691</v>
      </c>
      <c r="D39" s="518">
        <v>100.14167606731969</v>
      </c>
      <c r="E39" s="519">
        <v>100.83035814272262</v>
      </c>
      <c r="F39" s="518">
        <v>98.899032191639776</v>
      </c>
      <c r="G39" s="519">
        <v>102.57791364706202</v>
      </c>
      <c r="H39" s="519">
        <v>100.16128012280419</v>
      </c>
      <c r="I39" s="519">
        <v>99.566558961094771</v>
      </c>
      <c r="J39" s="519">
        <v>103.21661627909347</v>
      </c>
      <c r="K39" s="519">
        <v>102.6449836924463</v>
      </c>
      <c r="L39" s="519">
        <v>103.29906310896845</v>
      </c>
      <c r="M39" s="519">
        <v>99.647217686305538</v>
      </c>
      <c r="N39" s="519">
        <v>99.49416271099463</v>
      </c>
      <c r="O39" s="519">
        <v>87.929658060893104</v>
      </c>
      <c r="P39" s="519">
        <v>114.29984612002637</v>
      </c>
      <c r="Q39" s="519">
        <v>113.03924084083832</v>
      </c>
    </row>
    <row r="40" spans="1:17" s="282" customFormat="1">
      <c r="A40" s="293" t="s">
        <v>605</v>
      </c>
      <c r="B40" s="518">
        <v>101.03758500859392</v>
      </c>
      <c r="C40" s="519">
        <v>101.21708692339151</v>
      </c>
      <c r="D40" s="518">
        <v>100.13950598348815</v>
      </c>
      <c r="E40" s="519">
        <v>102.32910973008167</v>
      </c>
      <c r="F40" s="518">
        <v>101.75719143461079</v>
      </c>
      <c r="G40" s="519">
        <v>104.07481347200947</v>
      </c>
      <c r="H40" s="519">
        <v>100.10887316276538</v>
      </c>
      <c r="I40" s="519">
        <v>100.67045767006573</v>
      </c>
      <c r="J40" s="519">
        <v>102.73674467473013</v>
      </c>
      <c r="K40" s="519">
        <v>101.4460955589914</v>
      </c>
      <c r="L40" s="519">
        <v>101.87979117788866</v>
      </c>
      <c r="M40" s="519">
        <v>97.30367526698231</v>
      </c>
      <c r="N40" s="519">
        <v>99.429496761335329</v>
      </c>
      <c r="O40" s="519">
        <v>81.102851492044465</v>
      </c>
      <c r="P40" s="519">
        <v>119.21542553191489</v>
      </c>
      <c r="Q40" s="519">
        <v>126.99871193129874</v>
      </c>
    </row>
    <row r="41" spans="1:17" s="282" customFormat="1">
      <c r="A41" s="403" t="s">
        <v>606</v>
      </c>
      <c r="B41" s="520">
        <v>102.25962874051879</v>
      </c>
      <c r="C41" s="521">
        <v>100.66226758426076</v>
      </c>
      <c r="D41" s="520">
        <v>101.25352680513488</v>
      </c>
      <c r="E41" s="521">
        <v>100.70869041044371</v>
      </c>
      <c r="F41" s="520">
        <v>98.477266088988415</v>
      </c>
      <c r="G41" s="521">
        <v>100.28202318981801</v>
      </c>
      <c r="H41" s="521">
        <v>101.30492747478723</v>
      </c>
      <c r="I41" s="521">
        <v>101.11430314450665</v>
      </c>
      <c r="J41" s="521">
        <v>104.32298800079248</v>
      </c>
      <c r="K41" s="521">
        <v>103.27548027508597</v>
      </c>
      <c r="L41" s="521">
        <v>103.124046181408</v>
      </c>
      <c r="M41" s="521">
        <v>100.20033651168316</v>
      </c>
      <c r="N41" s="521">
        <v>97.068296126356657</v>
      </c>
      <c r="O41" s="521">
        <v>78.722885872265081</v>
      </c>
      <c r="P41" s="521">
        <v>117.31409544950056</v>
      </c>
      <c r="Q41" s="521">
        <v>114.22872140397784</v>
      </c>
    </row>
    <row r="42" spans="1:17" s="282" customFormat="1">
      <c r="A42" s="293" t="s">
        <v>607</v>
      </c>
      <c r="B42" s="518">
        <v>100.90519549270127</v>
      </c>
      <c r="C42" s="519">
        <v>100.38113731234859</v>
      </c>
      <c r="D42" s="518">
        <v>100.40024358142496</v>
      </c>
      <c r="E42" s="519">
        <v>100.67169434268138</v>
      </c>
      <c r="F42" s="518">
        <v>99.06858255095031</v>
      </c>
      <c r="G42" s="519">
        <v>99.961876425681623</v>
      </c>
      <c r="H42" s="519">
        <v>100.42385755754786</v>
      </c>
      <c r="I42" s="519">
        <v>101.281794061973</v>
      </c>
      <c r="J42" s="519">
        <v>101.84832306375797</v>
      </c>
      <c r="K42" s="519">
        <v>103.03142934212362</v>
      </c>
      <c r="L42" s="519">
        <v>101.35566357934289</v>
      </c>
      <c r="M42" s="519">
        <v>97.630715513017847</v>
      </c>
      <c r="N42" s="519">
        <v>97.47693078129717</v>
      </c>
      <c r="O42" s="519">
        <v>83.731396193489843</v>
      </c>
      <c r="P42" s="519">
        <v>116.01819818965926</v>
      </c>
      <c r="Q42" s="519">
        <v>118.11071070142896</v>
      </c>
    </row>
    <row r="43" spans="1:17" s="282" customFormat="1">
      <c r="A43" s="293" t="s">
        <v>608</v>
      </c>
      <c r="B43" s="518">
        <v>100.59343140487775</v>
      </c>
      <c r="C43" s="519">
        <v>100.47282822053101</v>
      </c>
      <c r="D43" s="518">
        <v>99.826670529400118</v>
      </c>
      <c r="E43" s="519">
        <v>101.08498107615276</v>
      </c>
      <c r="F43" s="518">
        <v>97.659285848446274</v>
      </c>
      <c r="G43" s="519">
        <v>101.75358935160119</v>
      </c>
      <c r="H43" s="519">
        <v>99.863910920173311</v>
      </c>
      <c r="I43" s="519">
        <v>100.54300370046522</v>
      </c>
      <c r="J43" s="519">
        <v>102.08721920807307</v>
      </c>
      <c r="K43" s="519">
        <v>101.25757187606841</v>
      </c>
      <c r="L43" s="519">
        <v>101.2020469591244</v>
      </c>
      <c r="M43" s="519">
        <v>98.307000342689349</v>
      </c>
      <c r="N43" s="519">
        <v>97.322581509363189</v>
      </c>
      <c r="O43" s="519">
        <v>85.322914947924573</v>
      </c>
      <c r="P43" s="519">
        <v>112.34057921943071</v>
      </c>
      <c r="Q43" s="519">
        <v>112.62815634406913</v>
      </c>
    </row>
    <row r="44" spans="1:17" s="282" customFormat="1">
      <c r="A44" s="293" t="s">
        <v>609</v>
      </c>
      <c r="B44" s="518">
        <v>100.48744162815578</v>
      </c>
      <c r="C44" s="519">
        <v>100.85749099071973</v>
      </c>
      <c r="D44" s="518">
        <v>99.852099831360135</v>
      </c>
      <c r="E44" s="519">
        <v>101.6452202129543</v>
      </c>
      <c r="F44" s="518">
        <v>99.536439158844274</v>
      </c>
      <c r="G44" s="519">
        <v>102.63501386168548</v>
      </c>
      <c r="H44" s="519">
        <v>99.858077052645257</v>
      </c>
      <c r="I44" s="519">
        <v>100.72573150836635</v>
      </c>
      <c r="J44" s="519">
        <v>102.21826435128578</v>
      </c>
      <c r="K44" s="519">
        <v>100.82094122419463</v>
      </c>
      <c r="L44" s="519">
        <v>100.82484554446644</v>
      </c>
      <c r="M44" s="519">
        <v>98.607329401987769</v>
      </c>
      <c r="N44" s="519">
        <v>98.825631016573496</v>
      </c>
      <c r="O44" s="519">
        <v>85.808787955727723</v>
      </c>
      <c r="P44" s="519">
        <v>125.51063530074657</v>
      </c>
      <c r="Q44" s="519">
        <v>119.76142591974066</v>
      </c>
    </row>
    <row r="45" spans="1:17" s="282" customFormat="1">
      <c r="A45" s="293" t="s">
        <v>610</v>
      </c>
      <c r="B45" s="518">
        <v>100.08940914916495</v>
      </c>
      <c r="C45" s="519">
        <v>100.58555889548688</v>
      </c>
      <c r="D45" s="518">
        <v>99.53806039591754</v>
      </c>
      <c r="E45" s="519">
        <v>101.14267769424674</v>
      </c>
      <c r="F45" s="518">
        <v>99.053262498297229</v>
      </c>
      <c r="G45" s="519">
        <v>101.56355246663902</v>
      </c>
      <c r="H45" s="519">
        <v>99.547337568088352</v>
      </c>
      <c r="I45" s="519">
        <v>100.76524927585264</v>
      </c>
      <c r="J45" s="519">
        <v>102.01612037001233</v>
      </c>
      <c r="K45" s="519">
        <v>101.32791984404956</v>
      </c>
      <c r="L45" s="519">
        <v>100.21835829386956</v>
      </c>
      <c r="M45" s="519">
        <v>97.98951660883607</v>
      </c>
      <c r="N45" s="519">
        <v>98.473413379073762</v>
      </c>
      <c r="O45" s="519">
        <v>89.072102696858124</v>
      </c>
      <c r="P45" s="519">
        <v>117.03070591959481</v>
      </c>
      <c r="Q45" s="519">
        <v>123.11542946012946</v>
      </c>
    </row>
    <row r="46" spans="1:17" s="282" customFormat="1">
      <c r="A46" s="403" t="s">
        <v>611</v>
      </c>
      <c r="B46" s="520">
        <v>100.9801086821175</v>
      </c>
      <c r="C46" s="521">
        <v>100.43674071065172</v>
      </c>
      <c r="D46" s="520">
        <v>100.22141202890099</v>
      </c>
      <c r="E46" s="521">
        <v>101.07862419290568</v>
      </c>
      <c r="F46" s="520">
        <v>99.271233306093208</v>
      </c>
      <c r="G46" s="521">
        <v>101.07944231786293</v>
      </c>
      <c r="H46" s="521">
        <v>100.23781633389453</v>
      </c>
      <c r="I46" s="521">
        <v>101.07793506970349</v>
      </c>
      <c r="J46" s="521">
        <v>103.19583695048162</v>
      </c>
      <c r="K46" s="521">
        <v>102.9092834823126</v>
      </c>
      <c r="L46" s="521">
        <v>101.34284616520573</v>
      </c>
      <c r="M46" s="521">
        <v>96.959559515009914</v>
      </c>
      <c r="N46" s="521">
        <v>97.9794876296654</v>
      </c>
      <c r="O46" s="521">
        <v>85.16028103803464</v>
      </c>
      <c r="P46" s="521">
        <v>134.45525291828795</v>
      </c>
      <c r="Q46" s="521">
        <v>142.59805440178289</v>
      </c>
    </row>
    <row r="47" spans="1:17" s="282" customFormat="1">
      <c r="A47" s="293" t="s">
        <v>612</v>
      </c>
      <c r="B47" s="518">
        <v>101.33704934448733</v>
      </c>
      <c r="C47" s="519">
        <v>101.37871521892143</v>
      </c>
      <c r="D47" s="518">
        <v>100.53454970955895</v>
      </c>
      <c r="E47" s="519">
        <v>101.68438405596258</v>
      </c>
      <c r="F47" s="518">
        <v>98.867520976911678</v>
      </c>
      <c r="G47" s="519">
        <v>102.93678231456975</v>
      </c>
      <c r="H47" s="519">
        <v>100.56838705978805</v>
      </c>
      <c r="I47" s="519">
        <v>100.6485363327801</v>
      </c>
      <c r="J47" s="519">
        <v>101.93797751118683</v>
      </c>
      <c r="K47" s="519">
        <v>101.99536174812485</v>
      </c>
      <c r="L47" s="519">
        <v>102.59442581538639</v>
      </c>
      <c r="M47" s="519">
        <v>100.3581715269775</v>
      </c>
      <c r="N47" s="519">
        <v>98.245124750606053</v>
      </c>
      <c r="O47" s="519">
        <v>86.179196281210778</v>
      </c>
      <c r="P47" s="519">
        <v>108.74132552365188</v>
      </c>
      <c r="Q47" s="519">
        <v>111.07710400427734</v>
      </c>
    </row>
    <row r="48" spans="1:17" s="282" customFormat="1">
      <c r="A48" s="293" t="s">
        <v>613</v>
      </c>
      <c r="B48" s="518">
        <v>100.37571008719493</v>
      </c>
      <c r="C48" s="519">
        <v>100.92660433018692</v>
      </c>
      <c r="D48" s="518">
        <v>99.831386373434455</v>
      </c>
      <c r="E48" s="519">
        <v>101.52581061925132</v>
      </c>
      <c r="F48" s="518">
        <v>100.25282245760864</v>
      </c>
      <c r="G48" s="519">
        <v>102.93981900851492</v>
      </c>
      <c r="H48" s="519">
        <v>99.820525609456539</v>
      </c>
      <c r="I48" s="519">
        <v>99.928107686382532</v>
      </c>
      <c r="J48" s="519">
        <v>102.22493829904005</v>
      </c>
      <c r="K48" s="519">
        <v>102.09783377931441</v>
      </c>
      <c r="L48" s="519">
        <v>100.56255016019766</v>
      </c>
      <c r="M48" s="519">
        <v>98.021839074758873</v>
      </c>
      <c r="N48" s="519">
        <v>99.52153110047847</v>
      </c>
      <c r="O48" s="519">
        <v>93.474941998749543</v>
      </c>
      <c r="P48" s="519">
        <v>113.25559576464282</v>
      </c>
      <c r="Q48" s="519">
        <v>124.25813109832691</v>
      </c>
    </row>
    <row r="49" spans="1:17" s="282" customFormat="1">
      <c r="A49" s="293" t="s">
        <v>614</v>
      </c>
      <c r="B49" s="518">
        <v>106.50864717198381</v>
      </c>
      <c r="C49" s="519">
        <v>102.61155972906641</v>
      </c>
      <c r="D49" s="518">
        <v>105.59647554959277</v>
      </c>
      <c r="E49" s="519">
        <v>103.03288296881689</v>
      </c>
      <c r="F49" s="518">
        <v>103.1570763215538</v>
      </c>
      <c r="G49" s="519">
        <v>103.3710376479346</v>
      </c>
      <c r="H49" s="519">
        <v>105.65071072423811</v>
      </c>
      <c r="I49" s="519">
        <v>102.66458598020188</v>
      </c>
      <c r="J49" s="519">
        <v>107.70142899583924</v>
      </c>
      <c r="K49" s="519">
        <v>104.32101023131766</v>
      </c>
      <c r="L49" s="519">
        <v>107.37490267768803</v>
      </c>
      <c r="M49" s="519">
        <v>100.2913047166154</v>
      </c>
      <c r="N49" s="519">
        <v>99.171005453215983</v>
      </c>
      <c r="O49" s="519">
        <v>89.734136334982367</v>
      </c>
      <c r="P49" s="519">
        <v>122.50801433151047</v>
      </c>
      <c r="Q49" s="519">
        <v>120.80618081531055</v>
      </c>
    </row>
    <row r="50" spans="1:17" s="282" customFormat="1">
      <c r="A50" s="293" t="s">
        <v>615</v>
      </c>
      <c r="B50" s="518">
        <v>101.72087504236057</v>
      </c>
      <c r="C50" s="519">
        <v>102.09519659793224</v>
      </c>
      <c r="D50" s="518">
        <v>101.37955813009796</v>
      </c>
      <c r="E50" s="519">
        <v>103.53603425399515</v>
      </c>
      <c r="F50" s="518">
        <v>102.20766344114362</v>
      </c>
      <c r="G50" s="519">
        <v>103.00490784367058</v>
      </c>
      <c r="H50" s="519">
        <v>101.36343555068154</v>
      </c>
      <c r="I50" s="519">
        <v>104.07257027058078</v>
      </c>
      <c r="J50" s="519">
        <v>103.68066707378674</v>
      </c>
      <c r="K50" s="519">
        <v>102.83926362395566</v>
      </c>
      <c r="L50" s="519">
        <v>101.57327087304091</v>
      </c>
      <c r="M50" s="519">
        <v>97.369902319497413</v>
      </c>
      <c r="N50" s="519">
        <v>100.63159879336349</v>
      </c>
      <c r="O50" s="519">
        <v>86.405183306666729</v>
      </c>
      <c r="P50" s="519">
        <v>106.23556581986142</v>
      </c>
      <c r="Q50" s="519">
        <v>110.65426860872584</v>
      </c>
    </row>
    <row r="51" spans="1:17" s="282" customFormat="1">
      <c r="A51" s="403" t="s">
        <v>616</v>
      </c>
      <c r="B51" s="520">
        <v>101.01611867431622</v>
      </c>
      <c r="C51" s="521">
        <v>101.03744204695062</v>
      </c>
      <c r="D51" s="520">
        <v>100.32344576940169</v>
      </c>
      <c r="E51" s="521">
        <v>101.54413596942697</v>
      </c>
      <c r="F51" s="520">
        <v>99.993012612234907</v>
      </c>
      <c r="G51" s="521">
        <v>102.46659548782635</v>
      </c>
      <c r="H51" s="521">
        <v>100.3314838431797</v>
      </c>
      <c r="I51" s="521">
        <v>100.52948432287934</v>
      </c>
      <c r="J51" s="521">
        <v>102.87360537056371</v>
      </c>
      <c r="K51" s="521">
        <v>103.11757300062698</v>
      </c>
      <c r="L51" s="521">
        <v>101.40626028590958</v>
      </c>
      <c r="M51" s="521">
        <v>98.726493533178527</v>
      </c>
      <c r="N51" s="521">
        <v>98.977931845088534</v>
      </c>
      <c r="O51" s="521">
        <v>91.167559602784934</v>
      </c>
      <c r="P51" s="521">
        <v>107.76477515271952</v>
      </c>
      <c r="Q51" s="521">
        <v>110.5788523833898</v>
      </c>
    </row>
    <row r="52" spans="1:17" s="282" customFormat="1">
      <c r="A52" s="293" t="s">
        <v>617</v>
      </c>
      <c r="B52" s="518">
        <v>101.55411392789202</v>
      </c>
      <c r="C52" s="519">
        <v>100.76024315427183</v>
      </c>
      <c r="D52" s="518">
        <v>100.98224682382879</v>
      </c>
      <c r="E52" s="519">
        <v>101.52034993942441</v>
      </c>
      <c r="F52" s="518">
        <v>100.06087849513278</v>
      </c>
      <c r="G52" s="519">
        <v>102.28296916840578</v>
      </c>
      <c r="H52" s="519">
        <v>101.00118064709267</v>
      </c>
      <c r="I52" s="519">
        <v>100.80058097298581</v>
      </c>
      <c r="J52" s="519">
        <v>103.42823625846383</v>
      </c>
      <c r="K52" s="519">
        <v>101.34446907671237</v>
      </c>
      <c r="L52" s="519">
        <v>101.83258301675193</v>
      </c>
      <c r="M52" s="519">
        <v>97.640343597775953</v>
      </c>
      <c r="N52" s="519">
        <v>99.340843471096136</v>
      </c>
      <c r="O52" s="519">
        <v>87.312614564335206</v>
      </c>
      <c r="P52" s="519">
        <v>117.64964236416114</v>
      </c>
      <c r="Q52" s="519">
        <v>120.56149458997744</v>
      </c>
    </row>
    <row r="53" spans="1:17" s="282" customFormat="1">
      <c r="A53" s="293" t="s">
        <v>618</v>
      </c>
      <c r="B53" s="518">
        <v>101.97629575244795</v>
      </c>
      <c r="C53" s="519">
        <v>101.52898904534848</v>
      </c>
      <c r="D53" s="518">
        <v>101.31819190859154</v>
      </c>
      <c r="E53" s="519">
        <v>102.00176124567093</v>
      </c>
      <c r="F53" s="518">
        <v>101.22713517549225</v>
      </c>
      <c r="G53" s="519">
        <v>102.63394050127354</v>
      </c>
      <c r="H53" s="519">
        <v>101.32033043236572</v>
      </c>
      <c r="I53" s="519">
        <v>101.3936131629963</v>
      </c>
      <c r="J53" s="519">
        <v>103.84211745510581</v>
      </c>
      <c r="K53" s="519">
        <v>103.01952576017884</v>
      </c>
      <c r="L53" s="519">
        <v>102.43211993827717</v>
      </c>
      <c r="M53" s="519">
        <v>99.369260500456065</v>
      </c>
      <c r="N53" s="519">
        <v>99.643740722414648</v>
      </c>
      <c r="O53" s="519">
        <v>89.877156543777588</v>
      </c>
      <c r="P53" s="519">
        <v>116.48056781788281</v>
      </c>
      <c r="Q53" s="519">
        <v>119.75376728723299</v>
      </c>
    </row>
    <row r="54" spans="1:17" s="282" customFormat="1">
      <c r="A54" s="293" t="s">
        <v>619</v>
      </c>
      <c r="B54" s="518">
        <v>101.2062282170686</v>
      </c>
      <c r="C54" s="519">
        <v>100.51021820497522</v>
      </c>
      <c r="D54" s="518">
        <v>100.72998137351551</v>
      </c>
      <c r="E54" s="519">
        <v>101.03365316814896</v>
      </c>
      <c r="F54" s="518">
        <v>98.473528149506464</v>
      </c>
      <c r="G54" s="519">
        <v>100.59944730265566</v>
      </c>
      <c r="H54" s="519">
        <v>100.77766363708317</v>
      </c>
      <c r="I54" s="519">
        <v>101.44385521731223</v>
      </c>
      <c r="J54" s="519">
        <v>103.56054212593342</v>
      </c>
      <c r="K54" s="519">
        <v>102.42197154694843</v>
      </c>
      <c r="L54" s="519">
        <v>101.2037754047038</v>
      </c>
      <c r="M54" s="519">
        <v>98.006083315589237</v>
      </c>
      <c r="N54" s="519">
        <v>97.377808000190882</v>
      </c>
      <c r="O54" s="519">
        <v>86.478381106704845</v>
      </c>
      <c r="P54" s="519">
        <v>111.49469377317477</v>
      </c>
      <c r="Q54" s="519">
        <v>116.06355863995029</v>
      </c>
    </row>
    <row r="55" spans="1:17" s="282" customFormat="1">
      <c r="A55" s="293" t="s">
        <v>620</v>
      </c>
      <c r="B55" s="518">
        <v>101.72114726904296</v>
      </c>
      <c r="C55" s="519">
        <v>102.14927735585746</v>
      </c>
      <c r="D55" s="518">
        <v>101.0689971907337</v>
      </c>
      <c r="E55" s="519">
        <v>102.71296710824149</v>
      </c>
      <c r="F55" s="518">
        <v>99.370325904804773</v>
      </c>
      <c r="G55" s="519">
        <v>103.16881991682796</v>
      </c>
      <c r="H55" s="519">
        <v>101.1114546012642</v>
      </c>
      <c r="I55" s="519">
        <v>102.22273363022518</v>
      </c>
      <c r="J55" s="519">
        <v>103.97705844947711</v>
      </c>
      <c r="K55" s="519">
        <v>102.27255384051726</v>
      </c>
      <c r="L55" s="519">
        <v>101.92661425741161</v>
      </c>
      <c r="M55" s="519">
        <v>100.36593697892728</v>
      </c>
      <c r="N55" s="519">
        <v>98.434675373814102</v>
      </c>
      <c r="O55" s="519">
        <v>89.890125481905287</v>
      </c>
      <c r="P55" s="519">
        <v>111.74384236453201</v>
      </c>
      <c r="Q55" s="519">
        <v>112.55878634521142</v>
      </c>
    </row>
    <row r="56" spans="1:17" s="282" customFormat="1">
      <c r="A56" s="403" t="s">
        <v>621</v>
      </c>
      <c r="B56" s="520">
        <v>102.02758190421011</v>
      </c>
      <c r="C56" s="521">
        <v>103.53999819851217</v>
      </c>
      <c r="D56" s="520">
        <v>101.3995035092933</v>
      </c>
      <c r="E56" s="521">
        <v>104.15314991583189</v>
      </c>
      <c r="F56" s="520">
        <v>100.80220000414573</v>
      </c>
      <c r="G56" s="521">
        <v>105.55746185435571</v>
      </c>
      <c r="H56" s="521">
        <v>101.41591922141248</v>
      </c>
      <c r="I56" s="521">
        <v>102.46250737206577</v>
      </c>
      <c r="J56" s="521">
        <v>104.28922696275393</v>
      </c>
      <c r="K56" s="521">
        <v>104.23582826082762</v>
      </c>
      <c r="L56" s="521">
        <v>102.13707261713378</v>
      </c>
      <c r="M56" s="521">
        <v>100.58120764111698</v>
      </c>
      <c r="N56" s="521">
        <v>100.64799760059353</v>
      </c>
      <c r="O56" s="521">
        <v>93.114481999741756</v>
      </c>
      <c r="P56" s="521">
        <v>122.33926833457376</v>
      </c>
      <c r="Q56" s="521">
        <v>123.59666415113493</v>
      </c>
    </row>
  </sheetData>
  <customSheetViews>
    <customSheetView guid="{6F28069D-A7F4-41D2-AA1B-4487F97E36F1}" showRuler="0">
      <pageMargins left="0.77" right="0.78" top="0.59" bottom="0.6" header="0.51181102362204722" footer="0.47"/>
      <pageSetup paperSize="8" orientation="landscape" horizontalDpi="4294967292" r:id="rId1"/>
      <headerFooter alignWithMargins="0"/>
    </customSheetView>
  </customSheetViews>
  <mergeCells count="10">
    <mergeCell ref="P3:Q4"/>
    <mergeCell ref="H4:I4"/>
    <mergeCell ref="D3:I3"/>
    <mergeCell ref="J3:K4"/>
    <mergeCell ref="L3:M4"/>
    <mergeCell ref="B3:C4"/>
    <mergeCell ref="A3:A5"/>
    <mergeCell ref="D4:E4"/>
    <mergeCell ref="F4:G4"/>
    <mergeCell ref="N3:O4"/>
  </mergeCells>
  <phoneticPr fontId="2"/>
  <pageMargins left="0.78740157480314965" right="0.78740157480314965" top="0.59055118110236227" bottom="0.59055118110236227" header="0.51181102362204722" footer="0.47244094488188981"/>
  <pageSetup paperSize="8" orientation="landscape" horizontalDpi="4294967292"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Q56"/>
  <sheetViews>
    <sheetView workbookViewId="0"/>
  </sheetViews>
  <sheetFormatPr defaultRowHeight="13.5"/>
  <cols>
    <col min="1" max="1" width="14.875" style="187" customWidth="1"/>
    <col min="2" max="17" width="11.125" style="186" customWidth="1"/>
    <col min="18" max="16384" width="9" style="186"/>
  </cols>
  <sheetData>
    <row r="1" spans="1:17" ht="28.5" customHeight="1">
      <c r="A1" s="184" t="s">
        <v>406</v>
      </c>
      <c r="B1" s="184"/>
      <c r="C1" s="184"/>
      <c r="D1" s="184"/>
      <c r="E1" s="184"/>
      <c r="F1" s="184"/>
      <c r="G1" s="184"/>
      <c r="H1" s="184"/>
      <c r="I1" s="184"/>
      <c r="J1" s="184"/>
      <c r="K1" s="184"/>
      <c r="L1" s="184"/>
      <c r="M1" s="184"/>
      <c r="N1" s="184"/>
      <c r="O1" s="184"/>
      <c r="P1" s="184"/>
      <c r="Q1" s="184"/>
    </row>
    <row r="2" spans="1:17">
      <c r="A2" s="444" t="s">
        <v>622</v>
      </c>
      <c r="Q2" s="189" t="e">
        <f>"（"&amp;#REF!&amp;"年"&amp;#REF!&amp;"月診療分）"</f>
        <v>#REF!</v>
      </c>
    </row>
    <row r="3" spans="1:17">
      <c r="A3" s="860" t="s">
        <v>574</v>
      </c>
      <c r="B3" s="791" t="s">
        <v>534</v>
      </c>
      <c r="C3" s="791"/>
      <c r="D3" s="786" t="s">
        <v>557</v>
      </c>
      <c r="E3" s="835"/>
      <c r="F3" s="835"/>
      <c r="G3" s="835"/>
      <c r="H3" s="835"/>
      <c r="I3" s="787"/>
      <c r="J3" s="830" t="s">
        <v>570</v>
      </c>
      <c r="K3" s="831"/>
      <c r="L3" s="830" t="s">
        <v>476</v>
      </c>
      <c r="M3" s="831"/>
      <c r="N3" s="830" t="s">
        <v>242</v>
      </c>
      <c r="O3" s="831"/>
      <c r="P3" s="830" t="s">
        <v>566</v>
      </c>
      <c r="Q3" s="831"/>
    </row>
    <row r="4" spans="1:17">
      <c r="A4" s="861"/>
      <c r="B4" s="791"/>
      <c r="C4" s="791"/>
      <c r="D4" s="786" t="s">
        <v>541</v>
      </c>
      <c r="E4" s="787"/>
      <c r="F4" s="786" t="s">
        <v>562</v>
      </c>
      <c r="G4" s="787"/>
      <c r="H4" s="786" t="s">
        <v>563</v>
      </c>
      <c r="I4" s="787"/>
      <c r="J4" s="832"/>
      <c r="K4" s="833"/>
      <c r="L4" s="832"/>
      <c r="M4" s="833"/>
      <c r="N4" s="832"/>
      <c r="O4" s="833"/>
      <c r="P4" s="832"/>
      <c r="Q4" s="833"/>
    </row>
    <row r="5" spans="1:17">
      <c r="A5" s="792"/>
      <c r="B5" s="192" t="s">
        <v>535</v>
      </c>
      <c r="C5" s="194" t="s">
        <v>536</v>
      </c>
      <c r="D5" s="192" t="s">
        <v>535</v>
      </c>
      <c r="E5" s="193" t="s">
        <v>536</v>
      </c>
      <c r="F5" s="192" t="s">
        <v>535</v>
      </c>
      <c r="G5" s="194" t="s">
        <v>536</v>
      </c>
      <c r="H5" s="192" t="s">
        <v>535</v>
      </c>
      <c r="I5" s="194" t="s">
        <v>536</v>
      </c>
      <c r="J5" s="192" t="s">
        <v>535</v>
      </c>
      <c r="K5" s="194" t="s">
        <v>536</v>
      </c>
      <c r="L5" s="192" t="s">
        <v>535</v>
      </c>
      <c r="M5" s="194" t="s">
        <v>536</v>
      </c>
      <c r="N5" s="192" t="s">
        <v>535</v>
      </c>
      <c r="O5" s="194" t="s">
        <v>536</v>
      </c>
      <c r="P5" s="192" t="s">
        <v>535</v>
      </c>
      <c r="Q5" s="192" t="s">
        <v>536</v>
      </c>
    </row>
    <row r="6" spans="1:17">
      <c r="A6" s="204"/>
      <c r="B6" s="508" t="s">
        <v>573</v>
      </c>
      <c r="C6" s="196" t="s">
        <v>573</v>
      </c>
      <c r="D6" s="195" t="s">
        <v>573</v>
      </c>
      <c r="E6" s="196" t="s">
        <v>573</v>
      </c>
      <c r="F6" s="195" t="s">
        <v>573</v>
      </c>
      <c r="G6" s="196" t="s">
        <v>573</v>
      </c>
      <c r="H6" s="195" t="s">
        <v>573</v>
      </c>
      <c r="I6" s="196" t="s">
        <v>573</v>
      </c>
      <c r="J6" s="195" t="s">
        <v>573</v>
      </c>
      <c r="K6" s="196" t="s">
        <v>573</v>
      </c>
      <c r="L6" s="195" t="s">
        <v>573</v>
      </c>
      <c r="M6" s="196" t="s">
        <v>573</v>
      </c>
      <c r="N6" s="195" t="s">
        <v>573</v>
      </c>
      <c r="O6" s="196" t="s">
        <v>573</v>
      </c>
      <c r="P6" s="195" t="s">
        <v>573</v>
      </c>
      <c r="Q6" s="195" t="s">
        <v>573</v>
      </c>
    </row>
    <row r="7" spans="1:17" s="200" customFormat="1" ht="18.95" customHeight="1">
      <c r="A7" s="385" t="e">
        <f>IF(#REF!&lt;=2,"平成"&amp;#REF!&amp;"年"&amp;#REF!&amp;"月","平成"&amp;#REF!&amp;"年"&amp;#REF!&amp;"月")</f>
        <v>#REF!</v>
      </c>
      <c r="B7" s="513">
        <v>98.06008714091827</v>
      </c>
      <c r="C7" s="514">
        <v>102.64188177418636</v>
      </c>
      <c r="D7" s="515">
        <v>96.975609115214581</v>
      </c>
      <c r="E7" s="514">
        <v>101.95621693319174</v>
      </c>
      <c r="F7" s="515">
        <v>97.991009945321252</v>
      </c>
      <c r="G7" s="514">
        <v>103.21863411039828</v>
      </c>
      <c r="H7" s="515">
        <v>96.915322377204589</v>
      </c>
      <c r="I7" s="514">
        <v>99.941823563509303</v>
      </c>
      <c r="J7" s="515">
        <v>96.423025666628675</v>
      </c>
      <c r="K7" s="514">
        <v>97.773194632015347</v>
      </c>
      <c r="L7" s="515">
        <v>100.57475975462285</v>
      </c>
      <c r="M7" s="514">
        <v>108.04014967359339</v>
      </c>
      <c r="N7" s="515">
        <v>97.945974423461678</v>
      </c>
      <c r="O7" s="514">
        <v>101.08346837406211</v>
      </c>
      <c r="P7" s="515">
        <v>99.690242643262778</v>
      </c>
      <c r="Q7" s="514">
        <v>104.75154384253922</v>
      </c>
    </row>
    <row r="8" spans="1:17" s="200" customFormat="1" ht="18.95" customHeight="1">
      <c r="A8" s="385" t="e">
        <f>IF(#REF!&lt;=2,"平成"&amp;#REF!&amp;"年"&amp;#REF!&amp;"月","平成"&amp;#REF!&amp;"年"&amp;#REF!&amp;"月")</f>
        <v>#REF!</v>
      </c>
      <c r="B8" s="513">
        <v>97.200549117761568</v>
      </c>
      <c r="C8" s="514">
        <v>97.955369079280786</v>
      </c>
      <c r="D8" s="515">
        <v>96.115301193404861</v>
      </c>
      <c r="E8" s="514">
        <v>97.34463146588574</v>
      </c>
      <c r="F8" s="515">
        <v>96.041008924399051</v>
      </c>
      <c r="G8" s="514">
        <v>98.046237251211977</v>
      </c>
      <c r="H8" s="515">
        <v>96.119629030094828</v>
      </c>
      <c r="I8" s="514">
        <v>96.236836905751133</v>
      </c>
      <c r="J8" s="515">
        <v>97.764460990051305</v>
      </c>
      <c r="K8" s="514">
        <v>94.785244567801129</v>
      </c>
      <c r="L8" s="515">
        <v>99.320452087946038</v>
      </c>
      <c r="M8" s="514">
        <v>102.17257375546835</v>
      </c>
      <c r="N8" s="515">
        <v>96.014673800441187</v>
      </c>
      <c r="O8" s="514">
        <v>97.696885466259857</v>
      </c>
      <c r="P8" s="515">
        <v>101.27616130678918</v>
      </c>
      <c r="Q8" s="514">
        <v>102.79296836594042</v>
      </c>
    </row>
    <row r="9" spans="1:17" s="200" customFormat="1" ht="18.95" customHeight="1">
      <c r="A9" s="390" t="e">
        <f>"平成"&amp;#REF!&amp;"年"&amp;#REF!&amp;"月"</f>
        <v>#REF!</v>
      </c>
      <c r="B9" s="516" t="e">
        <f>#REF!/#REF!*100</f>
        <v>#REF!</v>
      </c>
      <c r="C9" s="517" t="e">
        <f>#REF!/#REF!*100</f>
        <v>#REF!</v>
      </c>
      <c r="D9" s="516" t="e">
        <f>#REF!/#REF!*100</f>
        <v>#REF!</v>
      </c>
      <c r="E9" s="517" t="e">
        <f>#REF!/#REF!*100</f>
        <v>#REF!</v>
      </c>
      <c r="F9" s="516" t="e">
        <f>#REF!/#REF!*100</f>
        <v>#REF!</v>
      </c>
      <c r="G9" s="517" t="e">
        <f>#REF!/#REF!*100</f>
        <v>#REF!</v>
      </c>
      <c r="H9" s="516" t="e">
        <f>#REF!/#REF!*100</f>
        <v>#REF!</v>
      </c>
      <c r="I9" s="517" t="e">
        <f>#REF!/#REF!*100</f>
        <v>#REF!</v>
      </c>
      <c r="J9" s="516" t="e">
        <f>#REF!/#REF!*100</f>
        <v>#REF!</v>
      </c>
      <c r="K9" s="517" t="e">
        <f>#REF!/#REF!*100</f>
        <v>#REF!</v>
      </c>
      <c r="L9" s="516" t="e">
        <f>#REF!/#REF!*100</f>
        <v>#REF!</v>
      </c>
      <c r="M9" s="517" t="e">
        <f>#REF!/#REF!*100</f>
        <v>#REF!</v>
      </c>
      <c r="N9" s="516" t="e">
        <f>#REF!/#REF!*100</f>
        <v>#REF!</v>
      </c>
      <c r="O9" s="517" t="e">
        <f>#REF!/#REF!*100</f>
        <v>#REF!</v>
      </c>
      <c r="P9" s="516" t="e">
        <f>#REF!/#REF!*100</f>
        <v>#REF!</v>
      </c>
      <c r="Q9" s="517" t="e">
        <f>#REF!/#REF!*100</f>
        <v>#REF!</v>
      </c>
    </row>
    <row r="10" spans="1:17" s="282" customFormat="1">
      <c r="A10" s="293" t="s">
        <v>575</v>
      </c>
      <c r="B10" s="518" t="e">
        <f>#REF!/#REF!*100</f>
        <v>#REF!</v>
      </c>
      <c r="C10" s="519" t="e">
        <f>#REF!/#REF!*100</f>
        <v>#REF!</v>
      </c>
      <c r="D10" s="518" t="e">
        <f>#REF!/#REF!*100</f>
        <v>#REF!</v>
      </c>
      <c r="E10" s="519" t="e">
        <f>#REF!/#REF!*100</f>
        <v>#REF!</v>
      </c>
      <c r="F10" s="518" t="e">
        <f>#REF!/#REF!*100</f>
        <v>#REF!</v>
      </c>
      <c r="G10" s="519" t="e">
        <f>#REF!/#REF!*100</f>
        <v>#REF!</v>
      </c>
      <c r="H10" s="519" t="e">
        <f>#REF!/#REF!*100</f>
        <v>#REF!</v>
      </c>
      <c r="I10" s="519" t="e">
        <f>#REF!/#REF!*100</f>
        <v>#REF!</v>
      </c>
      <c r="J10" s="519" t="e">
        <f>#REF!/#REF!*100</f>
        <v>#REF!</v>
      </c>
      <c r="K10" s="519" t="e">
        <f>#REF!/#REF!*100</f>
        <v>#REF!</v>
      </c>
      <c r="L10" s="519" t="e">
        <f>#REF!/#REF!*100</f>
        <v>#REF!</v>
      </c>
      <c r="M10" s="519" t="e">
        <f>#REF!/#REF!*100</f>
        <v>#REF!</v>
      </c>
      <c r="N10" s="519" t="e">
        <f>#REF!/#REF!*100</f>
        <v>#REF!</v>
      </c>
      <c r="O10" s="519" t="e">
        <f>#REF!/#REF!*100</f>
        <v>#REF!</v>
      </c>
      <c r="P10" s="519" t="e">
        <f>#REF!/#REF!*100</f>
        <v>#REF!</v>
      </c>
      <c r="Q10" s="519" t="e">
        <f>#REF!/#REF!*100</f>
        <v>#REF!</v>
      </c>
    </row>
    <row r="11" spans="1:17" s="282" customFormat="1">
      <c r="A11" s="293" t="s">
        <v>576</v>
      </c>
      <c r="B11" s="518" t="e">
        <f>#REF!/#REF!*100</f>
        <v>#REF!</v>
      </c>
      <c r="C11" s="519" t="e">
        <f>#REF!/#REF!*100</f>
        <v>#REF!</v>
      </c>
      <c r="D11" s="518" t="e">
        <f>#REF!/#REF!*100</f>
        <v>#REF!</v>
      </c>
      <c r="E11" s="519" t="e">
        <f>#REF!/#REF!*100</f>
        <v>#REF!</v>
      </c>
      <c r="F11" s="518" t="e">
        <f>#REF!/#REF!*100</f>
        <v>#REF!</v>
      </c>
      <c r="G11" s="519" t="e">
        <f>#REF!/#REF!*100</f>
        <v>#REF!</v>
      </c>
      <c r="H11" s="519" t="e">
        <f>#REF!/#REF!*100</f>
        <v>#REF!</v>
      </c>
      <c r="I11" s="519" t="e">
        <f>#REF!/#REF!*100</f>
        <v>#REF!</v>
      </c>
      <c r="J11" s="519" t="e">
        <f>#REF!/#REF!*100</f>
        <v>#REF!</v>
      </c>
      <c r="K11" s="519" t="e">
        <f>#REF!/#REF!*100</f>
        <v>#REF!</v>
      </c>
      <c r="L11" s="519" t="e">
        <f>#REF!/#REF!*100</f>
        <v>#REF!</v>
      </c>
      <c r="M11" s="519" t="e">
        <f>#REF!/#REF!*100</f>
        <v>#REF!</v>
      </c>
      <c r="N11" s="519" t="e">
        <f>#REF!/#REF!*100</f>
        <v>#REF!</v>
      </c>
      <c r="O11" s="519" t="e">
        <f>#REF!/#REF!*100</f>
        <v>#REF!</v>
      </c>
      <c r="P11" s="519" t="e">
        <f>#REF!/#REF!*100</f>
        <v>#REF!</v>
      </c>
      <c r="Q11" s="519" t="e">
        <f>#REF!/#REF!*100</f>
        <v>#REF!</v>
      </c>
    </row>
    <row r="12" spans="1:17" s="282" customFormat="1">
      <c r="A12" s="293" t="s">
        <v>577</v>
      </c>
      <c r="B12" s="518" t="e">
        <f>#REF!/#REF!*100</f>
        <v>#REF!</v>
      </c>
      <c r="C12" s="519" t="e">
        <f>#REF!/#REF!*100</f>
        <v>#REF!</v>
      </c>
      <c r="D12" s="518" t="e">
        <f>#REF!/#REF!*100</f>
        <v>#REF!</v>
      </c>
      <c r="E12" s="519" t="e">
        <f>#REF!/#REF!*100</f>
        <v>#REF!</v>
      </c>
      <c r="F12" s="518" t="e">
        <f>#REF!/#REF!*100</f>
        <v>#REF!</v>
      </c>
      <c r="G12" s="519" t="e">
        <f>#REF!/#REF!*100</f>
        <v>#REF!</v>
      </c>
      <c r="H12" s="519" t="e">
        <f>#REF!/#REF!*100</f>
        <v>#REF!</v>
      </c>
      <c r="I12" s="519" t="e">
        <f>#REF!/#REF!*100</f>
        <v>#REF!</v>
      </c>
      <c r="J12" s="519" t="e">
        <f>#REF!/#REF!*100</f>
        <v>#REF!</v>
      </c>
      <c r="K12" s="519" t="e">
        <f>#REF!/#REF!*100</f>
        <v>#REF!</v>
      </c>
      <c r="L12" s="519" t="e">
        <f>#REF!/#REF!*100</f>
        <v>#REF!</v>
      </c>
      <c r="M12" s="519" t="e">
        <f>#REF!/#REF!*100</f>
        <v>#REF!</v>
      </c>
      <c r="N12" s="519" t="e">
        <f>#REF!/#REF!*100</f>
        <v>#REF!</v>
      </c>
      <c r="O12" s="519" t="e">
        <f>#REF!/#REF!*100</f>
        <v>#REF!</v>
      </c>
      <c r="P12" s="519" t="e">
        <f>#REF!/#REF!*100</f>
        <v>#REF!</v>
      </c>
      <c r="Q12" s="519" t="e">
        <f>#REF!/#REF!*100</f>
        <v>#REF!</v>
      </c>
    </row>
    <row r="13" spans="1:17" s="282" customFormat="1">
      <c r="A13" s="293" t="s">
        <v>578</v>
      </c>
      <c r="B13" s="518" t="e">
        <f>#REF!/#REF!*100</f>
        <v>#REF!</v>
      </c>
      <c r="C13" s="519" t="e">
        <f>#REF!/#REF!*100</f>
        <v>#REF!</v>
      </c>
      <c r="D13" s="518" t="e">
        <f>#REF!/#REF!*100</f>
        <v>#REF!</v>
      </c>
      <c r="E13" s="519" t="e">
        <f>#REF!/#REF!*100</f>
        <v>#REF!</v>
      </c>
      <c r="F13" s="518" t="e">
        <f>#REF!/#REF!*100</f>
        <v>#REF!</v>
      </c>
      <c r="G13" s="519" t="e">
        <f>#REF!/#REF!*100</f>
        <v>#REF!</v>
      </c>
      <c r="H13" s="519" t="e">
        <f>#REF!/#REF!*100</f>
        <v>#REF!</v>
      </c>
      <c r="I13" s="519" t="e">
        <f>#REF!/#REF!*100</f>
        <v>#REF!</v>
      </c>
      <c r="J13" s="519" t="e">
        <f>#REF!/#REF!*100</f>
        <v>#REF!</v>
      </c>
      <c r="K13" s="519" t="e">
        <f>#REF!/#REF!*100</f>
        <v>#REF!</v>
      </c>
      <c r="L13" s="519" t="e">
        <f>#REF!/#REF!*100</f>
        <v>#REF!</v>
      </c>
      <c r="M13" s="519" t="e">
        <f>#REF!/#REF!*100</f>
        <v>#REF!</v>
      </c>
      <c r="N13" s="519" t="e">
        <f>#REF!/#REF!*100</f>
        <v>#REF!</v>
      </c>
      <c r="O13" s="519" t="e">
        <f>#REF!/#REF!*100</f>
        <v>#REF!</v>
      </c>
      <c r="P13" s="519" t="e">
        <f>#REF!/#REF!*100</f>
        <v>#REF!</v>
      </c>
      <c r="Q13" s="519" t="e">
        <f>#REF!/#REF!*100</f>
        <v>#REF!</v>
      </c>
    </row>
    <row r="14" spans="1:17" s="282" customFormat="1">
      <c r="A14" s="293" t="s">
        <v>579</v>
      </c>
      <c r="B14" s="518" t="e">
        <f>#REF!/#REF!*100</f>
        <v>#REF!</v>
      </c>
      <c r="C14" s="519" t="e">
        <f>#REF!/#REF!*100</f>
        <v>#REF!</v>
      </c>
      <c r="D14" s="518" t="e">
        <f>#REF!/#REF!*100</f>
        <v>#REF!</v>
      </c>
      <c r="E14" s="519" t="e">
        <f>#REF!/#REF!*100</f>
        <v>#REF!</v>
      </c>
      <c r="F14" s="518" t="e">
        <f>#REF!/#REF!*100</f>
        <v>#REF!</v>
      </c>
      <c r="G14" s="519" t="e">
        <f>#REF!/#REF!*100</f>
        <v>#REF!</v>
      </c>
      <c r="H14" s="519" t="e">
        <f>#REF!/#REF!*100</f>
        <v>#REF!</v>
      </c>
      <c r="I14" s="519" t="e">
        <f>#REF!/#REF!*100</f>
        <v>#REF!</v>
      </c>
      <c r="J14" s="519" t="e">
        <f>#REF!/#REF!*100</f>
        <v>#REF!</v>
      </c>
      <c r="K14" s="519" t="e">
        <f>#REF!/#REF!*100</f>
        <v>#REF!</v>
      </c>
      <c r="L14" s="519" t="e">
        <f>#REF!/#REF!*100</f>
        <v>#REF!</v>
      </c>
      <c r="M14" s="519" t="e">
        <f>#REF!/#REF!*100</f>
        <v>#REF!</v>
      </c>
      <c r="N14" s="519" t="e">
        <f>#REF!/#REF!*100</f>
        <v>#REF!</v>
      </c>
      <c r="O14" s="519" t="e">
        <f>#REF!/#REF!*100</f>
        <v>#REF!</v>
      </c>
      <c r="P14" s="519" t="e">
        <f>#REF!/#REF!*100</f>
        <v>#REF!</v>
      </c>
      <c r="Q14" s="519" t="e">
        <f>#REF!/#REF!*100</f>
        <v>#REF!</v>
      </c>
    </row>
    <row r="15" spans="1:17" s="282" customFormat="1">
      <c r="A15" s="293" t="s">
        <v>580</v>
      </c>
      <c r="B15" s="518" t="e">
        <f>#REF!/#REF!*100</f>
        <v>#REF!</v>
      </c>
      <c r="C15" s="519" t="e">
        <f>#REF!/#REF!*100</f>
        <v>#REF!</v>
      </c>
      <c r="D15" s="518" t="e">
        <f>#REF!/#REF!*100</f>
        <v>#REF!</v>
      </c>
      <c r="E15" s="519" t="e">
        <f>#REF!/#REF!*100</f>
        <v>#REF!</v>
      </c>
      <c r="F15" s="518" t="e">
        <f>#REF!/#REF!*100</f>
        <v>#REF!</v>
      </c>
      <c r="G15" s="519" t="e">
        <f>#REF!/#REF!*100</f>
        <v>#REF!</v>
      </c>
      <c r="H15" s="519" t="e">
        <f>#REF!/#REF!*100</f>
        <v>#REF!</v>
      </c>
      <c r="I15" s="519" t="e">
        <f>#REF!/#REF!*100</f>
        <v>#REF!</v>
      </c>
      <c r="J15" s="519" t="e">
        <f>#REF!/#REF!*100</f>
        <v>#REF!</v>
      </c>
      <c r="K15" s="519" t="e">
        <f>#REF!/#REF!*100</f>
        <v>#REF!</v>
      </c>
      <c r="L15" s="519" t="e">
        <f>#REF!/#REF!*100</f>
        <v>#REF!</v>
      </c>
      <c r="M15" s="519" t="e">
        <f>#REF!/#REF!*100</f>
        <v>#REF!</v>
      </c>
      <c r="N15" s="519" t="e">
        <f>#REF!/#REF!*100</f>
        <v>#REF!</v>
      </c>
      <c r="O15" s="519" t="e">
        <f>#REF!/#REF!*100</f>
        <v>#REF!</v>
      </c>
      <c r="P15" s="519" t="e">
        <f>#REF!/#REF!*100</f>
        <v>#REF!</v>
      </c>
      <c r="Q15" s="519" t="e">
        <f>#REF!/#REF!*100</f>
        <v>#REF!</v>
      </c>
    </row>
    <row r="16" spans="1:17" s="282" customFormat="1">
      <c r="A16" s="403" t="s">
        <v>581</v>
      </c>
      <c r="B16" s="520" t="e">
        <f>#REF!/#REF!*100</f>
        <v>#REF!</v>
      </c>
      <c r="C16" s="521" t="e">
        <f>#REF!/#REF!*100</f>
        <v>#REF!</v>
      </c>
      <c r="D16" s="520" t="e">
        <f>#REF!/#REF!*100</f>
        <v>#REF!</v>
      </c>
      <c r="E16" s="521" t="e">
        <f>#REF!/#REF!*100</f>
        <v>#REF!</v>
      </c>
      <c r="F16" s="520" t="e">
        <f>#REF!/#REF!*100</f>
        <v>#REF!</v>
      </c>
      <c r="G16" s="521" t="e">
        <f>#REF!/#REF!*100</f>
        <v>#REF!</v>
      </c>
      <c r="H16" s="521" t="e">
        <f>#REF!/#REF!*100</f>
        <v>#REF!</v>
      </c>
      <c r="I16" s="521" t="e">
        <f>#REF!/#REF!*100</f>
        <v>#REF!</v>
      </c>
      <c r="J16" s="521" t="e">
        <f>#REF!/#REF!*100</f>
        <v>#REF!</v>
      </c>
      <c r="K16" s="521" t="e">
        <f>#REF!/#REF!*100</f>
        <v>#REF!</v>
      </c>
      <c r="L16" s="521" t="e">
        <f>#REF!/#REF!*100</f>
        <v>#REF!</v>
      </c>
      <c r="M16" s="521" t="e">
        <f>#REF!/#REF!*100</f>
        <v>#REF!</v>
      </c>
      <c r="N16" s="521" t="e">
        <f>#REF!/#REF!*100</f>
        <v>#REF!</v>
      </c>
      <c r="O16" s="521" t="e">
        <f>#REF!/#REF!*100</f>
        <v>#REF!</v>
      </c>
      <c r="P16" s="521" t="e">
        <f>#REF!/#REF!*100</f>
        <v>#REF!</v>
      </c>
      <c r="Q16" s="521" t="e">
        <f>#REF!/#REF!*100</f>
        <v>#REF!</v>
      </c>
    </row>
    <row r="17" spans="1:17" s="282" customFormat="1">
      <c r="A17" s="293" t="s">
        <v>582</v>
      </c>
      <c r="B17" s="518" t="e">
        <f>#REF!/#REF!*100</f>
        <v>#REF!</v>
      </c>
      <c r="C17" s="519" t="e">
        <f>#REF!/#REF!*100</f>
        <v>#REF!</v>
      </c>
      <c r="D17" s="518" t="e">
        <f>#REF!/#REF!*100</f>
        <v>#REF!</v>
      </c>
      <c r="E17" s="519" t="e">
        <f>#REF!/#REF!*100</f>
        <v>#REF!</v>
      </c>
      <c r="F17" s="518" t="e">
        <f>#REF!/#REF!*100</f>
        <v>#REF!</v>
      </c>
      <c r="G17" s="519" t="e">
        <f>#REF!/#REF!*100</f>
        <v>#REF!</v>
      </c>
      <c r="H17" s="519" t="e">
        <f>#REF!/#REF!*100</f>
        <v>#REF!</v>
      </c>
      <c r="I17" s="519" t="e">
        <f>#REF!/#REF!*100</f>
        <v>#REF!</v>
      </c>
      <c r="J17" s="519" t="e">
        <f>#REF!/#REF!*100</f>
        <v>#REF!</v>
      </c>
      <c r="K17" s="519" t="e">
        <f>#REF!/#REF!*100</f>
        <v>#REF!</v>
      </c>
      <c r="L17" s="519" t="e">
        <f>#REF!/#REF!*100</f>
        <v>#REF!</v>
      </c>
      <c r="M17" s="519" t="e">
        <f>#REF!/#REF!*100</f>
        <v>#REF!</v>
      </c>
      <c r="N17" s="519" t="e">
        <f>#REF!/#REF!*100</f>
        <v>#REF!</v>
      </c>
      <c r="O17" s="519" t="e">
        <f>#REF!/#REF!*100</f>
        <v>#REF!</v>
      </c>
      <c r="P17" s="519" t="e">
        <f>#REF!/#REF!*100</f>
        <v>#REF!</v>
      </c>
      <c r="Q17" s="519" t="e">
        <f>#REF!/#REF!*100</f>
        <v>#REF!</v>
      </c>
    </row>
    <row r="18" spans="1:17" s="282" customFormat="1">
      <c r="A18" s="293" t="s">
        <v>583</v>
      </c>
      <c r="B18" s="518" t="e">
        <f>#REF!/#REF!*100</f>
        <v>#REF!</v>
      </c>
      <c r="C18" s="519" t="e">
        <f>#REF!/#REF!*100</f>
        <v>#REF!</v>
      </c>
      <c r="D18" s="518" t="e">
        <f>#REF!/#REF!*100</f>
        <v>#REF!</v>
      </c>
      <c r="E18" s="519" t="e">
        <f>#REF!/#REF!*100</f>
        <v>#REF!</v>
      </c>
      <c r="F18" s="518" t="e">
        <f>#REF!/#REF!*100</f>
        <v>#REF!</v>
      </c>
      <c r="G18" s="519" t="e">
        <f>#REF!/#REF!*100</f>
        <v>#REF!</v>
      </c>
      <c r="H18" s="519" t="e">
        <f>#REF!/#REF!*100</f>
        <v>#REF!</v>
      </c>
      <c r="I18" s="519" t="e">
        <f>#REF!/#REF!*100</f>
        <v>#REF!</v>
      </c>
      <c r="J18" s="519" t="e">
        <f>#REF!/#REF!*100</f>
        <v>#REF!</v>
      </c>
      <c r="K18" s="519" t="e">
        <f>#REF!/#REF!*100</f>
        <v>#REF!</v>
      </c>
      <c r="L18" s="519" t="e">
        <f>#REF!/#REF!*100</f>
        <v>#REF!</v>
      </c>
      <c r="M18" s="519" t="e">
        <f>#REF!/#REF!*100</f>
        <v>#REF!</v>
      </c>
      <c r="N18" s="519" t="e">
        <f>#REF!/#REF!*100</f>
        <v>#REF!</v>
      </c>
      <c r="O18" s="519" t="e">
        <f>#REF!/#REF!*100</f>
        <v>#REF!</v>
      </c>
      <c r="P18" s="522" t="e">
        <f>#REF!/#REF!*100</f>
        <v>#REF!</v>
      </c>
      <c r="Q18" s="519" t="e">
        <f>#REF!/#REF!*100</f>
        <v>#REF!</v>
      </c>
    </row>
    <row r="19" spans="1:17" s="282" customFormat="1">
      <c r="A19" s="293" t="s">
        <v>584</v>
      </c>
      <c r="B19" s="518" t="e">
        <f>#REF!/#REF!*100</f>
        <v>#REF!</v>
      </c>
      <c r="C19" s="519" t="e">
        <f>#REF!/#REF!*100</f>
        <v>#REF!</v>
      </c>
      <c r="D19" s="518" t="e">
        <f>#REF!/#REF!*100</f>
        <v>#REF!</v>
      </c>
      <c r="E19" s="519" t="e">
        <f>#REF!/#REF!*100</f>
        <v>#REF!</v>
      </c>
      <c r="F19" s="518" t="e">
        <f>#REF!/#REF!*100</f>
        <v>#REF!</v>
      </c>
      <c r="G19" s="519" t="e">
        <f>#REF!/#REF!*100</f>
        <v>#REF!</v>
      </c>
      <c r="H19" s="519" t="e">
        <f>#REF!/#REF!*100</f>
        <v>#REF!</v>
      </c>
      <c r="I19" s="519" t="e">
        <f>#REF!/#REF!*100</f>
        <v>#REF!</v>
      </c>
      <c r="J19" s="519" t="e">
        <f>#REF!/#REF!*100</f>
        <v>#REF!</v>
      </c>
      <c r="K19" s="519" t="e">
        <f>#REF!/#REF!*100</f>
        <v>#REF!</v>
      </c>
      <c r="L19" s="519" t="e">
        <f>#REF!/#REF!*100</f>
        <v>#REF!</v>
      </c>
      <c r="M19" s="519" t="e">
        <f>#REF!/#REF!*100</f>
        <v>#REF!</v>
      </c>
      <c r="N19" s="519" t="e">
        <f>#REF!/#REF!*100</f>
        <v>#REF!</v>
      </c>
      <c r="O19" s="519" t="e">
        <f>#REF!/#REF!*100</f>
        <v>#REF!</v>
      </c>
      <c r="P19" s="519" t="e">
        <f>#REF!/#REF!*100</f>
        <v>#REF!</v>
      </c>
      <c r="Q19" s="519" t="e">
        <f>#REF!/#REF!*100</f>
        <v>#REF!</v>
      </c>
    </row>
    <row r="20" spans="1:17" s="282" customFormat="1">
      <c r="A20" s="293" t="s">
        <v>585</v>
      </c>
      <c r="B20" s="518" t="e">
        <f>#REF!/#REF!*100</f>
        <v>#REF!</v>
      </c>
      <c r="C20" s="519" t="e">
        <f>#REF!/#REF!*100</f>
        <v>#REF!</v>
      </c>
      <c r="D20" s="518" t="e">
        <f>#REF!/#REF!*100</f>
        <v>#REF!</v>
      </c>
      <c r="E20" s="519" t="e">
        <f>#REF!/#REF!*100</f>
        <v>#REF!</v>
      </c>
      <c r="F20" s="518" t="e">
        <f>#REF!/#REF!*100</f>
        <v>#REF!</v>
      </c>
      <c r="G20" s="519" t="e">
        <f>#REF!/#REF!*100</f>
        <v>#REF!</v>
      </c>
      <c r="H20" s="519" t="e">
        <f>#REF!/#REF!*100</f>
        <v>#REF!</v>
      </c>
      <c r="I20" s="519" t="e">
        <f>#REF!/#REF!*100</f>
        <v>#REF!</v>
      </c>
      <c r="J20" s="519" t="e">
        <f>#REF!/#REF!*100</f>
        <v>#REF!</v>
      </c>
      <c r="K20" s="519" t="e">
        <f>#REF!/#REF!*100</f>
        <v>#REF!</v>
      </c>
      <c r="L20" s="519" t="e">
        <f>#REF!/#REF!*100</f>
        <v>#REF!</v>
      </c>
      <c r="M20" s="519" t="e">
        <f>#REF!/#REF!*100</f>
        <v>#REF!</v>
      </c>
      <c r="N20" s="519" t="e">
        <f>#REF!/#REF!*100</f>
        <v>#REF!</v>
      </c>
      <c r="O20" s="519" t="e">
        <f>#REF!/#REF!*100</f>
        <v>#REF!</v>
      </c>
      <c r="P20" s="519" t="e">
        <f>#REF!/#REF!*100</f>
        <v>#REF!</v>
      </c>
      <c r="Q20" s="519" t="e">
        <f>#REF!/#REF!*100</f>
        <v>#REF!</v>
      </c>
    </row>
    <row r="21" spans="1:17" s="282" customFormat="1">
      <c r="A21" s="403" t="s">
        <v>586</v>
      </c>
      <c r="B21" s="520" t="e">
        <f>#REF!/#REF!*100</f>
        <v>#REF!</v>
      </c>
      <c r="C21" s="521" t="e">
        <f>#REF!/#REF!*100</f>
        <v>#REF!</v>
      </c>
      <c r="D21" s="520" t="e">
        <f>#REF!/#REF!*100</f>
        <v>#REF!</v>
      </c>
      <c r="E21" s="521" t="e">
        <f>#REF!/#REF!*100</f>
        <v>#REF!</v>
      </c>
      <c r="F21" s="520" t="e">
        <f>#REF!/#REF!*100</f>
        <v>#REF!</v>
      </c>
      <c r="G21" s="521" t="e">
        <f>#REF!/#REF!*100</f>
        <v>#REF!</v>
      </c>
      <c r="H21" s="521" t="e">
        <f>#REF!/#REF!*100</f>
        <v>#REF!</v>
      </c>
      <c r="I21" s="521" t="e">
        <f>#REF!/#REF!*100</f>
        <v>#REF!</v>
      </c>
      <c r="J21" s="521" t="e">
        <f>#REF!/#REF!*100</f>
        <v>#REF!</v>
      </c>
      <c r="K21" s="521" t="e">
        <f>#REF!/#REF!*100</f>
        <v>#REF!</v>
      </c>
      <c r="L21" s="521" t="e">
        <f>#REF!/#REF!*100</f>
        <v>#REF!</v>
      </c>
      <c r="M21" s="521" t="e">
        <f>#REF!/#REF!*100</f>
        <v>#REF!</v>
      </c>
      <c r="N21" s="521" t="e">
        <f>#REF!/#REF!*100</f>
        <v>#REF!</v>
      </c>
      <c r="O21" s="521" t="e">
        <f>#REF!/#REF!*100</f>
        <v>#REF!</v>
      </c>
      <c r="P21" s="521" t="e">
        <f>#REF!/#REF!*100</f>
        <v>#REF!</v>
      </c>
      <c r="Q21" s="521" t="e">
        <f>#REF!/#REF!*100</f>
        <v>#REF!</v>
      </c>
    </row>
    <row r="22" spans="1:17" s="282" customFormat="1">
      <c r="A22" s="293" t="s">
        <v>587</v>
      </c>
      <c r="B22" s="518" t="e">
        <f>#REF!/#REF!*100</f>
        <v>#REF!</v>
      </c>
      <c r="C22" s="519" t="e">
        <f>#REF!/#REF!*100</f>
        <v>#REF!</v>
      </c>
      <c r="D22" s="518" t="e">
        <f>#REF!/#REF!*100</f>
        <v>#REF!</v>
      </c>
      <c r="E22" s="519" t="e">
        <f>#REF!/#REF!*100</f>
        <v>#REF!</v>
      </c>
      <c r="F22" s="518" t="e">
        <f>#REF!/#REF!*100</f>
        <v>#REF!</v>
      </c>
      <c r="G22" s="519" t="e">
        <f>#REF!/#REF!*100</f>
        <v>#REF!</v>
      </c>
      <c r="H22" s="519" t="e">
        <f>#REF!/#REF!*100</f>
        <v>#REF!</v>
      </c>
      <c r="I22" s="519" t="e">
        <f>#REF!/#REF!*100</f>
        <v>#REF!</v>
      </c>
      <c r="J22" s="519" t="e">
        <f>#REF!/#REF!*100</f>
        <v>#REF!</v>
      </c>
      <c r="K22" s="519" t="e">
        <f>#REF!/#REF!*100</f>
        <v>#REF!</v>
      </c>
      <c r="L22" s="519" t="e">
        <f>#REF!/#REF!*100</f>
        <v>#REF!</v>
      </c>
      <c r="M22" s="519" t="e">
        <f>#REF!/#REF!*100</f>
        <v>#REF!</v>
      </c>
      <c r="N22" s="519" t="e">
        <f>#REF!/#REF!*100</f>
        <v>#REF!</v>
      </c>
      <c r="O22" s="519" t="e">
        <f>#REF!/#REF!*100</f>
        <v>#REF!</v>
      </c>
      <c r="P22" s="519" t="e">
        <f>#REF!/#REF!*100</f>
        <v>#REF!</v>
      </c>
      <c r="Q22" s="519" t="e">
        <f>#REF!/#REF!*100</f>
        <v>#REF!</v>
      </c>
    </row>
    <row r="23" spans="1:17" s="282" customFormat="1">
      <c r="A23" s="293" t="s">
        <v>588</v>
      </c>
      <c r="B23" s="518" t="e">
        <f>#REF!/#REF!*100</f>
        <v>#REF!</v>
      </c>
      <c r="C23" s="519" t="e">
        <f>#REF!/#REF!*100</f>
        <v>#REF!</v>
      </c>
      <c r="D23" s="518" t="e">
        <f>#REF!/#REF!*100</f>
        <v>#REF!</v>
      </c>
      <c r="E23" s="519" t="e">
        <f>#REF!/#REF!*100</f>
        <v>#REF!</v>
      </c>
      <c r="F23" s="518" t="e">
        <f>#REF!/#REF!*100</f>
        <v>#REF!</v>
      </c>
      <c r="G23" s="519" t="e">
        <f>#REF!/#REF!*100</f>
        <v>#REF!</v>
      </c>
      <c r="H23" s="519" t="e">
        <f>#REF!/#REF!*100</f>
        <v>#REF!</v>
      </c>
      <c r="I23" s="519" t="e">
        <f>#REF!/#REF!*100</f>
        <v>#REF!</v>
      </c>
      <c r="J23" s="519" t="e">
        <f>#REF!/#REF!*100</f>
        <v>#REF!</v>
      </c>
      <c r="K23" s="519" t="e">
        <f>#REF!/#REF!*100</f>
        <v>#REF!</v>
      </c>
      <c r="L23" s="519" t="e">
        <f>#REF!/#REF!*100</f>
        <v>#REF!</v>
      </c>
      <c r="M23" s="519" t="e">
        <f>#REF!/#REF!*100</f>
        <v>#REF!</v>
      </c>
      <c r="N23" s="519" t="e">
        <f>#REF!/#REF!*100</f>
        <v>#REF!</v>
      </c>
      <c r="O23" s="519" t="e">
        <f>#REF!/#REF!*100</f>
        <v>#REF!</v>
      </c>
      <c r="P23" s="519" t="e">
        <f>#REF!/#REF!*100</f>
        <v>#REF!</v>
      </c>
      <c r="Q23" s="519" t="e">
        <f>#REF!/#REF!*100</f>
        <v>#REF!</v>
      </c>
    </row>
    <row r="24" spans="1:17" s="282" customFormat="1">
      <c r="A24" s="293" t="s">
        <v>589</v>
      </c>
      <c r="B24" s="518" t="e">
        <f>#REF!/#REF!*100</f>
        <v>#REF!</v>
      </c>
      <c r="C24" s="519" t="e">
        <f>#REF!/#REF!*100</f>
        <v>#REF!</v>
      </c>
      <c r="D24" s="518" t="e">
        <f>#REF!/#REF!*100</f>
        <v>#REF!</v>
      </c>
      <c r="E24" s="519" t="e">
        <f>#REF!/#REF!*100</f>
        <v>#REF!</v>
      </c>
      <c r="F24" s="518" t="e">
        <f>#REF!/#REF!*100</f>
        <v>#REF!</v>
      </c>
      <c r="G24" s="519" t="e">
        <f>#REF!/#REF!*100</f>
        <v>#REF!</v>
      </c>
      <c r="H24" s="519" t="e">
        <f>#REF!/#REF!*100</f>
        <v>#REF!</v>
      </c>
      <c r="I24" s="519" t="e">
        <f>#REF!/#REF!*100</f>
        <v>#REF!</v>
      </c>
      <c r="J24" s="519" t="e">
        <f>#REF!/#REF!*100</f>
        <v>#REF!</v>
      </c>
      <c r="K24" s="519" t="e">
        <f>#REF!/#REF!*100</f>
        <v>#REF!</v>
      </c>
      <c r="L24" s="519" t="e">
        <f>#REF!/#REF!*100</f>
        <v>#REF!</v>
      </c>
      <c r="M24" s="519" t="e">
        <f>#REF!/#REF!*100</f>
        <v>#REF!</v>
      </c>
      <c r="N24" s="519" t="e">
        <f>#REF!/#REF!*100</f>
        <v>#REF!</v>
      </c>
      <c r="O24" s="519" t="e">
        <f>#REF!/#REF!*100</f>
        <v>#REF!</v>
      </c>
      <c r="P24" s="519" t="e">
        <f>#REF!/#REF!*100</f>
        <v>#REF!</v>
      </c>
      <c r="Q24" s="519" t="e">
        <f>#REF!/#REF!*100</f>
        <v>#REF!</v>
      </c>
    </row>
    <row r="25" spans="1:17" s="282" customFormat="1">
      <c r="A25" s="293" t="s">
        <v>590</v>
      </c>
      <c r="B25" s="518" t="e">
        <f>#REF!/#REF!*100</f>
        <v>#REF!</v>
      </c>
      <c r="C25" s="519" t="e">
        <f>#REF!/#REF!*100</f>
        <v>#REF!</v>
      </c>
      <c r="D25" s="518" t="e">
        <f>#REF!/#REF!*100</f>
        <v>#REF!</v>
      </c>
      <c r="E25" s="519" t="e">
        <f>#REF!/#REF!*100</f>
        <v>#REF!</v>
      </c>
      <c r="F25" s="518" t="e">
        <f>#REF!/#REF!*100</f>
        <v>#REF!</v>
      </c>
      <c r="G25" s="519" t="e">
        <f>#REF!/#REF!*100</f>
        <v>#REF!</v>
      </c>
      <c r="H25" s="519" t="e">
        <f>#REF!/#REF!*100</f>
        <v>#REF!</v>
      </c>
      <c r="I25" s="519" t="e">
        <f>#REF!/#REF!*100</f>
        <v>#REF!</v>
      </c>
      <c r="J25" s="519" t="e">
        <f>#REF!/#REF!*100</f>
        <v>#REF!</v>
      </c>
      <c r="K25" s="519" t="e">
        <f>#REF!/#REF!*100</f>
        <v>#REF!</v>
      </c>
      <c r="L25" s="519" t="e">
        <f>#REF!/#REF!*100</f>
        <v>#REF!</v>
      </c>
      <c r="M25" s="519" t="e">
        <f>#REF!/#REF!*100</f>
        <v>#REF!</v>
      </c>
      <c r="N25" s="519" t="e">
        <f>#REF!/#REF!*100</f>
        <v>#REF!</v>
      </c>
      <c r="O25" s="519" t="e">
        <f>#REF!/#REF!*100</f>
        <v>#REF!</v>
      </c>
      <c r="P25" s="519" t="e">
        <f>#REF!/#REF!*100</f>
        <v>#REF!</v>
      </c>
      <c r="Q25" s="519" t="e">
        <f>#REF!/#REF!*100</f>
        <v>#REF!</v>
      </c>
    </row>
    <row r="26" spans="1:17" s="282" customFormat="1">
      <c r="A26" s="403" t="s">
        <v>591</v>
      </c>
      <c r="B26" s="520" t="e">
        <f>#REF!/#REF!*100</f>
        <v>#REF!</v>
      </c>
      <c r="C26" s="521" t="e">
        <f>#REF!/#REF!*100</f>
        <v>#REF!</v>
      </c>
      <c r="D26" s="520" t="e">
        <f>#REF!/#REF!*100</f>
        <v>#REF!</v>
      </c>
      <c r="E26" s="521" t="e">
        <f>#REF!/#REF!*100</f>
        <v>#REF!</v>
      </c>
      <c r="F26" s="520" t="e">
        <f>#REF!/#REF!*100</f>
        <v>#REF!</v>
      </c>
      <c r="G26" s="521" t="e">
        <f>#REF!/#REF!*100</f>
        <v>#REF!</v>
      </c>
      <c r="H26" s="521" t="e">
        <f>#REF!/#REF!*100</f>
        <v>#REF!</v>
      </c>
      <c r="I26" s="521" t="e">
        <f>#REF!/#REF!*100</f>
        <v>#REF!</v>
      </c>
      <c r="J26" s="521" t="e">
        <f>#REF!/#REF!*100</f>
        <v>#REF!</v>
      </c>
      <c r="K26" s="521" t="e">
        <f>#REF!/#REF!*100</f>
        <v>#REF!</v>
      </c>
      <c r="L26" s="521" t="e">
        <f>#REF!/#REF!*100</f>
        <v>#REF!</v>
      </c>
      <c r="M26" s="521" t="e">
        <f>#REF!/#REF!*100</f>
        <v>#REF!</v>
      </c>
      <c r="N26" s="521" t="e">
        <f>#REF!/#REF!*100</f>
        <v>#REF!</v>
      </c>
      <c r="O26" s="521" t="e">
        <f>#REF!/#REF!*100</f>
        <v>#REF!</v>
      </c>
      <c r="P26" s="521" t="e">
        <f>#REF!/#REF!*100</f>
        <v>#REF!</v>
      </c>
      <c r="Q26" s="521" t="e">
        <f>#REF!/#REF!*100</f>
        <v>#REF!</v>
      </c>
    </row>
    <row r="27" spans="1:17" s="282" customFormat="1">
      <c r="A27" s="293" t="s">
        <v>592</v>
      </c>
      <c r="B27" s="518" t="e">
        <f>#REF!/#REF!*100</f>
        <v>#REF!</v>
      </c>
      <c r="C27" s="519" t="e">
        <f>#REF!/#REF!*100</f>
        <v>#REF!</v>
      </c>
      <c r="D27" s="518" t="e">
        <f>#REF!/#REF!*100</f>
        <v>#REF!</v>
      </c>
      <c r="E27" s="519" t="e">
        <f>#REF!/#REF!*100</f>
        <v>#REF!</v>
      </c>
      <c r="F27" s="518" t="e">
        <f>#REF!/#REF!*100</f>
        <v>#REF!</v>
      </c>
      <c r="G27" s="519" t="e">
        <f>#REF!/#REF!*100</f>
        <v>#REF!</v>
      </c>
      <c r="H27" s="519" t="e">
        <f>#REF!/#REF!*100</f>
        <v>#REF!</v>
      </c>
      <c r="I27" s="519" t="e">
        <f>#REF!/#REF!*100</f>
        <v>#REF!</v>
      </c>
      <c r="J27" s="519" t="e">
        <f>#REF!/#REF!*100</f>
        <v>#REF!</v>
      </c>
      <c r="K27" s="519" t="e">
        <f>#REF!/#REF!*100</f>
        <v>#REF!</v>
      </c>
      <c r="L27" s="519" t="e">
        <f>#REF!/#REF!*100</f>
        <v>#REF!</v>
      </c>
      <c r="M27" s="519" t="e">
        <f>#REF!/#REF!*100</f>
        <v>#REF!</v>
      </c>
      <c r="N27" s="519" t="e">
        <f>#REF!/#REF!*100</f>
        <v>#REF!</v>
      </c>
      <c r="O27" s="519" t="e">
        <f>#REF!/#REF!*100</f>
        <v>#REF!</v>
      </c>
      <c r="P27" s="519" t="e">
        <f>#REF!/#REF!*100</f>
        <v>#REF!</v>
      </c>
      <c r="Q27" s="519" t="e">
        <f>#REF!/#REF!*100</f>
        <v>#REF!</v>
      </c>
    </row>
    <row r="28" spans="1:17" s="282" customFormat="1">
      <c r="A28" s="293" t="s">
        <v>593</v>
      </c>
      <c r="B28" s="518" t="e">
        <f>#REF!/#REF!*100</f>
        <v>#REF!</v>
      </c>
      <c r="C28" s="519" t="e">
        <f>#REF!/#REF!*100</f>
        <v>#REF!</v>
      </c>
      <c r="D28" s="518" t="e">
        <f>#REF!/#REF!*100</f>
        <v>#REF!</v>
      </c>
      <c r="E28" s="519" t="e">
        <f>#REF!/#REF!*100</f>
        <v>#REF!</v>
      </c>
      <c r="F28" s="518" t="e">
        <f>#REF!/#REF!*100</f>
        <v>#REF!</v>
      </c>
      <c r="G28" s="519" t="e">
        <f>#REF!/#REF!*100</f>
        <v>#REF!</v>
      </c>
      <c r="H28" s="519" t="e">
        <f>#REF!/#REF!*100</f>
        <v>#REF!</v>
      </c>
      <c r="I28" s="519" t="e">
        <f>#REF!/#REF!*100</f>
        <v>#REF!</v>
      </c>
      <c r="J28" s="519" t="e">
        <f>#REF!/#REF!*100</f>
        <v>#REF!</v>
      </c>
      <c r="K28" s="519" t="e">
        <f>#REF!/#REF!*100</f>
        <v>#REF!</v>
      </c>
      <c r="L28" s="519" t="e">
        <f>#REF!/#REF!*100</f>
        <v>#REF!</v>
      </c>
      <c r="M28" s="519" t="e">
        <f>#REF!/#REF!*100</f>
        <v>#REF!</v>
      </c>
      <c r="N28" s="519" t="e">
        <f>#REF!/#REF!*100</f>
        <v>#REF!</v>
      </c>
      <c r="O28" s="519" t="e">
        <f>#REF!/#REF!*100</f>
        <v>#REF!</v>
      </c>
      <c r="P28" s="519" t="e">
        <f>#REF!/#REF!*100</f>
        <v>#REF!</v>
      </c>
      <c r="Q28" s="519" t="e">
        <f>#REF!/#REF!*100</f>
        <v>#REF!</v>
      </c>
    </row>
    <row r="29" spans="1:17" s="282" customFormat="1">
      <c r="A29" s="293" t="s">
        <v>594</v>
      </c>
      <c r="B29" s="518" t="e">
        <f>#REF!/#REF!*100</f>
        <v>#REF!</v>
      </c>
      <c r="C29" s="519" t="e">
        <f>#REF!/#REF!*100</f>
        <v>#REF!</v>
      </c>
      <c r="D29" s="518" t="e">
        <f>#REF!/#REF!*100</f>
        <v>#REF!</v>
      </c>
      <c r="E29" s="519" t="e">
        <f>#REF!/#REF!*100</f>
        <v>#REF!</v>
      </c>
      <c r="F29" s="518" t="e">
        <f>#REF!/#REF!*100</f>
        <v>#REF!</v>
      </c>
      <c r="G29" s="519" t="e">
        <f>#REF!/#REF!*100</f>
        <v>#REF!</v>
      </c>
      <c r="H29" s="519" t="e">
        <f>#REF!/#REF!*100</f>
        <v>#REF!</v>
      </c>
      <c r="I29" s="519" t="e">
        <f>#REF!/#REF!*100</f>
        <v>#REF!</v>
      </c>
      <c r="J29" s="519" t="e">
        <f>#REF!/#REF!*100</f>
        <v>#REF!</v>
      </c>
      <c r="K29" s="519" t="e">
        <f>#REF!/#REF!*100</f>
        <v>#REF!</v>
      </c>
      <c r="L29" s="519" t="e">
        <f>#REF!/#REF!*100</f>
        <v>#REF!</v>
      </c>
      <c r="M29" s="519" t="e">
        <f>#REF!/#REF!*100</f>
        <v>#REF!</v>
      </c>
      <c r="N29" s="519" t="e">
        <f>#REF!/#REF!*100</f>
        <v>#REF!</v>
      </c>
      <c r="O29" s="519" t="e">
        <f>#REF!/#REF!*100</f>
        <v>#REF!</v>
      </c>
      <c r="P29" s="519" t="e">
        <f>#REF!/#REF!*100</f>
        <v>#REF!</v>
      </c>
      <c r="Q29" s="519" t="e">
        <f>#REF!/#REF!*100</f>
        <v>#REF!</v>
      </c>
    </row>
    <row r="30" spans="1:17" s="282" customFormat="1">
      <c r="A30" s="293" t="s">
        <v>595</v>
      </c>
      <c r="B30" s="518" t="e">
        <f>#REF!/#REF!*100</f>
        <v>#REF!</v>
      </c>
      <c r="C30" s="519" t="e">
        <f>#REF!/#REF!*100</f>
        <v>#REF!</v>
      </c>
      <c r="D30" s="518" t="e">
        <f>#REF!/#REF!*100</f>
        <v>#REF!</v>
      </c>
      <c r="E30" s="519" t="e">
        <f>#REF!/#REF!*100</f>
        <v>#REF!</v>
      </c>
      <c r="F30" s="518" t="e">
        <f>#REF!/#REF!*100</f>
        <v>#REF!</v>
      </c>
      <c r="G30" s="519" t="e">
        <f>#REF!/#REF!*100</f>
        <v>#REF!</v>
      </c>
      <c r="H30" s="519" t="e">
        <f>#REF!/#REF!*100</f>
        <v>#REF!</v>
      </c>
      <c r="I30" s="519" t="e">
        <f>#REF!/#REF!*100</f>
        <v>#REF!</v>
      </c>
      <c r="J30" s="519" t="e">
        <f>#REF!/#REF!*100</f>
        <v>#REF!</v>
      </c>
      <c r="K30" s="519" t="e">
        <f>#REF!/#REF!*100</f>
        <v>#REF!</v>
      </c>
      <c r="L30" s="519" t="e">
        <f>#REF!/#REF!*100</f>
        <v>#REF!</v>
      </c>
      <c r="M30" s="519" t="e">
        <f>#REF!/#REF!*100</f>
        <v>#REF!</v>
      </c>
      <c r="N30" s="519" t="e">
        <f>#REF!/#REF!*100</f>
        <v>#REF!</v>
      </c>
      <c r="O30" s="519" t="e">
        <f>#REF!/#REF!*100</f>
        <v>#REF!</v>
      </c>
      <c r="P30" s="519" t="e">
        <f>#REF!/#REF!*100</f>
        <v>#REF!</v>
      </c>
      <c r="Q30" s="519" t="e">
        <f>#REF!/#REF!*100</f>
        <v>#REF!</v>
      </c>
    </row>
    <row r="31" spans="1:17" s="282" customFormat="1">
      <c r="A31" s="403" t="s">
        <v>596</v>
      </c>
      <c r="B31" s="520" t="e">
        <f>#REF!/#REF!*100</f>
        <v>#REF!</v>
      </c>
      <c r="C31" s="521" t="e">
        <f>#REF!/#REF!*100</f>
        <v>#REF!</v>
      </c>
      <c r="D31" s="520" t="e">
        <f>#REF!/#REF!*100</f>
        <v>#REF!</v>
      </c>
      <c r="E31" s="521" t="e">
        <f>#REF!/#REF!*100</f>
        <v>#REF!</v>
      </c>
      <c r="F31" s="520" t="e">
        <f>#REF!/#REF!*100</f>
        <v>#REF!</v>
      </c>
      <c r="G31" s="521" t="e">
        <f>#REF!/#REF!*100</f>
        <v>#REF!</v>
      </c>
      <c r="H31" s="521" t="e">
        <f>#REF!/#REF!*100</f>
        <v>#REF!</v>
      </c>
      <c r="I31" s="521" t="e">
        <f>#REF!/#REF!*100</f>
        <v>#REF!</v>
      </c>
      <c r="J31" s="521" t="e">
        <f>#REF!/#REF!*100</f>
        <v>#REF!</v>
      </c>
      <c r="K31" s="521" t="e">
        <f>#REF!/#REF!*100</f>
        <v>#REF!</v>
      </c>
      <c r="L31" s="521" t="e">
        <f>#REF!/#REF!*100</f>
        <v>#REF!</v>
      </c>
      <c r="M31" s="521" t="e">
        <f>#REF!/#REF!*100</f>
        <v>#REF!</v>
      </c>
      <c r="N31" s="521" t="e">
        <f>#REF!/#REF!*100</f>
        <v>#REF!</v>
      </c>
      <c r="O31" s="521" t="e">
        <f>#REF!/#REF!*100</f>
        <v>#REF!</v>
      </c>
      <c r="P31" s="521" t="e">
        <f>#REF!/#REF!*100</f>
        <v>#REF!</v>
      </c>
      <c r="Q31" s="521" t="e">
        <f>#REF!/#REF!*100</f>
        <v>#REF!</v>
      </c>
    </row>
    <row r="32" spans="1:17" s="282" customFormat="1">
      <c r="A32" s="293" t="s">
        <v>597</v>
      </c>
      <c r="B32" s="518" t="e">
        <f>#REF!/#REF!*100</f>
        <v>#REF!</v>
      </c>
      <c r="C32" s="519" t="e">
        <f>#REF!/#REF!*100</f>
        <v>#REF!</v>
      </c>
      <c r="D32" s="518" t="e">
        <f>#REF!/#REF!*100</f>
        <v>#REF!</v>
      </c>
      <c r="E32" s="519" t="e">
        <f>#REF!/#REF!*100</f>
        <v>#REF!</v>
      </c>
      <c r="F32" s="518" t="e">
        <f>#REF!/#REF!*100</f>
        <v>#REF!</v>
      </c>
      <c r="G32" s="519" t="e">
        <f>#REF!/#REF!*100</f>
        <v>#REF!</v>
      </c>
      <c r="H32" s="519" t="e">
        <f>#REF!/#REF!*100</f>
        <v>#REF!</v>
      </c>
      <c r="I32" s="519" t="e">
        <f>#REF!/#REF!*100</f>
        <v>#REF!</v>
      </c>
      <c r="J32" s="519" t="e">
        <f>#REF!/#REF!*100</f>
        <v>#REF!</v>
      </c>
      <c r="K32" s="519" t="e">
        <f>#REF!/#REF!*100</f>
        <v>#REF!</v>
      </c>
      <c r="L32" s="519" t="e">
        <f>#REF!/#REF!*100</f>
        <v>#REF!</v>
      </c>
      <c r="M32" s="519" t="e">
        <f>#REF!/#REF!*100</f>
        <v>#REF!</v>
      </c>
      <c r="N32" s="519" t="e">
        <f>#REF!/#REF!*100</f>
        <v>#REF!</v>
      </c>
      <c r="O32" s="519" t="e">
        <f>#REF!/#REF!*100</f>
        <v>#REF!</v>
      </c>
      <c r="P32" s="519" t="e">
        <f>#REF!/#REF!*100</f>
        <v>#REF!</v>
      </c>
      <c r="Q32" s="519" t="e">
        <f>#REF!/#REF!*100</f>
        <v>#REF!</v>
      </c>
    </row>
    <row r="33" spans="1:17" s="282" customFormat="1">
      <c r="A33" s="293" t="s">
        <v>598</v>
      </c>
      <c r="B33" s="518" t="e">
        <f>#REF!/#REF!*100</f>
        <v>#REF!</v>
      </c>
      <c r="C33" s="519" t="e">
        <f>#REF!/#REF!*100</f>
        <v>#REF!</v>
      </c>
      <c r="D33" s="518" t="e">
        <f>#REF!/#REF!*100</f>
        <v>#REF!</v>
      </c>
      <c r="E33" s="519" t="e">
        <f>#REF!/#REF!*100</f>
        <v>#REF!</v>
      </c>
      <c r="F33" s="518" t="e">
        <f>#REF!/#REF!*100</f>
        <v>#REF!</v>
      </c>
      <c r="G33" s="519" t="e">
        <f>#REF!/#REF!*100</f>
        <v>#REF!</v>
      </c>
      <c r="H33" s="519" t="e">
        <f>#REF!/#REF!*100</f>
        <v>#REF!</v>
      </c>
      <c r="I33" s="519" t="e">
        <f>#REF!/#REF!*100</f>
        <v>#REF!</v>
      </c>
      <c r="J33" s="519" t="e">
        <f>#REF!/#REF!*100</f>
        <v>#REF!</v>
      </c>
      <c r="K33" s="519" t="e">
        <f>#REF!/#REF!*100</f>
        <v>#REF!</v>
      </c>
      <c r="L33" s="519" t="e">
        <f>#REF!/#REF!*100</f>
        <v>#REF!</v>
      </c>
      <c r="M33" s="519" t="e">
        <f>#REF!/#REF!*100</f>
        <v>#REF!</v>
      </c>
      <c r="N33" s="519" t="e">
        <f>#REF!/#REF!*100</f>
        <v>#REF!</v>
      </c>
      <c r="O33" s="519" t="e">
        <f>#REF!/#REF!*100</f>
        <v>#REF!</v>
      </c>
      <c r="P33" s="519" t="e">
        <f>#REF!/#REF!*100</f>
        <v>#REF!</v>
      </c>
      <c r="Q33" s="519" t="e">
        <f>#REF!/#REF!*100</f>
        <v>#REF!</v>
      </c>
    </row>
    <row r="34" spans="1:17" s="282" customFormat="1">
      <c r="A34" s="293" t="s">
        <v>599</v>
      </c>
      <c r="B34" s="518" t="e">
        <f>#REF!/#REF!*100</f>
        <v>#REF!</v>
      </c>
      <c r="C34" s="519" t="e">
        <f>#REF!/#REF!*100</f>
        <v>#REF!</v>
      </c>
      <c r="D34" s="518" t="e">
        <f>#REF!/#REF!*100</f>
        <v>#REF!</v>
      </c>
      <c r="E34" s="519" t="e">
        <f>#REF!/#REF!*100</f>
        <v>#REF!</v>
      </c>
      <c r="F34" s="518" t="e">
        <f>#REF!/#REF!*100</f>
        <v>#REF!</v>
      </c>
      <c r="G34" s="519" t="e">
        <f>#REF!/#REF!*100</f>
        <v>#REF!</v>
      </c>
      <c r="H34" s="519" t="e">
        <f>#REF!/#REF!*100</f>
        <v>#REF!</v>
      </c>
      <c r="I34" s="519" t="e">
        <f>#REF!/#REF!*100</f>
        <v>#REF!</v>
      </c>
      <c r="J34" s="519" t="e">
        <f>#REF!/#REF!*100</f>
        <v>#REF!</v>
      </c>
      <c r="K34" s="519" t="e">
        <f>#REF!/#REF!*100</f>
        <v>#REF!</v>
      </c>
      <c r="L34" s="519" t="e">
        <f>#REF!/#REF!*100</f>
        <v>#REF!</v>
      </c>
      <c r="M34" s="519" t="e">
        <f>#REF!/#REF!*100</f>
        <v>#REF!</v>
      </c>
      <c r="N34" s="519" t="e">
        <f>#REF!/#REF!*100</f>
        <v>#REF!</v>
      </c>
      <c r="O34" s="519" t="e">
        <f>#REF!/#REF!*100</f>
        <v>#REF!</v>
      </c>
      <c r="P34" s="519" t="e">
        <f>#REF!/#REF!*100</f>
        <v>#REF!</v>
      </c>
      <c r="Q34" s="519" t="e">
        <f>#REF!/#REF!*100</f>
        <v>#REF!</v>
      </c>
    </row>
    <row r="35" spans="1:17" s="282" customFormat="1">
      <c r="A35" s="293" t="s">
        <v>600</v>
      </c>
      <c r="B35" s="518" t="e">
        <f>#REF!/#REF!*100</f>
        <v>#REF!</v>
      </c>
      <c r="C35" s="519" t="e">
        <f>#REF!/#REF!*100</f>
        <v>#REF!</v>
      </c>
      <c r="D35" s="518" t="e">
        <f>#REF!/#REF!*100</f>
        <v>#REF!</v>
      </c>
      <c r="E35" s="519" t="e">
        <f>#REF!/#REF!*100</f>
        <v>#REF!</v>
      </c>
      <c r="F35" s="518" t="e">
        <f>#REF!/#REF!*100</f>
        <v>#REF!</v>
      </c>
      <c r="G35" s="519" t="e">
        <f>#REF!/#REF!*100</f>
        <v>#REF!</v>
      </c>
      <c r="H35" s="519" t="e">
        <f>#REF!/#REF!*100</f>
        <v>#REF!</v>
      </c>
      <c r="I35" s="519" t="e">
        <f>#REF!/#REF!*100</f>
        <v>#REF!</v>
      </c>
      <c r="J35" s="519" t="e">
        <f>#REF!/#REF!*100</f>
        <v>#REF!</v>
      </c>
      <c r="K35" s="519" t="e">
        <f>#REF!/#REF!*100</f>
        <v>#REF!</v>
      </c>
      <c r="L35" s="519" t="e">
        <f>#REF!/#REF!*100</f>
        <v>#REF!</v>
      </c>
      <c r="M35" s="519" t="e">
        <f>#REF!/#REF!*100</f>
        <v>#REF!</v>
      </c>
      <c r="N35" s="519" t="e">
        <f>#REF!/#REF!*100</f>
        <v>#REF!</v>
      </c>
      <c r="O35" s="519" t="e">
        <f>#REF!/#REF!*100</f>
        <v>#REF!</v>
      </c>
      <c r="P35" s="519" t="e">
        <f>#REF!/#REF!*100</f>
        <v>#REF!</v>
      </c>
      <c r="Q35" s="519" t="e">
        <f>#REF!/#REF!*100</f>
        <v>#REF!</v>
      </c>
    </row>
    <row r="36" spans="1:17" s="282" customFormat="1">
      <c r="A36" s="403" t="s">
        <v>601</v>
      </c>
      <c r="B36" s="520" t="e">
        <f>#REF!/#REF!*100</f>
        <v>#REF!</v>
      </c>
      <c r="C36" s="521" t="e">
        <f>#REF!/#REF!*100</f>
        <v>#REF!</v>
      </c>
      <c r="D36" s="520" t="e">
        <f>#REF!/#REF!*100</f>
        <v>#REF!</v>
      </c>
      <c r="E36" s="521" t="e">
        <f>#REF!/#REF!*100</f>
        <v>#REF!</v>
      </c>
      <c r="F36" s="520" t="e">
        <f>#REF!/#REF!*100</f>
        <v>#REF!</v>
      </c>
      <c r="G36" s="521" t="e">
        <f>#REF!/#REF!*100</f>
        <v>#REF!</v>
      </c>
      <c r="H36" s="521" t="e">
        <f>#REF!/#REF!*100</f>
        <v>#REF!</v>
      </c>
      <c r="I36" s="521" t="e">
        <f>#REF!/#REF!*100</f>
        <v>#REF!</v>
      </c>
      <c r="J36" s="521" t="e">
        <f>#REF!/#REF!*100</f>
        <v>#REF!</v>
      </c>
      <c r="K36" s="521" t="e">
        <f>#REF!/#REF!*100</f>
        <v>#REF!</v>
      </c>
      <c r="L36" s="521" t="e">
        <f>#REF!/#REF!*100</f>
        <v>#REF!</v>
      </c>
      <c r="M36" s="521" t="e">
        <f>#REF!/#REF!*100</f>
        <v>#REF!</v>
      </c>
      <c r="N36" s="521" t="e">
        <f>#REF!/#REF!*100</f>
        <v>#REF!</v>
      </c>
      <c r="O36" s="521" t="e">
        <f>#REF!/#REF!*100</f>
        <v>#REF!</v>
      </c>
      <c r="P36" s="521" t="e">
        <f>#REF!/#REF!*100</f>
        <v>#REF!</v>
      </c>
      <c r="Q36" s="521" t="e">
        <f>#REF!/#REF!*100</f>
        <v>#REF!</v>
      </c>
    </row>
    <row r="37" spans="1:17" s="282" customFormat="1">
      <c r="A37" s="293" t="s">
        <v>602</v>
      </c>
      <c r="B37" s="518" t="e">
        <f>#REF!/#REF!*100</f>
        <v>#REF!</v>
      </c>
      <c r="C37" s="519" t="e">
        <f>#REF!/#REF!*100</f>
        <v>#REF!</v>
      </c>
      <c r="D37" s="518" t="e">
        <f>#REF!/#REF!*100</f>
        <v>#REF!</v>
      </c>
      <c r="E37" s="519" t="e">
        <f>#REF!/#REF!*100</f>
        <v>#REF!</v>
      </c>
      <c r="F37" s="518" t="e">
        <f>#REF!/#REF!*100</f>
        <v>#REF!</v>
      </c>
      <c r="G37" s="519" t="e">
        <f>#REF!/#REF!*100</f>
        <v>#REF!</v>
      </c>
      <c r="H37" s="519" t="e">
        <f>#REF!/#REF!*100</f>
        <v>#REF!</v>
      </c>
      <c r="I37" s="519" t="e">
        <f>#REF!/#REF!*100</f>
        <v>#REF!</v>
      </c>
      <c r="J37" s="519" t="e">
        <f>#REF!/#REF!*100</f>
        <v>#REF!</v>
      </c>
      <c r="K37" s="519" t="e">
        <f>#REF!/#REF!*100</f>
        <v>#REF!</v>
      </c>
      <c r="L37" s="519" t="e">
        <f>#REF!/#REF!*100</f>
        <v>#REF!</v>
      </c>
      <c r="M37" s="519" t="e">
        <f>#REF!/#REF!*100</f>
        <v>#REF!</v>
      </c>
      <c r="N37" s="519" t="e">
        <f>#REF!/#REF!*100</f>
        <v>#REF!</v>
      </c>
      <c r="O37" s="519" t="e">
        <f>#REF!/#REF!*100</f>
        <v>#REF!</v>
      </c>
      <c r="P37" s="519" t="e">
        <f>#REF!/#REF!*100</f>
        <v>#REF!</v>
      </c>
      <c r="Q37" s="519" t="e">
        <f>#REF!/#REF!*100</f>
        <v>#REF!</v>
      </c>
    </row>
    <row r="38" spans="1:17" s="282" customFormat="1">
      <c r="A38" s="293" t="s">
        <v>603</v>
      </c>
      <c r="B38" s="518" t="e">
        <f>#REF!/#REF!*100</f>
        <v>#REF!</v>
      </c>
      <c r="C38" s="519" t="e">
        <f>#REF!/#REF!*100</f>
        <v>#REF!</v>
      </c>
      <c r="D38" s="518" t="e">
        <f>#REF!/#REF!*100</f>
        <v>#REF!</v>
      </c>
      <c r="E38" s="519" t="e">
        <f>#REF!/#REF!*100</f>
        <v>#REF!</v>
      </c>
      <c r="F38" s="518" t="e">
        <f>#REF!/#REF!*100</f>
        <v>#REF!</v>
      </c>
      <c r="G38" s="519" t="e">
        <f>#REF!/#REF!*100</f>
        <v>#REF!</v>
      </c>
      <c r="H38" s="519" t="e">
        <f>#REF!/#REF!*100</f>
        <v>#REF!</v>
      </c>
      <c r="I38" s="519" t="e">
        <f>#REF!/#REF!*100</f>
        <v>#REF!</v>
      </c>
      <c r="J38" s="519" t="e">
        <f>#REF!/#REF!*100</f>
        <v>#REF!</v>
      </c>
      <c r="K38" s="519" t="e">
        <f>#REF!/#REF!*100</f>
        <v>#REF!</v>
      </c>
      <c r="L38" s="519" t="e">
        <f>#REF!/#REF!*100</f>
        <v>#REF!</v>
      </c>
      <c r="M38" s="519" t="e">
        <f>#REF!/#REF!*100</f>
        <v>#REF!</v>
      </c>
      <c r="N38" s="519" t="e">
        <f>#REF!/#REF!*100</f>
        <v>#REF!</v>
      </c>
      <c r="O38" s="519" t="e">
        <f>#REF!/#REF!*100</f>
        <v>#REF!</v>
      </c>
      <c r="P38" s="519" t="e">
        <f>#REF!/#REF!*100</f>
        <v>#REF!</v>
      </c>
      <c r="Q38" s="519" t="e">
        <f>#REF!/#REF!*100</f>
        <v>#REF!</v>
      </c>
    </row>
    <row r="39" spans="1:17" s="282" customFormat="1">
      <c r="A39" s="293" t="s">
        <v>604</v>
      </c>
      <c r="B39" s="518" t="e">
        <f>#REF!/#REF!*100</f>
        <v>#REF!</v>
      </c>
      <c r="C39" s="519" t="e">
        <f>#REF!/#REF!*100</f>
        <v>#REF!</v>
      </c>
      <c r="D39" s="518" t="e">
        <f>#REF!/#REF!*100</f>
        <v>#REF!</v>
      </c>
      <c r="E39" s="519" t="e">
        <f>#REF!/#REF!*100</f>
        <v>#REF!</v>
      </c>
      <c r="F39" s="518" t="e">
        <f>#REF!/#REF!*100</f>
        <v>#REF!</v>
      </c>
      <c r="G39" s="519" t="e">
        <f>#REF!/#REF!*100</f>
        <v>#REF!</v>
      </c>
      <c r="H39" s="519" t="e">
        <f>#REF!/#REF!*100</f>
        <v>#REF!</v>
      </c>
      <c r="I39" s="519" t="e">
        <f>#REF!/#REF!*100</f>
        <v>#REF!</v>
      </c>
      <c r="J39" s="519" t="e">
        <f>#REF!/#REF!*100</f>
        <v>#REF!</v>
      </c>
      <c r="K39" s="519" t="e">
        <f>#REF!/#REF!*100</f>
        <v>#REF!</v>
      </c>
      <c r="L39" s="519" t="e">
        <f>#REF!/#REF!*100</f>
        <v>#REF!</v>
      </c>
      <c r="M39" s="519" t="e">
        <f>#REF!/#REF!*100</f>
        <v>#REF!</v>
      </c>
      <c r="N39" s="519" t="e">
        <f>#REF!/#REF!*100</f>
        <v>#REF!</v>
      </c>
      <c r="O39" s="519" t="e">
        <f>#REF!/#REF!*100</f>
        <v>#REF!</v>
      </c>
      <c r="P39" s="519" t="e">
        <f>#REF!/#REF!*100</f>
        <v>#REF!</v>
      </c>
      <c r="Q39" s="519" t="e">
        <f>#REF!/#REF!*100</f>
        <v>#REF!</v>
      </c>
    </row>
    <row r="40" spans="1:17" s="282" customFormat="1">
      <c r="A40" s="293" t="s">
        <v>605</v>
      </c>
      <c r="B40" s="518" t="e">
        <f>#REF!/#REF!*100</f>
        <v>#REF!</v>
      </c>
      <c r="C40" s="519" t="e">
        <f>#REF!/#REF!*100</f>
        <v>#REF!</v>
      </c>
      <c r="D40" s="518" t="e">
        <f>#REF!/#REF!*100</f>
        <v>#REF!</v>
      </c>
      <c r="E40" s="519" t="e">
        <f>#REF!/#REF!*100</f>
        <v>#REF!</v>
      </c>
      <c r="F40" s="518" t="e">
        <f>#REF!/#REF!*100</f>
        <v>#REF!</v>
      </c>
      <c r="G40" s="519" t="e">
        <f>#REF!/#REF!*100</f>
        <v>#REF!</v>
      </c>
      <c r="H40" s="519" t="e">
        <f>#REF!/#REF!*100</f>
        <v>#REF!</v>
      </c>
      <c r="I40" s="519" t="e">
        <f>#REF!/#REF!*100</f>
        <v>#REF!</v>
      </c>
      <c r="J40" s="519" t="e">
        <f>#REF!/#REF!*100</f>
        <v>#REF!</v>
      </c>
      <c r="K40" s="519" t="e">
        <f>#REF!/#REF!*100</f>
        <v>#REF!</v>
      </c>
      <c r="L40" s="519" t="e">
        <f>#REF!/#REF!*100</f>
        <v>#REF!</v>
      </c>
      <c r="M40" s="519" t="e">
        <f>#REF!/#REF!*100</f>
        <v>#REF!</v>
      </c>
      <c r="N40" s="519" t="e">
        <f>#REF!/#REF!*100</f>
        <v>#REF!</v>
      </c>
      <c r="O40" s="519" t="e">
        <f>#REF!/#REF!*100</f>
        <v>#REF!</v>
      </c>
      <c r="P40" s="519" t="e">
        <f>#REF!/#REF!*100</f>
        <v>#REF!</v>
      </c>
      <c r="Q40" s="519" t="e">
        <f>#REF!/#REF!*100</f>
        <v>#REF!</v>
      </c>
    </row>
    <row r="41" spans="1:17" s="282" customFormat="1">
      <c r="A41" s="403" t="s">
        <v>606</v>
      </c>
      <c r="B41" s="520" t="e">
        <f>#REF!/#REF!*100</f>
        <v>#REF!</v>
      </c>
      <c r="C41" s="521" t="e">
        <f>#REF!/#REF!*100</f>
        <v>#REF!</v>
      </c>
      <c r="D41" s="520" t="e">
        <f>#REF!/#REF!*100</f>
        <v>#REF!</v>
      </c>
      <c r="E41" s="521" t="e">
        <f>#REF!/#REF!*100</f>
        <v>#REF!</v>
      </c>
      <c r="F41" s="520" t="e">
        <f>#REF!/#REF!*100</f>
        <v>#REF!</v>
      </c>
      <c r="G41" s="521" t="e">
        <f>#REF!/#REF!*100</f>
        <v>#REF!</v>
      </c>
      <c r="H41" s="521" t="e">
        <f>#REF!/#REF!*100</f>
        <v>#REF!</v>
      </c>
      <c r="I41" s="521" t="e">
        <f>#REF!/#REF!*100</f>
        <v>#REF!</v>
      </c>
      <c r="J41" s="521" t="e">
        <f>#REF!/#REF!*100</f>
        <v>#REF!</v>
      </c>
      <c r="K41" s="521" t="e">
        <f>#REF!/#REF!*100</f>
        <v>#REF!</v>
      </c>
      <c r="L41" s="521" t="e">
        <f>#REF!/#REF!*100</f>
        <v>#REF!</v>
      </c>
      <c r="M41" s="521" t="e">
        <f>#REF!/#REF!*100</f>
        <v>#REF!</v>
      </c>
      <c r="N41" s="521" t="e">
        <f>#REF!/#REF!*100</f>
        <v>#REF!</v>
      </c>
      <c r="O41" s="521" t="e">
        <f>#REF!/#REF!*100</f>
        <v>#REF!</v>
      </c>
      <c r="P41" s="521" t="e">
        <f>#REF!/#REF!*100</f>
        <v>#REF!</v>
      </c>
      <c r="Q41" s="521" t="e">
        <f>#REF!/#REF!*100</f>
        <v>#REF!</v>
      </c>
    </row>
    <row r="42" spans="1:17" s="282" customFormat="1">
      <c r="A42" s="293" t="s">
        <v>607</v>
      </c>
      <c r="B42" s="518" t="e">
        <f>#REF!/#REF!*100</f>
        <v>#REF!</v>
      </c>
      <c r="C42" s="519" t="e">
        <f>#REF!/#REF!*100</f>
        <v>#REF!</v>
      </c>
      <c r="D42" s="518" t="e">
        <f>#REF!/#REF!*100</f>
        <v>#REF!</v>
      </c>
      <c r="E42" s="519" t="e">
        <f>#REF!/#REF!*100</f>
        <v>#REF!</v>
      </c>
      <c r="F42" s="518" t="e">
        <f>#REF!/#REF!*100</f>
        <v>#REF!</v>
      </c>
      <c r="G42" s="519" t="e">
        <f>#REF!/#REF!*100</f>
        <v>#REF!</v>
      </c>
      <c r="H42" s="519" t="e">
        <f>#REF!/#REF!*100</f>
        <v>#REF!</v>
      </c>
      <c r="I42" s="519" t="e">
        <f>#REF!/#REF!*100</f>
        <v>#REF!</v>
      </c>
      <c r="J42" s="519" t="e">
        <f>#REF!/#REF!*100</f>
        <v>#REF!</v>
      </c>
      <c r="K42" s="519" t="e">
        <f>#REF!/#REF!*100</f>
        <v>#REF!</v>
      </c>
      <c r="L42" s="519" t="e">
        <f>#REF!/#REF!*100</f>
        <v>#REF!</v>
      </c>
      <c r="M42" s="519" t="e">
        <f>#REF!/#REF!*100</f>
        <v>#REF!</v>
      </c>
      <c r="N42" s="519" t="e">
        <f>#REF!/#REF!*100</f>
        <v>#REF!</v>
      </c>
      <c r="O42" s="519" t="e">
        <f>#REF!/#REF!*100</f>
        <v>#REF!</v>
      </c>
      <c r="P42" s="519" t="e">
        <f>#REF!/#REF!*100</f>
        <v>#REF!</v>
      </c>
      <c r="Q42" s="519" t="e">
        <f>#REF!/#REF!*100</f>
        <v>#REF!</v>
      </c>
    </row>
    <row r="43" spans="1:17" s="282" customFormat="1">
      <c r="A43" s="293" t="s">
        <v>608</v>
      </c>
      <c r="B43" s="518" t="e">
        <f>#REF!/#REF!*100</f>
        <v>#REF!</v>
      </c>
      <c r="C43" s="519" t="e">
        <f>#REF!/#REF!*100</f>
        <v>#REF!</v>
      </c>
      <c r="D43" s="518" t="e">
        <f>#REF!/#REF!*100</f>
        <v>#REF!</v>
      </c>
      <c r="E43" s="519" t="e">
        <f>#REF!/#REF!*100</f>
        <v>#REF!</v>
      </c>
      <c r="F43" s="518" t="e">
        <f>#REF!/#REF!*100</f>
        <v>#REF!</v>
      </c>
      <c r="G43" s="519" t="e">
        <f>#REF!/#REF!*100</f>
        <v>#REF!</v>
      </c>
      <c r="H43" s="519" t="e">
        <f>#REF!/#REF!*100</f>
        <v>#REF!</v>
      </c>
      <c r="I43" s="519" t="e">
        <f>#REF!/#REF!*100</f>
        <v>#REF!</v>
      </c>
      <c r="J43" s="519" t="e">
        <f>#REF!/#REF!*100</f>
        <v>#REF!</v>
      </c>
      <c r="K43" s="519" t="e">
        <f>#REF!/#REF!*100</f>
        <v>#REF!</v>
      </c>
      <c r="L43" s="519" t="e">
        <f>#REF!/#REF!*100</f>
        <v>#REF!</v>
      </c>
      <c r="M43" s="519" t="e">
        <f>#REF!/#REF!*100</f>
        <v>#REF!</v>
      </c>
      <c r="N43" s="519" t="e">
        <f>#REF!/#REF!*100</f>
        <v>#REF!</v>
      </c>
      <c r="O43" s="519" t="e">
        <f>#REF!/#REF!*100</f>
        <v>#REF!</v>
      </c>
      <c r="P43" s="519" t="e">
        <f>#REF!/#REF!*100</f>
        <v>#REF!</v>
      </c>
      <c r="Q43" s="519" t="e">
        <f>#REF!/#REF!*100</f>
        <v>#REF!</v>
      </c>
    </row>
    <row r="44" spans="1:17" s="282" customFormat="1">
      <c r="A44" s="293" t="s">
        <v>609</v>
      </c>
      <c r="B44" s="518" t="e">
        <f>#REF!/#REF!*100</f>
        <v>#REF!</v>
      </c>
      <c r="C44" s="519" t="e">
        <f>#REF!/#REF!*100</f>
        <v>#REF!</v>
      </c>
      <c r="D44" s="518" t="e">
        <f>#REF!/#REF!*100</f>
        <v>#REF!</v>
      </c>
      <c r="E44" s="519" t="e">
        <f>#REF!/#REF!*100</f>
        <v>#REF!</v>
      </c>
      <c r="F44" s="518" t="e">
        <f>#REF!/#REF!*100</f>
        <v>#REF!</v>
      </c>
      <c r="G44" s="519" t="e">
        <f>#REF!/#REF!*100</f>
        <v>#REF!</v>
      </c>
      <c r="H44" s="519" t="e">
        <f>#REF!/#REF!*100</f>
        <v>#REF!</v>
      </c>
      <c r="I44" s="519" t="e">
        <f>#REF!/#REF!*100</f>
        <v>#REF!</v>
      </c>
      <c r="J44" s="519" t="e">
        <f>#REF!/#REF!*100</f>
        <v>#REF!</v>
      </c>
      <c r="K44" s="519" t="e">
        <f>#REF!/#REF!*100</f>
        <v>#REF!</v>
      </c>
      <c r="L44" s="519" t="e">
        <f>#REF!/#REF!*100</f>
        <v>#REF!</v>
      </c>
      <c r="M44" s="519" t="e">
        <f>#REF!/#REF!*100</f>
        <v>#REF!</v>
      </c>
      <c r="N44" s="519" t="e">
        <f>#REF!/#REF!*100</f>
        <v>#REF!</v>
      </c>
      <c r="O44" s="519" t="e">
        <f>#REF!/#REF!*100</f>
        <v>#REF!</v>
      </c>
      <c r="P44" s="519" t="e">
        <f>#REF!/#REF!*100</f>
        <v>#REF!</v>
      </c>
      <c r="Q44" s="519" t="e">
        <f>#REF!/#REF!*100</f>
        <v>#REF!</v>
      </c>
    </row>
    <row r="45" spans="1:17" s="282" customFormat="1">
      <c r="A45" s="293" t="s">
        <v>610</v>
      </c>
      <c r="B45" s="518" t="e">
        <f>#REF!/#REF!*100</f>
        <v>#REF!</v>
      </c>
      <c r="C45" s="519" t="e">
        <f>#REF!/#REF!*100</f>
        <v>#REF!</v>
      </c>
      <c r="D45" s="518" t="e">
        <f>#REF!/#REF!*100</f>
        <v>#REF!</v>
      </c>
      <c r="E45" s="519" t="e">
        <f>#REF!/#REF!*100</f>
        <v>#REF!</v>
      </c>
      <c r="F45" s="518" t="e">
        <f>#REF!/#REF!*100</f>
        <v>#REF!</v>
      </c>
      <c r="G45" s="519" t="e">
        <f>#REF!/#REF!*100</f>
        <v>#REF!</v>
      </c>
      <c r="H45" s="519" t="e">
        <f>#REF!/#REF!*100</f>
        <v>#REF!</v>
      </c>
      <c r="I45" s="519" t="e">
        <f>#REF!/#REF!*100</f>
        <v>#REF!</v>
      </c>
      <c r="J45" s="519" t="e">
        <f>#REF!/#REF!*100</f>
        <v>#REF!</v>
      </c>
      <c r="K45" s="519" t="e">
        <f>#REF!/#REF!*100</f>
        <v>#REF!</v>
      </c>
      <c r="L45" s="519" t="e">
        <f>#REF!/#REF!*100</f>
        <v>#REF!</v>
      </c>
      <c r="M45" s="519" t="e">
        <f>#REF!/#REF!*100</f>
        <v>#REF!</v>
      </c>
      <c r="N45" s="519" t="e">
        <f>#REF!/#REF!*100</f>
        <v>#REF!</v>
      </c>
      <c r="O45" s="519" t="e">
        <f>#REF!/#REF!*100</f>
        <v>#REF!</v>
      </c>
      <c r="P45" s="519" t="e">
        <f>#REF!/#REF!*100</f>
        <v>#REF!</v>
      </c>
      <c r="Q45" s="519" t="e">
        <f>#REF!/#REF!*100</f>
        <v>#REF!</v>
      </c>
    </row>
    <row r="46" spans="1:17" s="282" customFormat="1">
      <c r="A46" s="403" t="s">
        <v>611</v>
      </c>
      <c r="B46" s="520" t="e">
        <f>#REF!/#REF!*100</f>
        <v>#REF!</v>
      </c>
      <c r="C46" s="521" t="e">
        <f>#REF!/#REF!*100</f>
        <v>#REF!</v>
      </c>
      <c r="D46" s="520" t="e">
        <f>#REF!/#REF!*100</f>
        <v>#REF!</v>
      </c>
      <c r="E46" s="521" t="e">
        <f>#REF!/#REF!*100</f>
        <v>#REF!</v>
      </c>
      <c r="F46" s="520" t="e">
        <f>#REF!/#REF!*100</f>
        <v>#REF!</v>
      </c>
      <c r="G46" s="521" t="e">
        <f>#REF!/#REF!*100</f>
        <v>#REF!</v>
      </c>
      <c r="H46" s="521" t="e">
        <f>#REF!/#REF!*100</f>
        <v>#REF!</v>
      </c>
      <c r="I46" s="521" t="e">
        <f>#REF!/#REF!*100</f>
        <v>#REF!</v>
      </c>
      <c r="J46" s="521" t="e">
        <f>#REF!/#REF!*100</f>
        <v>#REF!</v>
      </c>
      <c r="K46" s="521" t="e">
        <f>#REF!/#REF!*100</f>
        <v>#REF!</v>
      </c>
      <c r="L46" s="521" t="e">
        <f>#REF!/#REF!*100</f>
        <v>#REF!</v>
      </c>
      <c r="M46" s="521" t="e">
        <f>#REF!/#REF!*100</f>
        <v>#REF!</v>
      </c>
      <c r="N46" s="521" t="e">
        <f>#REF!/#REF!*100</f>
        <v>#REF!</v>
      </c>
      <c r="O46" s="521" t="e">
        <f>#REF!/#REF!*100</f>
        <v>#REF!</v>
      </c>
      <c r="P46" s="521" t="e">
        <f>#REF!/#REF!*100</f>
        <v>#REF!</v>
      </c>
      <c r="Q46" s="521" t="e">
        <f>#REF!/#REF!*100</f>
        <v>#REF!</v>
      </c>
    </row>
    <row r="47" spans="1:17" s="282" customFormat="1">
      <c r="A47" s="293" t="s">
        <v>612</v>
      </c>
      <c r="B47" s="518" t="e">
        <f>#REF!/#REF!*100</f>
        <v>#REF!</v>
      </c>
      <c r="C47" s="519" t="e">
        <f>#REF!/#REF!*100</f>
        <v>#REF!</v>
      </c>
      <c r="D47" s="518" t="e">
        <f>#REF!/#REF!*100</f>
        <v>#REF!</v>
      </c>
      <c r="E47" s="519" t="e">
        <f>#REF!/#REF!*100</f>
        <v>#REF!</v>
      </c>
      <c r="F47" s="518" t="e">
        <f>#REF!/#REF!*100</f>
        <v>#REF!</v>
      </c>
      <c r="G47" s="519" t="e">
        <f>#REF!/#REF!*100</f>
        <v>#REF!</v>
      </c>
      <c r="H47" s="519" t="e">
        <f>#REF!/#REF!*100</f>
        <v>#REF!</v>
      </c>
      <c r="I47" s="519" t="e">
        <f>#REF!/#REF!*100</f>
        <v>#REF!</v>
      </c>
      <c r="J47" s="519" t="e">
        <f>#REF!/#REF!*100</f>
        <v>#REF!</v>
      </c>
      <c r="K47" s="519" t="e">
        <f>#REF!/#REF!*100</f>
        <v>#REF!</v>
      </c>
      <c r="L47" s="519" t="e">
        <f>#REF!/#REF!*100</f>
        <v>#REF!</v>
      </c>
      <c r="M47" s="519" t="e">
        <f>#REF!/#REF!*100</f>
        <v>#REF!</v>
      </c>
      <c r="N47" s="519" t="e">
        <f>#REF!/#REF!*100</f>
        <v>#REF!</v>
      </c>
      <c r="O47" s="519" t="e">
        <f>#REF!/#REF!*100</f>
        <v>#REF!</v>
      </c>
      <c r="P47" s="519" t="e">
        <f>#REF!/#REF!*100</f>
        <v>#REF!</v>
      </c>
      <c r="Q47" s="519" t="e">
        <f>#REF!/#REF!*100</f>
        <v>#REF!</v>
      </c>
    </row>
    <row r="48" spans="1:17" s="282" customFormat="1">
      <c r="A48" s="293" t="s">
        <v>613</v>
      </c>
      <c r="B48" s="518" t="e">
        <f>#REF!/#REF!*100</f>
        <v>#REF!</v>
      </c>
      <c r="C48" s="519" t="e">
        <f>#REF!/#REF!*100</f>
        <v>#REF!</v>
      </c>
      <c r="D48" s="518" t="e">
        <f>#REF!/#REF!*100</f>
        <v>#REF!</v>
      </c>
      <c r="E48" s="519" t="e">
        <f>#REF!/#REF!*100</f>
        <v>#REF!</v>
      </c>
      <c r="F48" s="518" t="e">
        <f>#REF!/#REF!*100</f>
        <v>#REF!</v>
      </c>
      <c r="G48" s="519" t="e">
        <f>#REF!/#REF!*100</f>
        <v>#REF!</v>
      </c>
      <c r="H48" s="519" t="e">
        <f>#REF!/#REF!*100</f>
        <v>#REF!</v>
      </c>
      <c r="I48" s="519" t="e">
        <f>#REF!/#REF!*100</f>
        <v>#REF!</v>
      </c>
      <c r="J48" s="519" t="e">
        <f>#REF!/#REF!*100</f>
        <v>#REF!</v>
      </c>
      <c r="K48" s="519" t="e">
        <f>#REF!/#REF!*100</f>
        <v>#REF!</v>
      </c>
      <c r="L48" s="519" t="e">
        <f>#REF!/#REF!*100</f>
        <v>#REF!</v>
      </c>
      <c r="M48" s="519" t="e">
        <f>#REF!/#REF!*100</f>
        <v>#REF!</v>
      </c>
      <c r="N48" s="519" t="e">
        <f>#REF!/#REF!*100</f>
        <v>#REF!</v>
      </c>
      <c r="O48" s="519" t="e">
        <f>#REF!/#REF!*100</f>
        <v>#REF!</v>
      </c>
      <c r="P48" s="519" t="e">
        <f>#REF!/#REF!*100</f>
        <v>#REF!</v>
      </c>
      <c r="Q48" s="519" t="e">
        <f>#REF!/#REF!*100</f>
        <v>#REF!</v>
      </c>
    </row>
    <row r="49" spans="1:17" s="282" customFormat="1">
      <c r="A49" s="293" t="s">
        <v>614</v>
      </c>
      <c r="B49" s="518" t="e">
        <f>#REF!/#REF!*100</f>
        <v>#REF!</v>
      </c>
      <c r="C49" s="519" t="e">
        <f>#REF!/#REF!*100</f>
        <v>#REF!</v>
      </c>
      <c r="D49" s="518" t="e">
        <f>#REF!/#REF!*100</f>
        <v>#REF!</v>
      </c>
      <c r="E49" s="519" t="e">
        <f>#REF!/#REF!*100</f>
        <v>#REF!</v>
      </c>
      <c r="F49" s="518" t="e">
        <f>#REF!/#REF!*100</f>
        <v>#REF!</v>
      </c>
      <c r="G49" s="519" t="e">
        <f>#REF!/#REF!*100</f>
        <v>#REF!</v>
      </c>
      <c r="H49" s="519" t="e">
        <f>#REF!/#REF!*100</f>
        <v>#REF!</v>
      </c>
      <c r="I49" s="519" t="e">
        <f>#REF!/#REF!*100</f>
        <v>#REF!</v>
      </c>
      <c r="J49" s="519" t="e">
        <f>#REF!/#REF!*100</f>
        <v>#REF!</v>
      </c>
      <c r="K49" s="519" t="e">
        <f>#REF!/#REF!*100</f>
        <v>#REF!</v>
      </c>
      <c r="L49" s="519" t="e">
        <f>#REF!/#REF!*100</f>
        <v>#REF!</v>
      </c>
      <c r="M49" s="519" t="e">
        <f>#REF!/#REF!*100</f>
        <v>#REF!</v>
      </c>
      <c r="N49" s="519" t="e">
        <f>#REF!/#REF!*100</f>
        <v>#REF!</v>
      </c>
      <c r="O49" s="519" t="e">
        <f>#REF!/#REF!*100</f>
        <v>#REF!</v>
      </c>
      <c r="P49" s="519" t="e">
        <f>#REF!/#REF!*100</f>
        <v>#REF!</v>
      </c>
      <c r="Q49" s="519" t="e">
        <f>#REF!/#REF!*100</f>
        <v>#REF!</v>
      </c>
    </row>
    <row r="50" spans="1:17" s="282" customFormat="1">
      <c r="A50" s="293" t="s">
        <v>615</v>
      </c>
      <c r="B50" s="518" t="e">
        <f>#REF!/#REF!*100</f>
        <v>#REF!</v>
      </c>
      <c r="C50" s="519" t="e">
        <f>#REF!/#REF!*100</f>
        <v>#REF!</v>
      </c>
      <c r="D50" s="518" t="e">
        <f>#REF!/#REF!*100</f>
        <v>#REF!</v>
      </c>
      <c r="E50" s="519" t="e">
        <f>#REF!/#REF!*100</f>
        <v>#REF!</v>
      </c>
      <c r="F50" s="518" t="e">
        <f>#REF!/#REF!*100</f>
        <v>#REF!</v>
      </c>
      <c r="G50" s="519" t="e">
        <f>#REF!/#REF!*100</f>
        <v>#REF!</v>
      </c>
      <c r="H50" s="519" t="e">
        <f>#REF!/#REF!*100</f>
        <v>#REF!</v>
      </c>
      <c r="I50" s="519" t="e">
        <f>#REF!/#REF!*100</f>
        <v>#REF!</v>
      </c>
      <c r="J50" s="519" t="e">
        <f>#REF!/#REF!*100</f>
        <v>#REF!</v>
      </c>
      <c r="K50" s="519" t="e">
        <f>#REF!/#REF!*100</f>
        <v>#REF!</v>
      </c>
      <c r="L50" s="519" t="e">
        <f>#REF!/#REF!*100</f>
        <v>#REF!</v>
      </c>
      <c r="M50" s="519" t="e">
        <f>#REF!/#REF!*100</f>
        <v>#REF!</v>
      </c>
      <c r="N50" s="519" t="e">
        <f>#REF!/#REF!*100</f>
        <v>#REF!</v>
      </c>
      <c r="O50" s="519" t="e">
        <f>#REF!/#REF!*100</f>
        <v>#REF!</v>
      </c>
      <c r="P50" s="519" t="e">
        <f>#REF!/#REF!*100</f>
        <v>#REF!</v>
      </c>
      <c r="Q50" s="519" t="e">
        <f>#REF!/#REF!*100</f>
        <v>#REF!</v>
      </c>
    </row>
    <row r="51" spans="1:17" s="282" customFormat="1">
      <c r="A51" s="403" t="s">
        <v>616</v>
      </c>
      <c r="B51" s="520" t="e">
        <f>#REF!/#REF!*100</f>
        <v>#REF!</v>
      </c>
      <c r="C51" s="521" t="e">
        <f>#REF!/#REF!*100</f>
        <v>#REF!</v>
      </c>
      <c r="D51" s="520" t="e">
        <f>#REF!/#REF!*100</f>
        <v>#REF!</v>
      </c>
      <c r="E51" s="521" t="e">
        <f>#REF!/#REF!*100</f>
        <v>#REF!</v>
      </c>
      <c r="F51" s="520" t="e">
        <f>#REF!/#REF!*100</f>
        <v>#REF!</v>
      </c>
      <c r="G51" s="521" t="e">
        <f>#REF!/#REF!*100</f>
        <v>#REF!</v>
      </c>
      <c r="H51" s="521" t="e">
        <f>#REF!/#REF!*100</f>
        <v>#REF!</v>
      </c>
      <c r="I51" s="521" t="e">
        <f>#REF!/#REF!*100</f>
        <v>#REF!</v>
      </c>
      <c r="J51" s="521" t="e">
        <f>#REF!/#REF!*100</f>
        <v>#REF!</v>
      </c>
      <c r="K51" s="521" t="e">
        <f>#REF!/#REF!*100</f>
        <v>#REF!</v>
      </c>
      <c r="L51" s="521" t="e">
        <f>#REF!/#REF!*100</f>
        <v>#REF!</v>
      </c>
      <c r="M51" s="521" t="e">
        <f>#REF!/#REF!*100</f>
        <v>#REF!</v>
      </c>
      <c r="N51" s="521" t="e">
        <f>#REF!/#REF!*100</f>
        <v>#REF!</v>
      </c>
      <c r="O51" s="521" t="e">
        <f>#REF!/#REF!*100</f>
        <v>#REF!</v>
      </c>
      <c r="P51" s="521" t="e">
        <f>#REF!/#REF!*100</f>
        <v>#REF!</v>
      </c>
      <c r="Q51" s="521" t="e">
        <f>#REF!/#REF!*100</f>
        <v>#REF!</v>
      </c>
    </row>
    <row r="52" spans="1:17" s="282" customFormat="1">
      <c r="A52" s="293" t="s">
        <v>617</v>
      </c>
      <c r="B52" s="518" t="e">
        <f>#REF!/#REF!*100</f>
        <v>#REF!</v>
      </c>
      <c r="C52" s="519" t="e">
        <f>#REF!/#REF!*100</f>
        <v>#REF!</v>
      </c>
      <c r="D52" s="518" t="e">
        <f>#REF!/#REF!*100</f>
        <v>#REF!</v>
      </c>
      <c r="E52" s="519" t="e">
        <f>#REF!/#REF!*100</f>
        <v>#REF!</v>
      </c>
      <c r="F52" s="518" t="e">
        <f>#REF!/#REF!*100</f>
        <v>#REF!</v>
      </c>
      <c r="G52" s="519" t="e">
        <f>#REF!/#REF!*100</f>
        <v>#REF!</v>
      </c>
      <c r="H52" s="519" t="e">
        <f>#REF!/#REF!*100</f>
        <v>#REF!</v>
      </c>
      <c r="I52" s="519" t="e">
        <f>#REF!/#REF!*100</f>
        <v>#REF!</v>
      </c>
      <c r="J52" s="519" t="e">
        <f>#REF!/#REF!*100</f>
        <v>#REF!</v>
      </c>
      <c r="K52" s="519" t="e">
        <f>#REF!/#REF!*100</f>
        <v>#REF!</v>
      </c>
      <c r="L52" s="519" t="e">
        <f>#REF!/#REF!*100</f>
        <v>#REF!</v>
      </c>
      <c r="M52" s="519" t="e">
        <f>#REF!/#REF!*100</f>
        <v>#REF!</v>
      </c>
      <c r="N52" s="519" t="e">
        <f>#REF!/#REF!*100</f>
        <v>#REF!</v>
      </c>
      <c r="O52" s="519" t="e">
        <f>#REF!/#REF!*100</f>
        <v>#REF!</v>
      </c>
      <c r="P52" s="519" t="e">
        <f>#REF!/#REF!*100</f>
        <v>#REF!</v>
      </c>
      <c r="Q52" s="519" t="e">
        <f>#REF!/#REF!*100</f>
        <v>#REF!</v>
      </c>
    </row>
    <row r="53" spans="1:17" s="282" customFormat="1">
      <c r="A53" s="293" t="s">
        <v>618</v>
      </c>
      <c r="B53" s="518" t="e">
        <f>#REF!/#REF!*100</f>
        <v>#REF!</v>
      </c>
      <c r="C53" s="519" t="e">
        <f>#REF!/#REF!*100</f>
        <v>#REF!</v>
      </c>
      <c r="D53" s="518" t="e">
        <f>#REF!/#REF!*100</f>
        <v>#REF!</v>
      </c>
      <c r="E53" s="519" t="e">
        <f>#REF!/#REF!*100</f>
        <v>#REF!</v>
      </c>
      <c r="F53" s="518" t="e">
        <f>#REF!/#REF!*100</f>
        <v>#REF!</v>
      </c>
      <c r="G53" s="519" t="e">
        <f>#REF!/#REF!*100</f>
        <v>#REF!</v>
      </c>
      <c r="H53" s="519" t="e">
        <f>#REF!/#REF!*100</f>
        <v>#REF!</v>
      </c>
      <c r="I53" s="519" t="e">
        <f>#REF!/#REF!*100</f>
        <v>#REF!</v>
      </c>
      <c r="J53" s="519" t="e">
        <f>#REF!/#REF!*100</f>
        <v>#REF!</v>
      </c>
      <c r="K53" s="519" t="e">
        <f>#REF!/#REF!*100</f>
        <v>#REF!</v>
      </c>
      <c r="L53" s="519" t="e">
        <f>#REF!/#REF!*100</f>
        <v>#REF!</v>
      </c>
      <c r="M53" s="519" t="e">
        <f>#REF!/#REF!*100</f>
        <v>#REF!</v>
      </c>
      <c r="N53" s="519" t="e">
        <f>#REF!/#REF!*100</f>
        <v>#REF!</v>
      </c>
      <c r="O53" s="519" t="e">
        <f>#REF!/#REF!*100</f>
        <v>#REF!</v>
      </c>
      <c r="P53" s="519" t="e">
        <f>#REF!/#REF!*100</f>
        <v>#REF!</v>
      </c>
      <c r="Q53" s="519" t="e">
        <f>#REF!/#REF!*100</f>
        <v>#REF!</v>
      </c>
    </row>
    <row r="54" spans="1:17" s="282" customFormat="1">
      <c r="A54" s="293" t="s">
        <v>619</v>
      </c>
      <c r="B54" s="518" t="e">
        <f>#REF!/#REF!*100</f>
        <v>#REF!</v>
      </c>
      <c r="C54" s="519" t="e">
        <f>#REF!/#REF!*100</f>
        <v>#REF!</v>
      </c>
      <c r="D54" s="518" t="e">
        <f>#REF!/#REF!*100</f>
        <v>#REF!</v>
      </c>
      <c r="E54" s="519" t="e">
        <f>#REF!/#REF!*100</f>
        <v>#REF!</v>
      </c>
      <c r="F54" s="518" t="e">
        <f>#REF!/#REF!*100</f>
        <v>#REF!</v>
      </c>
      <c r="G54" s="519" t="e">
        <f>#REF!/#REF!*100</f>
        <v>#REF!</v>
      </c>
      <c r="H54" s="519" t="e">
        <f>#REF!/#REF!*100</f>
        <v>#REF!</v>
      </c>
      <c r="I54" s="519" t="e">
        <f>#REF!/#REF!*100</f>
        <v>#REF!</v>
      </c>
      <c r="J54" s="519" t="e">
        <f>#REF!/#REF!*100</f>
        <v>#REF!</v>
      </c>
      <c r="K54" s="519" t="e">
        <f>#REF!/#REF!*100</f>
        <v>#REF!</v>
      </c>
      <c r="L54" s="519" t="e">
        <f>#REF!/#REF!*100</f>
        <v>#REF!</v>
      </c>
      <c r="M54" s="519" t="e">
        <f>#REF!/#REF!*100</f>
        <v>#REF!</v>
      </c>
      <c r="N54" s="519" t="e">
        <f>#REF!/#REF!*100</f>
        <v>#REF!</v>
      </c>
      <c r="O54" s="519" t="e">
        <f>#REF!/#REF!*100</f>
        <v>#REF!</v>
      </c>
      <c r="P54" s="519" t="e">
        <f>#REF!/#REF!*100</f>
        <v>#REF!</v>
      </c>
      <c r="Q54" s="519" t="e">
        <f>#REF!/#REF!*100</f>
        <v>#REF!</v>
      </c>
    </row>
    <row r="55" spans="1:17" s="282" customFormat="1">
      <c r="A55" s="293" t="s">
        <v>620</v>
      </c>
      <c r="B55" s="518" t="e">
        <f>#REF!/#REF!*100</f>
        <v>#REF!</v>
      </c>
      <c r="C55" s="519" t="e">
        <f>#REF!/#REF!*100</f>
        <v>#REF!</v>
      </c>
      <c r="D55" s="518" t="e">
        <f>#REF!/#REF!*100</f>
        <v>#REF!</v>
      </c>
      <c r="E55" s="519" t="e">
        <f>#REF!/#REF!*100</f>
        <v>#REF!</v>
      </c>
      <c r="F55" s="518" t="e">
        <f>#REF!/#REF!*100</f>
        <v>#REF!</v>
      </c>
      <c r="G55" s="519" t="e">
        <f>#REF!/#REF!*100</f>
        <v>#REF!</v>
      </c>
      <c r="H55" s="519" t="e">
        <f>#REF!/#REF!*100</f>
        <v>#REF!</v>
      </c>
      <c r="I55" s="519" t="e">
        <f>#REF!/#REF!*100</f>
        <v>#REF!</v>
      </c>
      <c r="J55" s="519" t="e">
        <f>#REF!/#REF!*100</f>
        <v>#REF!</v>
      </c>
      <c r="K55" s="519" t="e">
        <f>#REF!/#REF!*100</f>
        <v>#REF!</v>
      </c>
      <c r="L55" s="519" t="e">
        <f>#REF!/#REF!*100</f>
        <v>#REF!</v>
      </c>
      <c r="M55" s="519" t="e">
        <f>#REF!/#REF!*100</f>
        <v>#REF!</v>
      </c>
      <c r="N55" s="519" t="e">
        <f>#REF!/#REF!*100</f>
        <v>#REF!</v>
      </c>
      <c r="O55" s="519" t="e">
        <f>#REF!/#REF!*100</f>
        <v>#REF!</v>
      </c>
      <c r="P55" s="519" t="e">
        <f>#REF!/#REF!*100</f>
        <v>#REF!</v>
      </c>
      <c r="Q55" s="519" t="e">
        <f>#REF!/#REF!*100</f>
        <v>#REF!</v>
      </c>
    </row>
    <row r="56" spans="1:17" s="282" customFormat="1">
      <c r="A56" s="403" t="s">
        <v>621</v>
      </c>
      <c r="B56" s="520" t="e">
        <f>#REF!/#REF!*100</f>
        <v>#REF!</v>
      </c>
      <c r="C56" s="521" t="e">
        <f>#REF!/#REF!*100</f>
        <v>#REF!</v>
      </c>
      <c r="D56" s="520" t="e">
        <f>#REF!/#REF!*100</f>
        <v>#REF!</v>
      </c>
      <c r="E56" s="521" t="e">
        <f>#REF!/#REF!*100</f>
        <v>#REF!</v>
      </c>
      <c r="F56" s="520" t="e">
        <f>#REF!/#REF!*100</f>
        <v>#REF!</v>
      </c>
      <c r="G56" s="521" t="e">
        <f>#REF!/#REF!*100</f>
        <v>#REF!</v>
      </c>
      <c r="H56" s="521" t="e">
        <f>#REF!/#REF!*100</f>
        <v>#REF!</v>
      </c>
      <c r="I56" s="521" t="e">
        <f>#REF!/#REF!*100</f>
        <v>#REF!</v>
      </c>
      <c r="J56" s="521" t="e">
        <f>#REF!/#REF!*100</f>
        <v>#REF!</v>
      </c>
      <c r="K56" s="521" t="e">
        <f>#REF!/#REF!*100</f>
        <v>#REF!</v>
      </c>
      <c r="L56" s="521" t="e">
        <f>#REF!/#REF!*100</f>
        <v>#REF!</v>
      </c>
      <c r="M56" s="521" t="e">
        <f>#REF!/#REF!*100</f>
        <v>#REF!</v>
      </c>
      <c r="N56" s="521" t="e">
        <f>#REF!/#REF!*100</f>
        <v>#REF!</v>
      </c>
      <c r="O56" s="521" t="e">
        <f>#REF!/#REF!*100</f>
        <v>#REF!</v>
      </c>
      <c r="P56" s="521" t="e">
        <f>#REF!/#REF!*100</f>
        <v>#REF!</v>
      </c>
      <c r="Q56" s="521" t="e">
        <f>#REF!/#REF!*100</f>
        <v>#REF!</v>
      </c>
    </row>
  </sheetData>
  <customSheetViews>
    <customSheetView guid="{6F28069D-A7F4-41D2-AA1B-4487F97E36F1}" showRuler="0">
      <pageMargins left="0.77" right="0.78" top="0.59" bottom="0.6" header="0.51181102362204722" footer="0.47"/>
      <pageSetup paperSize="8" orientation="landscape" horizontalDpi="4294967292" r:id="rId1"/>
      <headerFooter alignWithMargins="0"/>
    </customSheetView>
  </customSheetViews>
  <mergeCells count="10">
    <mergeCell ref="P3:Q4"/>
    <mergeCell ref="H4:I4"/>
    <mergeCell ref="D3:I3"/>
    <mergeCell ref="J3:K4"/>
    <mergeCell ref="L3:M4"/>
    <mergeCell ref="B3:C4"/>
    <mergeCell ref="A3:A5"/>
    <mergeCell ref="D4:E4"/>
    <mergeCell ref="F4:G4"/>
    <mergeCell ref="N3:O4"/>
  </mergeCells>
  <phoneticPr fontId="2"/>
  <pageMargins left="0.77" right="0.78" top="0.59" bottom="0.6" header="0.51181102362204722" footer="0.47"/>
  <pageSetup paperSize="8" orientation="landscape" horizontalDpi="4294967292"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dimension ref="A1:Q56"/>
  <sheetViews>
    <sheetView zoomScale="85" workbookViewId="0">
      <pane xSplit="1" ySplit="9" topLeftCell="B10" activePane="bottomRight" state="frozen"/>
      <selection pane="topRight"/>
      <selection pane="bottomLeft"/>
      <selection pane="bottomRight"/>
    </sheetView>
  </sheetViews>
  <sheetFormatPr defaultRowHeight="13.5"/>
  <cols>
    <col min="1" max="1" width="14.875" style="187" customWidth="1"/>
    <col min="2" max="17" width="11.125" style="186" customWidth="1"/>
    <col min="18" max="16384" width="9" style="186"/>
  </cols>
  <sheetData>
    <row r="1" spans="1:17" ht="28.5" customHeight="1">
      <c r="A1" s="184" t="s">
        <v>223</v>
      </c>
      <c r="B1" s="184"/>
      <c r="C1" s="184"/>
      <c r="D1" s="184"/>
      <c r="E1" s="184"/>
      <c r="F1" s="184"/>
      <c r="G1" s="184"/>
      <c r="H1" s="184"/>
      <c r="I1" s="184"/>
      <c r="J1" s="184"/>
      <c r="K1" s="184"/>
      <c r="L1" s="184"/>
      <c r="M1" s="184"/>
      <c r="N1" s="184"/>
      <c r="O1" s="184"/>
      <c r="P1" s="184"/>
      <c r="Q1" s="184"/>
    </row>
    <row r="2" spans="1:17">
      <c r="A2" s="444" t="s">
        <v>622</v>
      </c>
      <c r="Q2" s="189" t="s">
        <v>708</v>
      </c>
    </row>
    <row r="3" spans="1:17">
      <c r="A3" s="860" t="s">
        <v>574</v>
      </c>
      <c r="B3" s="791" t="s">
        <v>534</v>
      </c>
      <c r="C3" s="791"/>
      <c r="D3" s="786" t="s">
        <v>557</v>
      </c>
      <c r="E3" s="835"/>
      <c r="F3" s="835"/>
      <c r="G3" s="835"/>
      <c r="H3" s="835"/>
      <c r="I3" s="787"/>
      <c r="J3" s="830" t="s">
        <v>570</v>
      </c>
      <c r="K3" s="831"/>
      <c r="L3" s="830" t="s">
        <v>476</v>
      </c>
      <c r="M3" s="831"/>
      <c r="N3" s="830" t="s">
        <v>242</v>
      </c>
      <c r="O3" s="831"/>
      <c r="P3" s="830" t="s">
        <v>566</v>
      </c>
      <c r="Q3" s="831"/>
    </row>
    <row r="4" spans="1:17">
      <c r="A4" s="861"/>
      <c r="B4" s="791"/>
      <c r="C4" s="791"/>
      <c r="D4" s="786" t="s">
        <v>541</v>
      </c>
      <c r="E4" s="787"/>
      <c r="F4" s="786" t="s">
        <v>562</v>
      </c>
      <c r="G4" s="787"/>
      <c r="H4" s="786" t="s">
        <v>563</v>
      </c>
      <c r="I4" s="787"/>
      <c r="J4" s="832"/>
      <c r="K4" s="833"/>
      <c r="L4" s="832"/>
      <c r="M4" s="833"/>
      <c r="N4" s="832"/>
      <c r="O4" s="833"/>
      <c r="P4" s="832"/>
      <c r="Q4" s="833"/>
    </row>
    <row r="5" spans="1:17">
      <c r="A5" s="792"/>
      <c r="B5" s="192" t="s">
        <v>535</v>
      </c>
      <c r="C5" s="194" t="s">
        <v>536</v>
      </c>
      <c r="D5" s="192" t="s">
        <v>535</v>
      </c>
      <c r="E5" s="193" t="s">
        <v>536</v>
      </c>
      <c r="F5" s="192" t="s">
        <v>535</v>
      </c>
      <c r="G5" s="194" t="s">
        <v>536</v>
      </c>
      <c r="H5" s="192" t="s">
        <v>535</v>
      </c>
      <c r="I5" s="194" t="s">
        <v>536</v>
      </c>
      <c r="J5" s="192" t="s">
        <v>535</v>
      </c>
      <c r="K5" s="194" t="s">
        <v>536</v>
      </c>
      <c r="L5" s="192" t="s">
        <v>535</v>
      </c>
      <c r="M5" s="194" t="s">
        <v>536</v>
      </c>
      <c r="N5" s="192" t="s">
        <v>535</v>
      </c>
      <c r="O5" s="194" t="s">
        <v>536</v>
      </c>
      <c r="P5" s="192" t="s">
        <v>535</v>
      </c>
      <c r="Q5" s="192" t="s">
        <v>536</v>
      </c>
    </row>
    <row r="6" spans="1:17">
      <c r="A6" s="204"/>
      <c r="B6" s="508" t="s">
        <v>573</v>
      </c>
      <c r="C6" s="196" t="s">
        <v>573</v>
      </c>
      <c r="D6" s="195" t="s">
        <v>573</v>
      </c>
      <c r="E6" s="196" t="s">
        <v>573</v>
      </c>
      <c r="F6" s="195" t="s">
        <v>573</v>
      </c>
      <c r="G6" s="196" t="s">
        <v>573</v>
      </c>
      <c r="H6" s="195" t="s">
        <v>573</v>
      </c>
      <c r="I6" s="196" t="s">
        <v>573</v>
      </c>
      <c r="J6" s="195" t="s">
        <v>573</v>
      </c>
      <c r="K6" s="196" t="s">
        <v>573</v>
      </c>
      <c r="L6" s="195" t="s">
        <v>573</v>
      </c>
      <c r="M6" s="196" t="s">
        <v>573</v>
      </c>
      <c r="N6" s="195" t="s">
        <v>573</v>
      </c>
      <c r="O6" s="196" t="s">
        <v>573</v>
      </c>
      <c r="P6" s="195" t="s">
        <v>573</v>
      </c>
      <c r="Q6" s="195" t="s">
        <v>573</v>
      </c>
    </row>
    <row r="7" spans="1:17" s="200" customFormat="1" ht="18.95" customHeight="1">
      <c r="A7" s="385" t="s">
        <v>709</v>
      </c>
      <c r="B7" s="513">
        <v>102.43860886511538</v>
      </c>
      <c r="C7" s="514">
        <v>101.28203819662869</v>
      </c>
      <c r="D7" s="515">
        <v>101.82762910077865</v>
      </c>
      <c r="E7" s="514">
        <v>102.04525542155312</v>
      </c>
      <c r="F7" s="515">
        <v>100.51859377854193</v>
      </c>
      <c r="G7" s="514">
        <v>102.23403321341773</v>
      </c>
      <c r="H7" s="515">
        <v>101.84730043781754</v>
      </c>
      <c r="I7" s="514">
        <v>101.90233294728534</v>
      </c>
      <c r="J7" s="515">
        <v>102.91317081009058</v>
      </c>
      <c r="K7" s="514">
        <v>103.148718655788</v>
      </c>
      <c r="L7" s="515">
        <v>103.25566379148216</v>
      </c>
      <c r="M7" s="514">
        <v>98.236496384887062</v>
      </c>
      <c r="N7" s="515">
        <v>100.75959197491599</v>
      </c>
      <c r="O7" s="514">
        <v>76.583943474078879</v>
      </c>
      <c r="P7" s="515">
        <v>116.85420949495678</v>
      </c>
      <c r="Q7" s="514">
        <v>116.6217237846392</v>
      </c>
    </row>
    <row r="8" spans="1:17" s="200" customFormat="1" ht="18.95" customHeight="1">
      <c r="A8" s="385" t="s">
        <v>710</v>
      </c>
      <c r="B8" s="513">
        <v>103.21713043685202</v>
      </c>
      <c r="C8" s="514">
        <v>103.96634341870545</v>
      </c>
      <c r="D8" s="515">
        <v>102.56286422300096</v>
      </c>
      <c r="E8" s="514">
        <v>103.61481160015138</v>
      </c>
      <c r="F8" s="515">
        <v>101.67298415187108</v>
      </c>
      <c r="G8" s="514">
        <v>103.58922017857084</v>
      </c>
      <c r="H8" s="515">
        <v>102.57606230666494</v>
      </c>
      <c r="I8" s="514">
        <v>103.6342497713608</v>
      </c>
      <c r="J8" s="515">
        <v>104.02952533643726</v>
      </c>
      <c r="K8" s="514">
        <v>103.4959063489548</v>
      </c>
      <c r="L8" s="515">
        <v>103.9470191105523</v>
      </c>
      <c r="M8" s="514">
        <v>105.48606376218612</v>
      </c>
      <c r="N8" s="515">
        <v>101.78966604723607</v>
      </c>
      <c r="O8" s="514">
        <v>99.899895760519769</v>
      </c>
      <c r="P8" s="515">
        <v>118.27974135935516</v>
      </c>
      <c r="Q8" s="514">
        <v>116.83249339652268</v>
      </c>
    </row>
    <row r="9" spans="1:17" s="200" customFormat="1" ht="18.95" customHeight="1">
      <c r="A9" s="390" t="s">
        <v>711</v>
      </c>
      <c r="B9" s="516">
        <v>102.18259671248455</v>
      </c>
      <c r="C9" s="517">
        <v>102.24925705309393</v>
      </c>
      <c r="D9" s="516">
        <v>101.60230585048015</v>
      </c>
      <c r="E9" s="517">
        <v>102.97965078650704</v>
      </c>
      <c r="F9" s="516">
        <v>100.23248519026693</v>
      </c>
      <c r="G9" s="517">
        <v>103.4821819447433</v>
      </c>
      <c r="H9" s="516">
        <v>101.6224432161094</v>
      </c>
      <c r="I9" s="517">
        <v>102.59811503272427</v>
      </c>
      <c r="J9" s="516">
        <v>102.87415779432401</v>
      </c>
      <c r="K9" s="517">
        <v>102.84569204039396</v>
      </c>
      <c r="L9" s="516">
        <v>102.82567003343412</v>
      </c>
      <c r="M9" s="517">
        <v>99.847577948067766</v>
      </c>
      <c r="N9" s="516">
        <v>100.33532275923649</v>
      </c>
      <c r="O9" s="517">
        <v>69.960418062241075</v>
      </c>
      <c r="P9" s="516">
        <v>116.07092377477308</v>
      </c>
      <c r="Q9" s="517">
        <v>118.73361949810885</v>
      </c>
    </row>
    <row r="10" spans="1:17" s="282" customFormat="1">
      <c r="A10" s="293" t="s">
        <v>575</v>
      </c>
      <c r="B10" s="518">
        <v>101.23564946469448</v>
      </c>
      <c r="C10" s="519">
        <v>101.68675514463557</v>
      </c>
      <c r="D10" s="518">
        <v>100.7801014711299</v>
      </c>
      <c r="E10" s="519">
        <v>102.6887859653246</v>
      </c>
      <c r="F10" s="518">
        <v>99.58274084984042</v>
      </c>
      <c r="G10" s="519">
        <v>103.66235546565765</v>
      </c>
      <c r="H10" s="519">
        <v>100.80414835381484</v>
      </c>
      <c r="I10" s="519">
        <v>101.74432876313885</v>
      </c>
      <c r="J10" s="519">
        <v>102.24393413834261</v>
      </c>
      <c r="K10" s="519">
        <v>101.52457926204335</v>
      </c>
      <c r="L10" s="519">
        <v>101.56197509806182</v>
      </c>
      <c r="M10" s="519">
        <v>98.924785555962018</v>
      </c>
      <c r="N10" s="519">
        <v>99.996908962771542</v>
      </c>
      <c r="O10" s="519">
        <v>69.753533292009706</v>
      </c>
      <c r="P10" s="519">
        <v>109.44987060689539</v>
      </c>
      <c r="Q10" s="519">
        <v>115.65525562702766</v>
      </c>
    </row>
    <row r="11" spans="1:17" s="282" customFormat="1">
      <c r="A11" s="293" t="s">
        <v>576</v>
      </c>
      <c r="B11" s="518">
        <v>101.56118930904884</v>
      </c>
      <c r="C11" s="519">
        <v>102.41094122649255</v>
      </c>
      <c r="D11" s="518">
        <v>101.07310725704457</v>
      </c>
      <c r="E11" s="519">
        <v>103.71434151456431</v>
      </c>
      <c r="F11" s="518">
        <v>100.72734768397184</v>
      </c>
      <c r="G11" s="519">
        <v>105.39627101904712</v>
      </c>
      <c r="H11" s="519">
        <v>101.07822432260703</v>
      </c>
      <c r="I11" s="519">
        <v>102.37394894084197</v>
      </c>
      <c r="J11" s="519">
        <v>102.94708251099264</v>
      </c>
      <c r="K11" s="519">
        <v>102.57588904916355</v>
      </c>
      <c r="L11" s="519">
        <v>101.86025193859729</v>
      </c>
      <c r="M11" s="519">
        <v>98.966350146851028</v>
      </c>
      <c r="N11" s="519">
        <v>101.00583350936773</v>
      </c>
      <c r="O11" s="519">
        <v>71.768209404021192</v>
      </c>
      <c r="P11" s="519">
        <v>118.5374149659864</v>
      </c>
      <c r="Q11" s="519">
        <v>117.25055621328447</v>
      </c>
    </row>
    <row r="12" spans="1:17" s="282" customFormat="1">
      <c r="A12" s="293" t="s">
        <v>577</v>
      </c>
      <c r="B12" s="518">
        <v>100.95804582956372</v>
      </c>
      <c r="C12" s="519">
        <v>101.13226788578467</v>
      </c>
      <c r="D12" s="518">
        <v>100.48826714110892</v>
      </c>
      <c r="E12" s="519">
        <v>102.23488802713332</v>
      </c>
      <c r="F12" s="518">
        <v>98.031598385883328</v>
      </c>
      <c r="G12" s="519">
        <v>103.00496751483885</v>
      </c>
      <c r="H12" s="519">
        <v>100.52935899192987</v>
      </c>
      <c r="I12" s="519">
        <v>101.61886897193808</v>
      </c>
      <c r="J12" s="519">
        <v>100.34889455316367</v>
      </c>
      <c r="K12" s="519">
        <v>99.900528066121367</v>
      </c>
      <c r="L12" s="519">
        <v>101.87973303052831</v>
      </c>
      <c r="M12" s="519">
        <v>98.893100905726399</v>
      </c>
      <c r="N12" s="519">
        <v>97.874026547998227</v>
      </c>
      <c r="O12" s="519">
        <v>70.743179481243828</v>
      </c>
      <c r="P12" s="519">
        <v>110.87308003233629</v>
      </c>
      <c r="Q12" s="519">
        <v>105.46972142159179</v>
      </c>
    </row>
    <row r="13" spans="1:17" s="282" customFormat="1">
      <c r="A13" s="293" t="s">
        <v>578</v>
      </c>
      <c r="B13" s="518">
        <v>102.18556707547934</v>
      </c>
      <c r="C13" s="519">
        <v>101.68390018510176</v>
      </c>
      <c r="D13" s="518">
        <v>101.69844570523534</v>
      </c>
      <c r="E13" s="519">
        <v>102.51639220763518</v>
      </c>
      <c r="F13" s="518">
        <v>100.17895751767662</v>
      </c>
      <c r="G13" s="519">
        <v>102.85740112283597</v>
      </c>
      <c r="H13" s="519">
        <v>101.72106935294374</v>
      </c>
      <c r="I13" s="519">
        <v>102.23831454285136</v>
      </c>
      <c r="J13" s="519">
        <v>102.02821186485667</v>
      </c>
      <c r="K13" s="519">
        <v>101.48251647526496</v>
      </c>
      <c r="L13" s="519">
        <v>102.9852445525473</v>
      </c>
      <c r="M13" s="519">
        <v>99.6004739134776</v>
      </c>
      <c r="N13" s="519">
        <v>100.00883967244995</v>
      </c>
      <c r="O13" s="519">
        <v>69.534344610236417</v>
      </c>
      <c r="P13" s="519">
        <v>107.33369983507421</v>
      </c>
      <c r="Q13" s="519">
        <v>112.27063308922804</v>
      </c>
    </row>
    <row r="14" spans="1:17" s="282" customFormat="1">
      <c r="A14" s="293" t="s">
        <v>579</v>
      </c>
      <c r="B14" s="518">
        <v>100.7093023106348</v>
      </c>
      <c r="C14" s="519">
        <v>100.34009272628492</v>
      </c>
      <c r="D14" s="518">
        <v>100.56593319182508</v>
      </c>
      <c r="E14" s="519">
        <v>101.17516280873342</v>
      </c>
      <c r="F14" s="518">
        <v>97.244559687530767</v>
      </c>
      <c r="G14" s="519">
        <v>100.10185610554829</v>
      </c>
      <c r="H14" s="519">
        <v>100.62199549362131</v>
      </c>
      <c r="I14" s="519">
        <v>102.14865439266667</v>
      </c>
      <c r="J14" s="519">
        <v>100.87487070430889</v>
      </c>
      <c r="K14" s="519">
        <v>101.14647193189018</v>
      </c>
      <c r="L14" s="519">
        <v>100.85998835853319</v>
      </c>
      <c r="M14" s="519">
        <v>98.228423225769788</v>
      </c>
      <c r="N14" s="519">
        <v>97.577177155196082</v>
      </c>
      <c r="O14" s="519">
        <v>68.094421068583273</v>
      </c>
      <c r="P14" s="519">
        <v>108.57874519846351</v>
      </c>
      <c r="Q14" s="519">
        <v>118.05084288638442</v>
      </c>
    </row>
    <row r="15" spans="1:17" s="282" customFormat="1">
      <c r="A15" s="293" t="s">
        <v>580</v>
      </c>
      <c r="B15" s="518">
        <v>101.2521439173502</v>
      </c>
      <c r="C15" s="519">
        <v>100.83920660427029</v>
      </c>
      <c r="D15" s="518">
        <v>101.00938155259323</v>
      </c>
      <c r="E15" s="519">
        <v>101.36377973321629</v>
      </c>
      <c r="F15" s="518">
        <v>97.94618406953208</v>
      </c>
      <c r="G15" s="519">
        <v>100.91477743690609</v>
      </c>
      <c r="H15" s="519">
        <v>101.05656306506215</v>
      </c>
      <c r="I15" s="519">
        <v>101.73158967920355</v>
      </c>
      <c r="J15" s="519">
        <v>101.15437935776586</v>
      </c>
      <c r="K15" s="519">
        <v>100.6519166961946</v>
      </c>
      <c r="L15" s="519">
        <v>101.67223300367145</v>
      </c>
      <c r="M15" s="519">
        <v>99.911366915548356</v>
      </c>
      <c r="N15" s="519">
        <v>97.494033412887831</v>
      </c>
      <c r="O15" s="519">
        <v>68.623166642592054</v>
      </c>
      <c r="P15" s="519">
        <v>116.32720105124837</v>
      </c>
      <c r="Q15" s="519">
        <v>111.99333124921955</v>
      </c>
    </row>
    <row r="16" spans="1:17" s="282" customFormat="1">
      <c r="A16" s="403" t="s">
        <v>581</v>
      </c>
      <c r="B16" s="520">
        <v>101.40551633837123</v>
      </c>
      <c r="C16" s="521">
        <v>102.12406292585037</v>
      </c>
      <c r="D16" s="520">
        <v>100.92591944714837</v>
      </c>
      <c r="E16" s="521">
        <v>103.65535307715589</v>
      </c>
      <c r="F16" s="520">
        <v>100.12879641642911</v>
      </c>
      <c r="G16" s="521">
        <v>106.38546544300654</v>
      </c>
      <c r="H16" s="521">
        <v>100.93763721324953</v>
      </c>
      <c r="I16" s="521">
        <v>101.64596376126151</v>
      </c>
      <c r="J16" s="521">
        <v>101.90149837764884</v>
      </c>
      <c r="K16" s="521">
        <v>101.76595057857693</v>
      </c>
      <c r="L16" s="521">
        <v>101.98718961067314</v>
      </c>
      <c r="M16" s="521">
        <v>97.84584789627327</v>
      </c>
      <c r="N16" s="521">
        <v>100.14326647564471</v>
      </c>
      <c r="O16" s="521">
        <v>71.558175975485497</v>
      </c>
      <c r="P16" s="521">
        <v>115.6687898089172</v>
      </c>
      <c r="Q16" s="521">
        <v>120.1583883529488</v>
      </c>
    </row>
    <row r="17" spans="1:17" s="282" customFormat="1">
      <c r="A17" s="293" t="s">
        <v>582</v>
      </c>
      <c r="B17" s="518">
        <v>101.77568116259349</v>
      </c>
      <c r="C17" s="519">
        <v>101.36631328985088</v>
      </c>
      <c r="D17" s="518">
        <v>100.9983924946894</v>
      </c>
      <c r="E17" s="519">
        <v>102.31086338854463</v>
      </c>
      <c r="F17" s="518">
        <v>99.410156278945692</v>
      </c>
      <c r="G17" s="519">
        <v>102.88982235990946</v>
      </c>
      <c r="H17" s="519">
        <v>101.02023626041172</v>
      </c>
      <c r="I17" s="519">
        <v>101.90848281608402</v>
      </c>
      <c r="J17" s="519">
        <v>102.17308999641884</v>
      </c>
      <c r="K17" s="519">
        <v>102.56820542430205</v>
      </c>
      <c r="L17" s="519">
        <v>102.83767324173967</v>
      </c>
      <c r="M17" s="519">
        <v>98.408093479626686</v>
      </c>
      <c r="N17" s="519">
        <v>99.414977586803658</v>
      </c>
      <c r="O17" s="519">
        <v>69.36110663848693</v>
      </c>
      <c r="P17" s="519">
        <v>114.25244527247322</v>
      </c>
      <c r="Q17" s="519">
        <v>114.88066161951269</v>
      </c>
    </row>
    <row r="18" spans="1:17" s="282" customFormat="1">
      <c r="A18" s="293" t="s">
        <v>583</v>
      </c>
      <c r="B18" s="518">
        <v>102.22032171922513</v>
      </c>
      <c r="C18" s="519">
        <v>101.78296993586235</v>
      </c>
      <c r="D18" s="518">
        <v>101.65026857286956</v>
      </c>
      <c r="E18" s="519">
        <v>102.4649911548543</v>
      </c>
      <c r="F18" s="518">
        <v>99.661968656982694</v>
      </c>
      <c r="G18" s="519">
        <v>102.491341836834</v>
      </c>
      <c r="H18" s="519">
        <v>101.67776302764196</v>
      </c>
      <c r="I18" s="519">
        <v>102.4467586129973</v>
      </c>
      <c r="J18" s="519">
        <v>102.80573300251929</v>
      </c>
      <c r="K18" s="519">
        <v>103.02515117987978</v>
      </c>
      <c r="L18" s="519">
        <v>102.97733060417383</v>
      </c>
      <c r="M18" s="519">
        <v>98.848099561209807</v>
      </c>
      <c r="N18" s="519">
        <v>99.0693206681253</v>
      </c>
      <c r="O18" s="519">
        <v>70.751203221595134</v>
      </c>
      <c r="P18" s="519">
        <v>122.66446690039183</v>
      </c>
      <c r="Q18" s="519">
        <v>125.22957377399887</v>
      </c>
    </row>
    <row r="19" spans="1:17" s="282" customFormat="1">
      <c r="A19" s="293" t="s">
        <v>584</v>
      </c>
      <c r="B19" s="518">
        <v>101.81929824136296</v>
      </c>
      <c r="C19" s="519">
        <v>101.82270286717545</v>
      </c>
      <c r="D19" s="518">
        <v>101.06446920840177</v>
      </c>
      <c r="E19" s="519">
        <v>102.37193192282015</v>
      </c>
      <c r="F19" s="518">
        <v>100.72476880732198</v>
      </c>
      <c r="G19" s="519">
        <v>103.72632359884165</v>
      </c>
      <c r="H19" s="519">
        <v>101.06920922743629</v>
      </c>
      <c r="I19" s="519">
        <v>101.38268287604646</v>
      </c>
      <c r="J19" s="519">
        <v>102.09125372880278</v>
      </c>
      <c r="K19" s="519">
        <v>102.44238895175866</v>
      </c>
      <c r="L19" s="519">
        <v>103.21209750518972</v>
      </c>
      <c r="M19" s="519">
        <v>99.811641935021811</v>
      </c>
      <c r="N19" s="519">
        <v>101.28513054056583</v>
      </c>
      <c r="O19" s="519">
        <v>70.625769442976434</v>
      </c>
      <c r="P19" s="519">
        <v>117.39633558341369</v>
      </c>
      <c r="Q19" s="519">
        <v>123.02973517690403</v>
      </c>
    </row>
    <row r="20" spans="1:17" s="282" customFormat="1">
      <c r="A20" s="293" t="s">
        <v>585</v>
      </c>
      <c r="B20" s="518">
        <v>102.14763953182076</v>
      </c>
      <c r="C20" s="519">
        <v>102.51334682222044</v>
      </c>
      <c r="D20" s="518">
        <v>101.58069347046113</v>
      </c>
      <c r="E20" s="519">
        <v>103.64841742138529</v>
      </c>
      <c r="F20" s="518">
        <v>101.46102001273931</v>
      </c>
      <c r="G20" s="519">
        <v>105.58277157706399</v>
      </c>
      <c r="H20" s="519">
        <v>101.58214916010924</v>
      </c>
      <c r="I20" s="519">
        <v>102.38271762565194</v>
      </c>
      <c r="J20" s="519">
        <v>102.83227267635158</v>
      </c>
      <c r="K20" s="519">
        <v>102.18005542298192</v>
      </c>
      <c r="L20" s="519">
        <v>102.70304946437831</v>
      </c>
      <c r="M20" s="519">
        <v>99.585105303669351</v>
      </c>
      <c r="N20" s="519">
        <v>101.78115866287285</v>
      </c>
      <c r="O20" s="519">
        <v>71.135395493082953</v>
      </c>
      <c r="P20" s="519">
        <v>117.83080841935916</v>
      </c>
      <c r="Q20" s="519">
        <v>120.22912497390494</v>
      </c>
    </row>
    <row r="21" spans="1:17" s="282" customFormat="1">
      <c r="A21" s="403" t="s">
        <v>586</v>
      </c>
      <c r="B21" s="520">
        <v>102.07692881959784</v>
      </c>
      <c r="C21" s="521">
        <v>102.94799806567958</v>
      </c>
      <c r="D21" s="520">
        <v>101.54271622347193</v>
      </c>
      <c r="E21" s="521">
        <v>104.14449951096962</v>
      </c>
      <c r="F21" s="520">
        <v>101.33443965192109</v>
      </c>
      <c r="G21" s="521">
        <v>105.67133362630807</v>
      </c>
      <c r="H21" s="521">
        <v>101.54557563599312</v>
      </c>
      <c r="I21" s="521">
        <v>103.04626697413543</v>
      </c>
      <c r="J21" s="521">
        <v>103.14810480384733</v>
      </c>
      <c r="K21" s="521">
        <v>103.39182190673317</v>
      </c>
      <c r="L21" s="521">
        <v>102.41545342667528</v>
      </c>
      <c r="M21" s="521">
        <v>99.362434549008981</v>
      </c>
      <c r="N21" s="521">
        <v>101.44531926771516</v>
      </c>
      <c r="O21" s="521">
        <v>69.679519149959233</v>
      </c>
      <c r="P21" s="521">
        <v>114.80173199635368</v>
      </c>
      <c r="Q21" s="521">
        <v>118.18251709108472</v>
      </c>
    </row>
    <row r="22" spans="1:17" s="282" customFormat="1">
      <c r="A22" s="293" t="s">
        <v>587</v>
      </c>
      <c r="B22" s="518">
        <v>103.23024967745529</v>
      </c>
      <c r="C22" s="519">
        <v>103.34213817910427</v>
      </c>
      <c r="D22" s="518">
        <v>102.92402282679643</v>
      </c>
      <c r="E22" s="519">
        <v>104.33031457741914</v>
      </c>
      <c r="F22" s="518">
        <v>101.46617397150767</v>
      </c>
      <c r="G22" s="519">
        <v>104.22664822740629</v>
      </c>
      <c r="H22" s="519">
        <v>102.942364865046</v>
      </c>
      <c r="I22" s="519">
        <v>104.40140834693112</v>
      </c>
      <c r="J22" s="519">
        <v>103.48540968011734</v>
      </c>
      <c r="K22" s="519">
        <v>103.25794050847898</v>
      </c>
      <c r="L22" s="519">
        <v>103.57266952059439</v>
      </c>
      <c r="M22" s="519">
        <v>100.36804333019785</v>
      </c>
      <c r="N22" s="519">
        <v>101.50911077202586</v>
      </c>
      <c r="O22" s="519">
        <v>70.218961704650567</v>
      </c>
      <c r="P22" s="519">
        <v>117.77391151788063</v>
      </c>
      <c r="Q22" s="519">
        <v>122.54684984054929</v>
      </c>
    </row>
    <row r="23" spans="1:17" s="282" customFormat="1">
      <c r="A23" s="293" t="s">
        <v>588</v>
      </c>
      <c r="B23" s="518">
        <v>102.65638426355747</v>
      </c>
      <c r="C23" s="519">
        <v>103.19561641192357</v>
      </c>
      <c r="D23" s="518">
        <v>102.27329589063872</v>
      </c>
      <c r="E23" s="519">
        <v>104.28805223850055</v>
      </c>
      <c r="F23" s="518">
        <v>101.90616701091768</v>
      </c>
      <c r="G23" s="519">
        <v>105.3926158921646</v>
      </c>
      <c r="H23" s="519">
        <v>102.27783414916954</v>
      </c>
      <c r="I23" s="519">
        <v>103.51827228736417</v>
      </c>
      <c r="J23" s="519">
        <v>103.0577875140642</v>
      </c>
      <c r="K23" s="519">
        <v>103.66328301166163</v>
      </c>
      <c r="L23" s="519">
        <v>103.0398404218448</v>
      </c>
      <c r="M23" s="519">
        <v>100.02595899374451</v>
      </c>
      <c r="N23" s="519">
        <v>102.13922358209192</v>
      </c>
      <c r="O23" s="519">
        <v>71.486126678184519</v>
      </c>
      <c r="P23" s="519">
        <v>117.94212218649518</v>
      </c>
      <c r="Q23" s="519">
        <v>122.33950831739364</v>
      </c>
    </row>
    <row r="24" spans="1:17" s="282" customFormat="1">
      <c r="A24" s="293" t="s">
        <v>589</v>
      </c>
      <c r="B24" s="518">
        <v>101.91232030323843</v>
      </c>
      <c r="C24" s="519">
        <v>101.07360120642497</v>
      </c>
      <c r="D24" s="518">
        <v>101.41372063749441</v>
      </c>
      <c r="E24" s="519">
        <v>101.69173469236516</v>
      </c>
      <c r="F24" s="518">
        <v>98.491105331815575</v>
      </c>
      <c r="G24" s="519">
        <v>101.02281819999473</v>
      </c>
      <c r="H24" s="519">
        <v>101.45699139482218</v>
      </c>
      <c r="I24" s="519">
        <v>102.20861733000422</v>
      </c>
      <c r="J24" s="519">
        <v>102.64381978518622</v>
      </c>
      <c r="K24" s="519">
        <v>102.03785352172522</v>
      </c>
      <c r="L24" s="519">
        <v>102.3923424721725</v>
      </c>
      <c r="M24" s="519">
        <v>99.238758331609361</v>
      </c>
      <c r="N24" s="519">
        <v>98.613806487385631</v>
      </c>
      <c r="O24" s="519">
        <v>69.307919576162973</v>
      </c>
      <c r="P24" s="519">
        <v>107.62388818297333</v>
      </c>
      <c r="Q24" s="519">
        <v>110.35798837786312</v>
      </c>
    </row>
    <row r="25" spans="1:17" s="282" customFormat="1">
      <c r="A25" s="293" t="s">
        <v>590</v>
      </c>
      <c r="B25" s="518">
        <v>102.77576494390081</v>
      </c>
      <c r="C25" s="519">
        <v>101.99947386767509</v>
      </c>
      <c r="D25" s="518">
        <v>101.7455186880005</v>
      </c>
      <c r="E25" s="519">
        <v>102.38347048514242</v>
      </c>
      <c r="F25" s="518">
        <v>99.605285215721537</v>
      </c>
      <c r="G25" s="519">
        <v>103.12675334506412</v>
      </c>
      <c r="H25" s="519">
        <v>101.78131466298399</v>
      </c>
      <c r="I25" s="519">
        <v>101.78835619906026</v>
      </c>
      <c r="J25" s="519">
        <v>103.95605528681946</v>
      </c>
      <c r="K25" s="519">
        <v>104.07027430630839</v>
      </c>
      <c r="L25" s="519">
        <v>104.27721126949743</v>
      </c>
      <c r="M25" s="519">
        <v>99.778584331166869</v>
      </c>
      <c r="N25" s="519">
        <v>99.819030214857264</v>
      </c>
      <c r="O25" s="519">
        <v>69.95682988607993</v>
      </c>
      <c r="P25" s="519">
        <v>116.43247462919595</v>
      </c>
      <c r="Q25" s="519">
        <v>141.65507365425515</v>
      </c>
    </row>
    <row r="26" spans="1:17" s="282" customFormat="1">
      <c r="A26" s="403" t="s">
        <v>591</v>
      </c>
      <c r="B26" s="520">
        <v>103.6429790356122</v>
      </c>
      <c r="C26" s="521">
        <v>101.77131138022426</v>
      </c>
      <c r="D26" s="520">
        <v>102.65728439140022</v>
      </c>
      <c r="E26" s="521">
        <v>101.82436043242672</v>
      </c>
      <c r="F26" s="520">
        <v>98.27354260089686</v>
      </c>
      <c r="G26" s="521">
        <v>99.608364093367982</v>
      </c>
      <c r="H26" s="521">
        <v>102.74013754129687</v>
      </c>
      <c r="I26" s="521">
        <v>103.80188326185922</v>
      </c>
      <c r="J26" s="521">
        <v>103.50968697413714</v>
      </c>
      <c r="K26" s="521">
        <v>103.31702596395121</v>
      </c>
      <c r="L26" s="521">
        <v>105.66545499204054</v>
      </c>
      <c r="M26" s="521">
        <v>101.51170482447797</v>
      </c>
      <c r="N26" s="521">
        <v>98.935722271427124</v>
      </c>
      <c r="O26" s="521">
        <v>69.451361202647959</v>
      </c>
      <c r="P26" s="521">
        <v>114.98876404494382</v>
      </c>
      <c r="Q26" s="521">
        <v>129.58657736815968</v>
      </c>
    </row>
    <row r="27" spans="1:17" s="282" customFormat="1">
      <c r="A27" s="293" t="s">
        <v>592</v>
      </c>
      <c r="B27" s="518">
        <v>104.37237459820605</v>
      </c>
      <c r="C27" s="519">
        <v>103.18336290912855</v>
      </c>
      <c r="D27" s="518">
        <v>103.54667628536467</v>
      </c>
      <c r="E27" s="519">
        <v>103.62492395327531</v>
      </c>
      <c r="F27" s="518">
        <v>99.620542366146807</v>
      </c>
      <c r="G27" s="519">
        <v>102.88685540209541</v>
      </c>
      <c r="H27" s="519">
        <v>103.6160952648588</v>
      </c>
      <c r="I27" s="519">
        <v>104.2267051780224</v>
      </c>
      <c r="J27" s="519">
        <v>105.48947821078296</v>
      </c>
      <c r="K27" s="519">
        <v>105.4636333696281</v>
      </c>
      <c r="L27" s="519">
        <v>105.73774585532469</v>
      </c>
      <c r="M27" s="519">
        <v>100.59159998651448</v>
      </c>
      <c r="N27" s="519">
        <v>99.869286741318462</v>
      </c>
      <c r="O27" s="519">
        <v>69.488821485665909</v>
      </c>
      <c r="P27" s="519">
        <v>120.20426287744228</v>
      </c>
      <c r="Q27" s="519">
        <v>114.83774834092219</v>
      </c>
    </row>
    <row r="28" spans="1:17" s="282" customFormat="1">
      <c r="A28" s="293" t="s">
        <v>593</v>
      </c>
      <c r="B28" s="518">
        <v>101.2954895884792</v>
      </c>
      <c r="C28" s="519">
        <v>100.12145274574242</v>
      </c>
      <c r="D28" s="518">
        <v>100.45866096991094</v>
      </c>
      <c r="E28" s="519">
        <v>100.8080498760057</v>
      </c>
      <c r="F28" s="518">
        <v>99.214905609734274</v>
      </c>
      <c r="G28" s="519">
        <v>100.59130479650591</v>
      </c>
      <c r="H28" s="519">
        <v>100.47727862458045</v>
      </c>
      <c r="I28" s="519">
        <v>100.97474233538952</v>
      </c>
      <c r="J28" s="519">
        <v>103.87344424057419</v>
      </c>
      <c r="K28" s="519">
        <v>102.9814231186904</v>
      </c>
      <c r="L28" s="519">
        <v>101.62700535739151</v>
      </c>
      <c r="M28" s="519">
        <v>97.264503658030804</v>
      </c>
      <c r="N28" s="519">
        <v>99.202435465204047</v>
      </c>
      <c r="O28" s="519">
        <v>66.327814232838378</v>
      </c>
      <c r="P28" s="519">
        <v>106.13145125716808</v>
      </c>
      <c r="Q28" s="519">
        <v>105.87392858579906</v>
      </c>
    </row>
    <row r="29" spans="1:17" s="282" customFormat="1">
      <c r="A29" s="293" t="s">
        <v>594</v>
      </c>
      <c r="B29" s="518">
        <v>102.17454423888937</v>
      </c>
      <c r="C29" s="519">
        <v>102.39219818899367</v>
      </c>
      <c r="D29" s="518">
        <v>101.35139003094886</v>
      </c>
      <c r="E29" s="519">
        <v>102.88239227056353</v>
      </c>
      <c r="F29" s="518">
        <v>99.80707632946563</v>
      </c>
      <c r="G29" s="519">
        <v>103.22485256397459</v>
      </c>
      <c r="H29" s="519">
        <v>101.37499098918124</v>
      </c>
      <c r="I29" s="519">
        <v>102.59266306486643</v>
      </c>
      <c r="J29" s="519">
        <v>102.83012321914204</v>
      </c>
      <c r="K29" s="519">
        <v>103.19228839449917</v>
      </c>
      <c r="L29" s="519">
        <v>103.30516945204471</v>
      </c>
      <c r="M29" s="519">
        <v>101.03515485464307</v>
      </c>
      <c r="N29" s="519">
        <v>99.590898232202591</v>
      </c>
      <c r="O29" s="519">
        <v>70.395097008160022</v>
      </c>
      <c r="P29" s="519">
        <v>110.96085409252669</v>
      </c>
      <c r="Q29" s="519">
        <v>110.85249688926564</v>
      </c>
    </row>
    <row r="30" spans="1:17" s="282" customFormat="1">
      <c r="A30" s="293" t="s">
        <v>595</v>
      </c>
      <c r="B30" s="518">
        <v>101.58017119607867</v>
      </c>
      <c r="C30" s="519">
        <v>101.76657777207603</v>
      </c>
      <c r="D30" s="518">
        <v>100.92266701205939</v>
      </c>
      <c r="E30" s="519">
        <v>102.19937490780741</v>
      </c>
      <c r="F30" s="518">
        <v>99.085093791976249</v>
      </c>
      <c r="G30" s="519">
        <v>103.69546277641773</v>
      </c>
      <c r="H30" s="519">
        <v>100.94805036909283</v>
      </c>
      <c r="I30" s="519">
        <v>101.24868330036472</v>
      </c>
      <c r="J30" s="519">
        <v>102.65695199388585</v>
      </c>
      <c r="K30" s="519">
        <v>103.0187790854457</v>
      </c>
      <c r="L30" s="519">
        <v>102.18081219098487</v>
      </c>
      <c r="M30" s="519">
        <v>99.914803583928048</v>
      </c>
      <c r="N30" s="519">
        <v>98.985650393421153</v>
      </c>
      <c r="O30" s="519">
        <v>69.393430064966623</v>
      </c>
      <c r="P30" s="519">
        <v>109.12943455624166</v>
      </c>
      <c r="Q30" s="519">
        <v>117.07558898154014</v>
      </c>
    </row>
    <row r="31" spans="1:17" s="282" customFormat="1">
      <c r="A31" s="403" t="s">
        <v>596</v>
      </c>
      <c r="B31" s="520">
        <v>102.45626208062495</v>
      </c>
      <c r="C31" s="521">
        <v>102.23143951298096</v>
      </c>
      <c r="D31" s="520">
        <v>102.05727942895417</v>
      </c>
      <c r="E31" s="521">
        <v>103.01513331835017</v>
      </c>
      <c r="F31" s="520">
        <v>100.47512454188339</v>
      </c>
      <c r="G31" s="521">
        <v>102.80123920041385</v>
      </c>
      <c r="H31" s="521">
        <v>102.07830484424269</v>
      </c>
      <c r="I31" s="521">
        <v>103.16568897906305</v>
      </c>
      <c r="J31" s="521">
        <v>102.58515809740705</v>
      </c>
      <c r="K31" s="521">
        <v>102.75183572160185</v>
      </c>
      <c r="L31" s="521">
        <v>103.03262227667594</v>
      </c>
      <c r="M31" s="521">
        <v>99.755108250392212</v>
      </c>
      <c r="N31" s="521">
        <v>100.79497777915903</v>
      </c>
      <c r="O31" s="521">
        <v>69.587209335489959</v>
      </c>
      <c r="P31" s="521">
        <v>115.67111735769502</v>
      </c>
      <c r="Q31" s="521">
        <v>117.07075845266364</v>
      </c>
    </row>
    <row r="32" spans="1:17" s="282" customFormat="1">
      <c r="A32" s="293" t="s">
        <v>597</v>
      </c>
      <c r="B32" s="518">
        <v>103.24206661571415</v>
      </c>
      <c r="C32" s="519">
        <v>102.99347204952684</v>
      </c>
      <c r="D32" s="518">
        <v>102.43248232034307</v>
      </c>
      <c r="E32" s="519">
        <v>103.35163536087701</v>
      </c>
      <c r="F32" s="518">
        <v>100.80308471591528</v>
      </c>
      <c r="G32" s="519">
        <v>103.46561198670572</v>
      </c>
      <c r="H32" s="519">
        <v>102.45396938113143</v>
      </c>
      <c r="I32" s="519">
        <v>103.27879238464968</v>
      </c>
      <c r="J32" s="519">
        <v>103.82939581218682</v>
      </c>
      <c r="K32" s="519">
        <v>104.34833732558937</v>
      </c>
      <c r="L32" s="519">
        <v>104.42508848336527</v>
      </c>
      <c r="M32" s="519">
        <v>101.04189247607209</v>
      </c>
      <c r="N32" s="519">
        <v>100.70113041705366</v>
      </c>
      <c r="O32" s="519">
        <v>69.513053442292545</v>
      </c>
      <c r="P32" s="519">
        <v>118.70472416568634</v>
      </c>
      <c r="Q32" s="519">
        <v>123.49922415399999</v>
      </c>
    </row>
    <row r="33" spans="1:17" s="282" customFormat="1">
      <c r="A33" s="293" t="s">
        <v>598</v>
      </c>
      <c r="B33" s="518">
        <v>102.01338621502568</v>
      </c>
      <c r="C33" s="519">
        <v>102.18792151462297</v>
      </c>
      <c r="D33" s="518">
        <v>101.36465802580021</v>
      </c>
      <c r="E33" s="519">
        <v>102.69269457549868</v>
      </c>
      <c r="F33" s="518">
        <v>100.61870150717918</v>
      </c>
      <c r="G33" s="519">
        <v>104.93626303712236</v>
      </c>
      <c r="H33" s="519">
        <v>101.37444261421335</v>
      </c>
      <c r="I33" s="519">
        <v>101.18633298066587</v>
      </c>
      <c r="J33" s="519">
        <v>101.8380386086024</v>
      </c>
      <c r="K33" s="519">
        <v>102.53228688903508</v>
      </c>
      <c r="L33" s="519">
        <v>103.25327431349987</v>
      </c>
      <c r="M33" s="519">
        <v>100.83165760551853</v>
      </c>
      <c r="N33" s="519">
        <v>100.82400735857735</v>
      </c>
      <c r="O33" s="519">
        <v>68.929364660911446</v>
      </c>
      <c r="P33" s="519">
        <v>114.18459796149489</v>
      </c>
      <c r="Q33" s="519">
        <v>111.16758133198259</v>
      </c>
    </row>
    <row r="34" spans="1:17" s="282" customFormat="1">
      <c r="A34" s="293" t="s">
        <v>599</v>
      </c>
      <c r="B34" s="518">
        <v>101.93512571588946</v>
      </c>
      <c r="C34" s="519">
        <v>101.56972495371154</v>
      </c>
      <c r="D34" s="518">
        <v>101.22035436346506</v>
      </c>
      <c r="E34" s="519">
        <v>102.18461446869354</v>
      </c>
      <c r="F34" s="518">
        <v>99.49198755047972</v>
      </c>
      <c r="G34" s="519">
        <v>102.26418754885789</v>
      </c>
      <c r="H34" s="519">
        <v>101.24607420024689</v>
      </c>
      <c r="I34" s="519">
        <v>102.12153232376751</v>
      </c>
      <c r="J34" s="519">
        <v>101.99729862178499</v>
      </c>
      <c r="K34" s="519">
        <v>102.44796828489615</v>
      </c>
      <c r="L34" s="519">
        <v>103.07953524196753</v>
      </c>
      <c r="M34" s="519">
        <v>99.516605685498632</v>
      </c>
      <c r="N34" s="519">
        <v>99.626043599257883</v>
      </c>
      <c r="O34" s="519">
        <v>68.113112278522365</v>
      </c>
      <c r="P34" s="519">
        <v>112.07686622320769</v>
      </c>
      <c r="Q34" s="519">
        <v>114.96038687367742</v>
      </c>
    </row>
    <row r="35" spans="1:17" s="282" customFormat="1">
      <c r="A35" s="293" t="s">
        <v>600</v>
      </c>
      <c r="B35" s="518">
        <v>101.90247245892783</v>
      </c>
      <c r="C35" s="519">
        <v>101.62584513745645</v>
      </c>
      <c r="D35" s="518">
        <v>100.58989005657068</v>
      </c>
      <c r="E35" s="519">
        <v>101.68229971465294</v>
      </c>
      <c r="F35" s="518">
        <v>99.908259595750351</v>
      </c>
      <c r="G35" s="519">
        <v>102.13152294748559</v>
      </c>
      <c r="H35" s="519">
        <v>100.60020355673529</v>
      </c>
      <c r="I35" s="519">
        <v>101.32033505714162</v>
      </c>
      <c r="J35" s="519">
        <v>102.66917595471912</v>
      </c>
      <c r="K35" s="519">
        <v>103.31455840390727</v>
      </c>
      <c r="L35" s="519">
        <v>104.29299799374154</v>
      </c>
      <c r="M35" s="519">
        <v>101.0150232645443</v>
      </c>
      <c r="N35" s="519">
        <v>99.732555918238518</v>
      </c>
      <c r="O35" s="519">
        <v>70.56463081749223</v>
      </c>
      <c r="P35" s="519">
        <v>115.4056517775752</v>
      </c>
      <c r="Q35" s="519">
        <v>116.26883335356119</v>
      </c>
    </row>
    <row r="36" spans="1:17" s="282" customFormat="1">
      <c r="A36" s="403" t="s">
        <v>601</v>
      </c>
      <c r="B36" s="520">
        <v>102.77587568568019</v>
      </c>
      <c r="C36" s="521">
        <v>102.4005860407328</v>
      </c>
      <c r="D36" s="520">
        <v>102.00891695888524</v>
      </c>
      <c r="E36" s="521">
        <v>102.77854663144285</v>
      </c>
      <c r="F36" s="520">
        <v>100.03322549967571</v>
      </c>
      <c r="G36" s="521">
        <v>102.60086869863684</v>
      </c>
      <c r="H36" s="521">
        <v>102.03916654126566</v>
      </c>
      <c r="I36" s="521">
        <v>102.9160428399629</v>
      </c>
      <c r="J36" s="521">
        <v>103.0208124259786</v>
      </c>
      <c r="K36" s="521">
        <v>102.78093555898519</v>
      </c>
      <c r="L36" s="521">
        <v>104.04246108708561</v>
      </c>
      <c r="M36" s="521">
        <v>101.13596278662318</v>
      </c>
      <c r="N36" s="521">
        <v>100.11013339123545</v>
      </c>
      <c r="O36" s="521">
        <v>69.573750684261654</v>
      </c>
      <c r="P36" s="521">
        <v>118.41165030980054</v>
      </c>
      <c r="Q36" s="521">
        <v>116.47756482781577</v>
      </c>
    </row>
    <row r="37" spans="1:17" s="282" customFormat="1">
      <c r="A37" s="293" t="s">
        <v>602</v>
      </c>
      <c r="B37" s="518">
        <v>101.85459031759353</v>
      </c>
      <c r="C37" s="519">
        <v>102.26474861631065</v>
      </c>
      <c r="D37" s="518">
        <v>101.39229953444209</v>
      </c>
      <c r="E37" s="519">
        <v>102.91831447900555</v>
      </c>
      <c r="F37" s="518">
        <v>100.03941883383042</v>
      </c>
      <c r="G37" s="519">
        <v>103.35991798323627</v>
      </c>
      <c r="H37" s="519">
        <v>101.41111797714508</v>
      </c>
      <c r="I37" s="519">
        <v>102.59018163178111</v>
      </c>
      <c r="J37" s="519">
        <v>102.64472461014904</v>
      </c>
      <c r="K37" s="519">
        <v>103.10456679098618</v>
      </c>
      <c r="L37" s="519">
        <v>102.25444516512397</v>
      </c>
      <c r="M37" s="519">
        <v>99.930219891222649</v>
      </c>
      <c r="N37" s="519">
        <v>100.3331814670285</v>
      </c>
      <c r="O37" s="519">
        <v>69.697503368836564</v>
      </c>
      <c r="P37" s="519">
        <v>122.57881283726215</v>
      </c>
      <c r="Q37" s="519">
        <v>124.07523489879229</v>
      </c>
    </row>
    <row r="38" spans="1:17" s="282" customFormat="1">
      <c r="A38" s="293" t="s">
        <v>603</v>
      </c>
      <c r="B38" s="518">
        <v>101.4675857934608</v>
      </c>
      <c r="C38" s="519">
        <v>101.90802318350136</v>
      </c>
      <c r="D38" s="518">
        <v>100.66735879497929</v>
      </c>
      <c r="E38" s="519">
        <v>102.84132679337662</v>
      </c>
      <c r="F38" s="518">
        <v>100.98806834716814</v>
      </c>
      <c r="G38" s="519">
        <v>102.41831647109731</v>
      </c>
      <c r="H38" s="519">
        <v>100.66245849047294</v>
      </c>
      <c r="I38" s="519">
        <v>103.14142492426339</v>
      </c>
      <c r="J38" s="519">
        <v>101.08888950130255</v>
      </c>
      <c r="K38" s="519">
        <v>101.14664121916886</v>
      </c>
      <c r="L38" s="519">
        <v>103.17932044983937</v>
      </c>
      <c r="M38" s="519">
        <v>98.231923924828905</v>
      </c>
      <c r="N38" s="519">
        <v>100.69494737815307</v>
      </c>
      <c r="O38" s="519">
        <v>69.518245075316059</v>
      </c>
      <c r="P38" s="519">
        <v>118.89523303678131</v>
      </c>
      <c r="Q38" s="519">
        <v>116.92180593410069</v>
      </c>
    </row>
    <row r="39" spans="1:17" s="282" customFormat="1">
      <c r="A39" s="293" t="s">
        <v>604</v>
      </c>
      <c r="B39" s="518">
        <v>101.2074353444586</v>
      </c>
      <c r="C39" s="519">
        <v>101.00231412851272</v>
      </c>
      <c r="D39" s="518">
        <v>100.03317538102692</v>
      </c>
      <c r="E39" s="519">
        <v>101.05591440408655</v>
      </c>
      <c r="F39" s="518">
        <v>98.184504057033976</v>
      </c>
      <c r="G39" s="519">
        <v>102.62053035843586</v>
      </c>
      <c r="H39" s="519">
        <v>100.05803152240058</v>
      </c>
      <c r="I39" s="519">
        <v>100.02742365734257</v>
      </c>
      <c r="J39" s="519">
        <v>102.4234763139318</v>
      </c>
      <c r="K39" s="519">
        <v>102.57595217802424</v>
      </c>
      <c r="L39" s="519">
        <v>103.26123806782152</v>
      </c>
      <c r="M39" s="519">
        <v>100.4503272411484</v>
      </c>
      <c r="N39" s="519">
        <v>99.741912851737709</v>
      </c>
      <c r="O39" s="519">
        <v>68.106202577129409</v>
      </c>
      <c r="P39" s="519">
        <v>113.83081376648441</v>
      </c>
      <c r="Q39" s="519">
        <v>114.94401944965036</v>
      </c>
    </row>
    <row r="40" spans="1:17" s="282" customFormat="1">
      <c r="A40" s="293" t="s">
        <v>605</v>
      </c>
      <c r="B40" s="518">
        <v>101.79536237675346</v>
      </c>
      <c r="C40" s="519">
        <v>101.94030637163742</v>
      </c>
      <c r="D40" s="518">
        <v>100.83486663980825</v>
      </c>
      <c r="E40" s="519">
        <v>103.0613798024673</v>
      </c>
      <c r="F40" s="518">
        <v>102.19053142134121</v>
      </c>
      <c r="G40" s="519">
        <v>105.78953717778168</v>
      </c>
      <c r="H40" s="519">
        <v>100.81109822699936</v>
      </c>
      <c r="I40" s="519">
        <v>100.63168665300314</v>
      </c>
      <c r="J40" s="519">
        <v>102.79196577142515</v>
      </c>
      <c r="K40" s="519">
        <v>101.62447831021674</v>
      </c>
      <c r="L40" s="519">
        <v>103.06705141785683</v>
      </c>
      <c r="M40" s="519">
        <v>98.414526969030234</v>
      </c>
      <c r="N40" s="519">
        <v>101.09372167502568</v>
      </c>
      <c r="O40" s="519">
        <v>70.254421541566074</v>
      </c>
      <c r="P40" s="519">
        <v>120.11764705882354</v>
      </c>
      <c r="Q40" s="519">
        <v>126.21960563981732</v>
      </c>
    </row>
    <row r="41" spans="1:17" s="282" customFormat="1">
      <c r="A41" s="403" t="s">
        <v>606</v>
      </c>
      <c r="B41" s="520">
        <v>102.30334909510628</v>
      </c>
      <c r="C41" s="521">
        <v>100.76867515897594</v>
      </c>
      <c r="D41" s="520">
        <v>101.28204351962364</v>
      </c>
      <c r="E41" s="521">
        <v>100.77204841018555</v>
      </c>
      <c r="F41" s="520">
        <v>98.449977621257446</v>
      </c>
      <c r="G41" s="521">
        <v>100.43859256113068</v>
      </c>
      <c r="H41" s="521">
        <v>101.32828127241478</v>
      </c>
      <c r="I41" s="521">
        <v>101.06856584880946</v>
      </c>
      <c r="J41" s="521">
        <v>104.42872052937311</v>
      </c>
      <c r="K41" s="521">
        <v>103.5535463033068</v>
      </c>
      <c r="L41" s="521">
        <v>103.17674606533575</v>
      </c>
      <c r="M41" s="521">
        <v>100.3883219410981</v>
      </c>
      <c r="N41" s="521">
        <v>98.337769427482911</v>
      </c>
      <c r="O41" s="521">
        <v>68.323379784992042</v>
      </c>
      <c r="P41" s="521">
        <v>116.74854845913354</v>
      </c>
      <c r="Q41" s="521">
        <v>112.97305450900423</v>
      </c>
    </row>
    <row r="42" spans="1:17" s="282" customFormat="1">
      <c r="A42" s="293" t="s">
        <v>607</v>
      </c>
      <c r="B42" s="518">
        <v>101.1974337551766</v>
      </c>
      <c r="C42" s="519">
        <v>100.88238692570286</v>
      </c>
      <c r="D42" s="518">
        <v>100.74525288378567</v>
      </c>
      <c r="E42" s="519">
        <v>101.2311609328944</v>
      </c>
      <c r="F42" s="518">
        <v>99.231435906660352</v>
      </c>
      <c r="G42" s="519">
        <v>100.82092631441031</v>
      </c>
      <c r="H42" s="519">
        <v>100.77013682958771</v>
      </c>
      <c r="I42" s="519">
        <v>101.56564745335548</v>
      </c>
      <c r="J42" s="519">
        <v>101.73508011679874</v>
      </c>
      <c r="K42" s="519">
        <v>103.01171940768587</v>
      </c>
      <c r="L42" s="519">
        <v>101.77589164099716</v>
      </c>
      <c r="M42" s="519">
        <v>98.439728653876685</v>
      </c>
      <c r="N42" s="519">
        <v>98.73413032808898</v>
      </c>
      <c r="O42" s="519">
        <v>69.319422528547108</v>
      </c>
      <c r="P42" s="519">
        <v>115.59428060768543</v>
      </c>
      <c r="Q42" s="519">
        <v>115.72381894433119</v>
      </c>
    </row>
    <row r="43" spans="1:17" s="282" customFormat="1">
      <c r="A43" s="293" t="s">
        <v>608</v>
      </c>
      <c r="B43" s="518">
        <v>100.7893517785879</v>
      </c>
      <c r="C43" s="519">
        <v>101.14234362828556</v>
      </c>
      <c r="D43" s="518">
        <v>100.07504609126474</v>
      </c>
      <c r="E43" s="519">
        <v>101.82914170523311</v>
      </c>
      <c r="F43" s="518">
        <v>98.336958381192105</v>
      </c>
      <c r="G43" s="519">
        <v>102.94916859364238</v>
      </c>
      <c r="H43" s="519">
        <v>100.10100538178281</v>
      </c>
      <c r="I43" s="519">
        <v>100.98052414639031</v>
      </c>
      <c r="J43" s="519">
        <v>101.81888251982416</v>
      </c>
      <c r="K43" s="519">
        <v>101.35211744765587</v>
      </c>
      <c r="L43" s="519">
        <v>101.49663473114445</v>
      </c>
      <c r="M43" s="519">
        <v>99.230303710369355</v>
      </c>
      <c r="N43" s="519">
        <v>98.516289101597181</v>
      </c>
      <c r="O43" s="519">
        <v>69.701093734677769</v>
      </c>
      <c r="P43" s="519">
        <v>114.28269149386374</v>
      </c>
      <c r="Q43" s="519">
        <v>114.57648871526061</v>
      </c>
    </row>
    <row r="44" spans="1:17" s="282" customFormat="1">
      <c r="A44" s="293" t="s">
        <v>609</v>
      </c>
      <c r="B44" s="518">
        <v>100.57785449049203</v>
      </c>
      <c r="C44" s="519">
        <v>101.15686027627693</v>
      </c>
      <c r="D44" s="518">
        <v>99.92726961910688</v>
      </c>
      <c r="E44" s="519">
        <v>101.92286171528917</v>
      </c>
      <c r="F44" s="518">
        <v>99.14019915152889</v>
      </c>
      <c r="G44" s="519">
        <v>103.09994725668612</v>
      </c>
      <c r="H44" s="519">
        <v>99.939492767577349</v>
      </c>
      <c r="I44" s="519">
        <v>100.96120786597591</v>
      </c>
      <c r="J44" s="519">
        <v>102.27298860347645</v>
      </c>
      <c r="K44" s="519">
        <v>101.02250549057675</v>
      </c>
      <c r="L44" s="519">
        <v>100.95941735623732</v>
      </c>
      <c r="M44" s="519">
        <v>99.397595666167732</v>
      </c>
      <c r="N44" s="519">
        <v>99.550455289690632</v>
      </c>
      <c r="O44" s="519">
        <v>69.600609449673783</v>
      </c>
      <c r="P44" s="519">
        <v>113.57777141220279</v>
      </c>
      <c r="Q44" s="519">
        <v>107.19414610600401</v>
      </c>
    </row>
    <row r="45" spans="1:17" s="282" customFormat="1">
      <c r="A45" s="293" t="s">
        <v>610</v>
      </c>
      <c r="B45" s="518">
        <v>100.27490160099453</v>
      </c>
      <c r="C45" s="519">
        <v>100.98427939746048</v>
      </c>
      <c r="D45" s="518">
        <v>99.699784294583068</v>
      </c>
      <c r="E45" s="519">
        <v>101.65739988013426</v>
      </c>
      <c r="F45" s="518">
        <v>99.553152509048658</v>
      </c>
      <c r="G45" s="519">
        <v>102.34491599042468</v>
      </c>
      <c r="H45" s="519">
        <v>99.702091266581391</v>
      </c>
      <c r="I45" s="519">
        <v>101.13096866857494</v>
      </c>
      <c r="J45" s="519">
        <v>101.47454617536533</v>
      </c>
      <c r="K45" s="519">
        <v>101.48995398159492</v>
      </c>
      <c r="L45" s="519">
        <v>100.817311767174</v>
      </c>
      <c r="M45" s="519">
        <v>98.611267868470918</v>
      </c>
      <c r="N45" s="519">
        <v>99.629026193758619</v>
      </c>
      <c r="O45" s="519">
        <v>68.999145369316679</v>
      </c>
      <c r="P45" s="519">
        <v>113.87814313346227</v>
      </c>
      <c r="Q45" s="519">
        <v>113.23052012654382</v>
      </c>
    </row>
    <row r="46" spans="1:17" s="282" customFormat="1">
      <c r="A46" s="403" t="s">
        <v>611</v>
      </c>
      <c r="B46" s="520">
        <v>101.07858301354931</v>
      </c>
      <c r="C46" s="521">
        <v>100.59478532342996</v>
      </c>
      <c r="D46" s="520">
        <v>100.37691686580385</v>
      </c>
      <c r="E46" s="521">
        <v>101.12050121114807</v>
      </c>
      <c r="F46" s="520">
        <v>98.951008834472475</v>
      </c>
      <c r="G46" s="521">
        <v>100.79321813658902</v>
      </c>
      <c r="H46" s="521">
        <v>100.39913395414595</v>
      </c>
      <c r="I46" s="521">
        <v>101.38394999105628</v>
      </c>
      <c r="J46" s="521">
        <v>102.90451893163561</v>
      </c>
      <c r="K46" s="521">
        <v>102.68542304675759</v>
      </c>
      <c r="L46" s="521">
        <v>101.50903988924051</v>
      </c>
      <c r="M46" s="521">
        <v>98.08278156528921</v>
      </c>
      <c r="N46" s="521">
        <v>98.590316403756731</v>
      </c>
      <c r="O46" s="521">
        <v>69.669242565182429</v>
      </c>
      <c r="P46" s="521">
        <v>130.09027081243732</v>
      </c>
      <c r="Q46" s="521">
        <v>132.34714358521319</v>
      </c>
    </row>
    <row r="47" spans="1:17" s="282" customFormat="1">
      <c r="A47" s="293" t="s">
        <v>612</v>
      </c>
      <c r="B47" s="518">
        <v>101.33552201879195</v>
      </c>
      <c r="C47" s="519">
        <v>101.92564268618921</v>
      </c>
      <c r="D47" s="518">
        <v>100.55440363505888</v>
      </c>
      <c r="E47" s="519">
        <v>102.33531429190583</v>
      </c>
      <c r="F47" s="518">
        <v>98.973899540106316</v>
      </c>
      <c r="G47" s="519">
        <v>104.1041154650256</v>
      </c>
      <c r="H47" s="519">
        <v>100.58110519164363</v>
      </c>
      <c r="I47" s="519">
        <v>100.99809256536254</v>
      </c>
      <c r="J47" s="519">
        <v>101.94420092625465</v>
      </c>
      <c r="K47" s="519">
        <v>101.89385113485716</v>
      </c>
      <c r="L47" s="519">
        <v>102.56184867755569</v>
      </c>
      <c r="M47" s="519">
        <v>101.12775882692135</v>
      </c>
      <c r="N47" s="519">
        <v>99.124535525278688</v>
      </c>
      <c r="O47" s="519">
        <v>69.988976076693802</v>
      </c>
      <c r="P47" s="519">
        <v>108.69135104578858</v>
      </c>
      <c r="Q47" s="519">
        <v>106.9647639142173</v>
      </c>
    </row>
    <row r="48" spans="1:17" s="282" customFormat="1">
      <c r="A48" s="293" t="s">
        <v>613</v>
      </c>
      <c r="B48" s="518">
        <v>100.57460725832368</v>
      </c>
      <c r="C48" s="519">
        <v>101.01125692144682</v>
      </c>
      <c r="D48" s="518">
        <v>99.998751824416644</v>
      </c>
      <c r="E48" s="519">
        <v>101.37606235252088</v>
      </c>
      <c r="F48" s="518">
        <v>98.439555873594799</v>
      </c>
      <c r="G48" s="519">
        <v>101.93770362897949</v>
      </c>
      <c r="H48" s="519">
        <v>100.02737071257491</v>
      </c>
      <c r="I48" s="519">
        <v>100.87493550579477</v>
      </c>
      <c r="J48" s="519">
        <v>102.36604332366841</v>
      </c>
      <c r="K48" s="519">
        <v>102.44748546266311</v>
      </c>
      <c r="L48" s="519">
        <v>100.83071842432526</v>
      </c>
      <c r="M48" s="519">
        <v>99.691463662879983</v>
      </c>
      <c r="N48" s="519">
        <v>98.828064365912965</v>
      </c>
      <c r="O48" s="519">
        <v>69.609565299290523</v>
      </c>
      <c r="P48" s="519">
        <v>112.33901121728293</v>
      </c>
      <c r="Q48" s="519">
        <v>121.37282262394231</v>
      </c>
    </row>
    <row r="49" spans="1:17" s="282" customFormat="1">
      <c r="A49" s="293" t="s">
        <v>614</v>
      </c>
      <c r="B49" s="518">
        <v>102.19657752124323</v>
      </c>
      <c r="C49" s="519">
        <v>102.44794827984036</v>
      </c>
      <c r="D49" s="518">
        <v>101.72250566520589</v>
      </c>
      <c r="E49" s="519">
        <v>103.10710727748831</v>
      </c>
      <c r="F49" s="518">
        <v>100.16681800569667</v>
      </c>
      <c r="G49" s="519">
        <v>103.73901049578215</v>
      </c>
      <c r="H49" s="519">
        <v>101.74926382478597</v>
      </c>
      <c r="I49" s="519">
        <v>102.51142637740472</v>
      </c>
      <c r="J49" s="519">
        <v>103.41244280870445</v>
      </c>
      <c r="K49" s="519">
        <v>103.48145001601519</v>
      </c>
      <c r="L49" s="519">
        <v>102.42441077600324</v>
      </c>
      <c r="M49" s="519">
        <v>99.999148013110045</v>
      </c>
      <c r="N49" s="519">
        <v>100.41869393969482</v>
      </c>
      <c r="O49" s="519">
        <v>70.007197810880768</v>
      </c>
      <c r="P49" s="519">
        <v>117.67475095624395</v>
      </c>
      <c r="Q49" s="519">
        <v>119.12962947374943</v>
      </c>
    </row>
    <row r="50" spans="1:17" s="282" customFormat="1">
      <c r="A50" s="293" t="s">
        <v>615</v>
      </c>
      <c r="B50" s="518">
        <v>101.85639939091189</v>
      </c>
      <c r="C50" s="519">
        <v>102.3776550030461</v>
      </c>
      <c r="D50" s="518">
        <v>101.48876493615526</v>
      </c>
      <c r="E50" s="519">
        <v>103.86961374837955</v>
      </c>
      <c r="F50" s="518">
        <v>102.36452851656948</v>
      </c>
      <c r="G50" s="519">
        <v>103.32053251586022</v>
      </c>
      <c r="H50" s="519">
        <v>101.47347490644702</v>
      </c>
      <c r="I50" s="519">
        <v>104.37180279651479</v>
      </c>
      <c r="J50" s="519">
        <v>103.30183798780637</v>
      </c>
      <c r="K50" s="519">
        <v>102.80907028374924</v>
      </c>
      <c r="L50" s="519">
        <v>101.88297013335117</v>
      </c>
      <c r="M50" s="519">
        <v>97.944249341825909</v>
      </c>
      <c r="N50" s="519">
        <v>101.94801302671274</v>
      </c>
      <c r="O50" s="519">
        <v>71.871974341100923</v>
      </c>
      <c r="P50" s="519">
        <v>105.09320031504332</v>
      </c>
      <c r="Q50" s="519">
        <v>107.42990358558779</v>
      </c>
    </row>
    <row r="51" spans="1:17" s="282" customFormat="1">
      <c r="A51" s="403" t="s">
        <v>616</v>
      </c>
      <c r="B51" s="520">
        <v>100.92236433016812</v>
      </c>
      <c r="C51" s="521">
        <v>100.92881680396384</v>
      </c>
      <c r="D51" s="520">
        <v>100.27791030019939</v>
      </c>
      <c r="E51" s="521">
        <v>101.37141354338182</v>
      </c>
      <c r="F51" s="520">
        <v>99.370155576008244</v>
      </c>
      <c r="G51" s="521">
        <v>102.14239313552456</v>
      </c>
      <c r="H51" s="521">
        <v>100.29503981572776</v>
      </c>
      <c r="I51" s="521">
        <v>100.65656684226224</v>
      </c>
      <c r="J51" s="521">
        <v>102.44999725877865</v>
      </c>
      <c r="K51" s="521">
        <v>102.99870122278421</v>
      </c>
      <c r="L51" s="521">
        <v>101.34345386077005</v>
      </c>
      <c r="M51" s="521">
        <v>99.155725844524071</v>
      </c>
      <c r="N51" s="521">
        <v>99.739721527303971</v>
      </c>
      <c r="O51" s="521">
        <v>71.003645196444296</v>
      </c>
      <c r="P51" s="521">
        <v>103.77714825306894</v>
      </c>
      <c r="Q51" s="521">
        <v>105.8029433227792</v>
      </c>
    </row>
    <row r="52" spans="1:17" s="282" customFormat="1">
      <c r="A52" s="293" t="s">
        <v>617</v>
      </c>
      <c r="B52" s="518">
        <v>101.01078398388081</v>
      </c>
      <c r="C52" s="519">
        <v>100.59596164066349</v>
      </c>
      <c r="D52" s="518">
        <v>100.53095672415667</v>
      </c>
      <c r="E52" s="519">
        <v>101.51074249453504</v>
      </c>
      <c r="F52" s="518">
        <v>100.43460247402109</v>
      </c>
      <c r="G52" s="519">
        <v>102.52795822907619</v>
      </c>
      <c r="H52" s="519">
        <v>100.53265058136726</v>
      </c>
      <c r="I52" s="519">
        <v>100.66178861859321</v>
      </c>
      <c r="J52" s="519">
        <v>102.64697863264509</v>
      </c>
      <c r="K52" s="519">
        <v>100.83703927646084</v>
      </c>
      <c r="L52" s="519">
        <v>101.20802975492944</v>
      </c>
      <c r="M52" s="519">
        <v>97.569177259315367</v>
      </c>
      <c r="N52" s="519">
        <v>100.66234471904218</v>
      </c>
      <c r="O52" s="519">
        <v>70.258039518184191</v>
      </c>
      <c r="P52" s="519">
        <v>113.01181420941899</v>
      </c>
      <c r="Q52" s="519">
        <v>113.27310874159697</v>
      </c>
    </row>
    <row r="53" spans="1:17" s="282" customFormat="1">
      <c r="A53" s="293" t="s">
        <v>618</v>
      </c>
      <c r="B53" s="518">
        <v>101.57162484155154</v>
      </c>
      <c r="C53" s="519">
        <v>101.67611066611913</v>
      </c>
      <c r="D53" s="518">
        <v>100.89411774568502</v>
      </c>
      <c r="E53" s="519">
        <v>102.07432125912617</v>
      </c>
      <c r="F53" s="518">
        <v>101.11509114551387</v>
      </c>
      <c r="G53" s="519">
        <v>103.008947758575</v>
      </c>
      <c r="H53" s="519">
        <v>100.88984186417917</v>
      </c>
      <c r="I53" s="519">
        <v>101.29829226811373</v>
      </c>
      <c r="J53" s="519">
        <v>103.14965493290944</v>
      </c>
      <c r="K53" s="519">
        <v>102.84856724020865</v>
      </c>
      <c r="L53" s="519">
        <v>102.13475235734239</v>
      </c>
      <c r="M53" s="519">
        <v>100.39049827831357</v>
      </c>
      <c r="N53" s="519">
        <v>100.51629107653666</v>
      </c>
      <c r="O53" s="519">
        <v>68.906215498205512</v>
      </c>
      <c r="P53" s="519">
        <v>114.74195196729688</v>
      </c>
      <c r="Q53" s="519">
        <v>121.13925729147958</v>
      </c>
    </row>
    <row r="54" spans="1:17" s="282" customFormat="1">
      <c r="A54" s="293" t="s">
        <v>619</v>
      </c>
      <c r="B54" s="518">
        <v>101.36926557960084</v>
      </c>
      <c r="C54" s="519">
        <v>100.80708962453437</v>
      </c>
      <c r="D54" s="518">
        <v>100.88628458010416</v>
      </c>
      <c r="E54" s="519">
        <v>101.31961675545963</v>
      </c>
      <c r="F54" s="518">
        <v>98.141621275232296</v>
      </c>
      <c r="G54" s="519">
        <v>100.82426657029879</v>
      </c>
      <c r="H54" s="519">
        <v>100.93527747787047</v>
      </c>
      <c r="I54" s="519">
        <v>101.7480931916861</v>
      </c>
      <c r="J54" s="519">
        <v>103.36050641296947</v>
      </c>
      <c r="K54" s="519">
        <v>102.56932863663171</v>
      </c>
      <c r="L54" s="519">
        <v>101.45929441724934</v>
      </c>
      <c r="M54" s="519">
        <v>98.837069611566491</v>
      </c>
      <c r="N54" s="519">
        <v>97.939966576680803</v>
      </c>
      <c r="O54" s="519">
        <v>68.814318558467747</v>
      </c>
      <c r="P54" s="519">
        <v>109.22662243416961</v>
      </c>
      <c r="Q54" s="519">
        <v>116.86218248179307</v>
      </c>
    </row>
    <row r="55" spans="1:17" s="282" customFormat="1">
      <c r="A55" s="293" t="s">
        <v>620</v>
      </c>
      <c r="B55" s="518">
        <v>101.63875200770045</v>
      </c>
      <c r="C55" s="519">
        <v>102.52145688730583</v>
      </c>
      <c r="D55" s="518">
        <v>101.01845170844435</v>
      </c>
      <c r="E55" s="519">
        <v>103.10591239590563</v>
      </c>
      <c r="F55" s="518">
        <v>99.676549365610441</v>
      </c>
      <c r="G55" s="519">
        <v>103.69400714754435</v>
      </c>
      <c r="H55" s="519">
        <v>101.04333129196574</v>
      </c>
      <c r="I55" s="519">
        <v>102.58039328572077</v>
      </c>
      <c r="J55" s="519">
        <v>103.90734931884154</v>
      </c>
      <c r="K55" s="519">
        <v>102.54722633135157</v>
      </c>
      <c r="L55" s="519">
        <v>101.75908282400898</v>
      </c>
      <c r="M55" s="519">
        <v>101.08547424058261</v>
      </c>
      <c r="N55" s="519">
        <v>99.810402841873895</v>
      </c>
      <c r="O55" s="519">
        <v>69.716497344845848</v>
      </c>
      <c r="P55" s="519">
        <v>109.66019417475728</v>
      </c>
      <c r="Q55" s="519">
        <v>112.28428542779612</v>
      </c>
    </row>
    <row r="56" spans="1:17" s="282" customFormat="1">
      <c r="A56" s="403" t="s">
        <v>621</v>
      </c>
      <c r="B56" s="520">
        <v>102.01813226830083</v>
      </c>
      <c r="C56" s="521">
        <v>104.03246053763637</v>
      </c>
      <c r="D56" s="520">
        <v>101.34286295841615</v>
      </c>
      <c r="E56" s="521">
        <v>104.68712570258332</v>
      </c>
      <c r="F56" s="520">
        <v>100.68005146335399</v>
      </c>
      <c r="G56" s="521">
        <v>106.48787420952866</v>
      </c>
      <c r="H56" s="521">
        <v>101.35614951844273</v>
      </c>
      <c r="I56" s="521">
        <v>102.89193007450143</v>
      </c>
      <c r="J56" s="521">
        <v>104.50319516477325</v>
      </c>
      <c r="K56" s="521">
        <v>104.76366153815091</v>
      </c>
      <c r="L56" s="521">
        <v>102.11057689319811</v>
      </c>
      <c r="M56" s="521">
        <v>101.52595346676412</v>
      </c>
      <c r="N56" s="521">
        <v>101.15720550839649</v>
      </c>
      <c r="O56" s="521">
        <v>72.245570897625583</v>
      </c>
      <c r="P56" s="521">
        <v>126.40776699029126</v>
      </c>
      <c r="Q56" s="521">
        <v>132.18215971825151</v>
      </c>
    </row>
  </sheetData>
  <customSheetViews>
    <customSheetView guid="{6F28069D-A7F4-41D2-AA1B-4487F97E36F1}" showRuler="0">
      <pageMargins left="0.77" right="0.78" top="0.59" bottom="0.6" header="0.51181102362204722" footer="0.47"/>
      <pageSetup paperSize="8" orientation="landscape" horizontalDpi="4294967292" r:id="rId1"/>
      <headerFooter alignWithMargins="0"/>
    </customSheetView>
  </customSheetViews>
  <mergeCells count="10">
    <mergeCell ref="P3:Q4"/>
    <mergeCell ref="H4:I4"/>
    <mergeCell ref="D3:I3"/>
    <mergeCell ref="J3:K4"/>
    <mergeCell ref="L3:M4"/>
    <mergeCell ref="B3:C4"/>
    <mergeCell ref="A3:A5"/>
    <mergeCell ref="D4:E4"/>
    <mergeCell ref="F4:G4"/>
    <mergeCell ref="N3:O4"/>
  </mergeCells>
  <phoneticPr fontId="2"/>
  <pageMargins left="0.78740157480314965" right="0.78740157480314965" top="0.59055118110236227" bottom="0.59055118110236227" header="0.51181102362204722" footer="0.47244094488188981"/>
  <pageSetup paperSize="8" orientation="landscape" horizontalDpi="4294967292"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Z93"/>
  <sheetViews>
    <sheetView zoomScaleNormal="100" workbookViewId="0">
      <pane xSplit="2" ySplit="9" topLeftCell="C10" activePane="bottomRight" state="frozen"/>
      <selection pane="topRight"/>
      <selection pane="bottomLeft"/>
      <selection pane="bottomRight"/>
    </sheetView>
  </sheetViews>
  <sheetFormatPr defaultRowHeight="13.5"/>
  <cols>
    <col min="1" max="1" width="13.875" style="187" bestFit="1" customWidth="1"/>
    <col min="2" max="2" width="15.375" style="187" customWidth="1"/>
    <col min="3" max="14" width="15.25" style="186" customWidth="1"/>
    <col min="15" max="16" width="14.125" style="186" customWidth="1"/>
    <col min="17" max="18" width="14.125" style="187" customWidth="1"/>
    <col min="19" max="26" width="14.125" style="186" customWidth="1"/>
    <col min="27" max="16384" width="9" style="186"/>
  </cols>
  <sheetData>
    <row r="1" spans="1:26" ht="20.25" customHeight="1">
      <c r="C1" s="184" t="s">
        <v>128</v>
      </c>
      <c r="D1" s="184"/>
      <c r="E1" s="184"/>
      <c r="F1" s="184"/>
      <c r="G1" s="184"/>
      <c r="H1" s="184"/>
      <c r="I1" s="184"/>
      <c r="J1" s="184"/>
      <c r="K1" s="184"/>
      <c r="L1" s="184"/>
      <c r="M1" s="218"/>
      <c r="N1" s="218"/>
      <c r="O1" s="184" t="s">
        <v>129</v>
      </c>
      <c r="P1" s="184"/>
      <c r="Q1" s="184"/>
      <c r="R1" s="184"/>
      <c r="S1" s="184"/>
      <c r="T1" s="184"/>
      <c r="U1" s="184"/>
      <c r="V1" s="184"/>
      <c r="W1" s="184"/>
      <c r="X1" s="184"/>
    </row>
    <row r="2" spans="1:26" ht="13.5" customHeight="1">
      <c r="N2" s="189" t="s">
        <v>708</v>
      </c>
      <c r="Z2" s="189" t="s">
        <v>708</v>
      </c>
    </row>
    <row r="3" spans="1:26" ht="12" customHeight="1">
      <c r="A3" s="793" t="s">
        <v>569</v>
      </c>
      <c r="B3" s="794"/>
      <c r="C3" s="786" t="s">
        <v>623</v>
      </c>
      <c r="D3" s="835"/>
      <c r="E3" s="835"/>
      <c r="F3" s="787"/>
      <c r="G3" s="219" t="s">
        <v>624</v>
      </c>
      <c r="H3" s="219" t="s">
        <v>625</v>
      </c>
      <c r="I3" s="786" t="s">
        <v>626</v>
      </c>
      <c r="J3" s="835"/>
      <c r="K3" s="835"/>
      <c r="L3" s="835"/>
      <c r="M3" s="835"/>
      <c r="N3" s="787"/>
      <c r="O3" s="786" t="s">
        <v>627</v>
      </c>
      <c r="P3" s="835"/>
      <c r="Q3" s="835"/>
      <c r="R3" s="787"/>
      <c r="S3" s="219" t="s">
        <v>236</v>
      </c>
      <c r="T3" s="219" t="s">
        <v>629</v>
      </c>
      <c r="U3" s="786" t="s">
        <v>630</v>
      </c>
      <c r="V3" s="875"/>
      <c r="W3" s="875"/>
      <c r="X3" s="875"/>
      <c r="Y3" s="875"/>
      <c r="Z3" s="876"/>
    </row>
    <row r="4" spans="1:26" ht="12" customHeight="1">
      <c r="A4" s="795"/>
      <c r="B4" s="796"/>
      <c r="C4" s="786" t="s">
        <v>557</v>
      </c>
      <c r="D4" s="787"/>
      <c r="E4" s="860" t="s">
        <v>570</v>
      </c>
      <c r="F4" s="860" t="s">
        <v>476</v>
      </c>
      <c r="G4" s="813" t="s">
        <v>245</v>
      </c>
      <c r="H4" s="813" t="s">
        <v>566</v>
      </c>
      <c r="I4" s="786" t="s">
        <v>557</v>
      </c>
      <c r="J4" s="787"/>
      <c r="K4" s="860" t="s">
        <v>570</v>
      </c>
      <c r="L4" s="860" t="s">
        <v>476</v>
      </c>
      <c r="M4" s="813" t="s">
        <v>245</v>
      </c>
      <c r="N4" s="813" t="s">
        <v>566</v>
      </c>
      <c r="O4" s="786" t="s">
        <v>557</v>
      </c>
      <c r="P4" s="787"/>
      <c r="Q4" s="860" t="s">
        <v>570</v>
      </c>
      <c r="R4" s="860" t="s">
        <v>476</v>
      </c>
      <c r="S4" s="813" t="s">
        <v>245</v>
      </c>
      <c r="T4" s="813" t="s">
        <v>566</v>
      </c>
      <c r="U4" s="786" t="s">
        <v>557</v>
      </c>
      <c r="V4" s="787"/>
      <c r="W4" s="860" t="s">
        <v>570</v>
      </c>
      <c r="X4" s="860" t="s">
        <v>476</v>
      </c>
      <c r="Y4" s="813" t="s">
        <v>245</v>
      </c>
      <c r="Z4" s="813" t="s">
        <v>566</v>
      </c>
    </row>
    <row r="5" spans="1:26" ht="12" customHeight="1">
      <c r="A5" s="797"/>
      <c r="B5" s="798"/>
      <c r="C5" s="192" t="s">
        <v>562</v>
      </c>
      <c r="D5" s="194" t="s">
        <v>563</v>
      </c>
      <c r="E5" s="792"/>
      <c r="F5" s="873"/>
      <c r="G5" s="863"/>
      <c r="H5" s="863"/>
      <c r="I5" s="192" t="s">
        <v>562</v>
      </c>
      <c r="J5" s="194" t="s">
        <v>563</v>
      </c>
      <c r="K5" s="792"/>
      <c r="L5" s="792"/>
      <c r="M5" s="863"/>
      <c r="N5" s="863"/>
      <c r="O5" s="194" t="s">
        <v>562</v>
      </c>
      <c r="P5" s="192" t="s">
        <v>563</v>
      </c>
      <c r="Q5" s="873"/>
      <c r="R5" s="792"/>
      <c r="S5" s="863"/>
      <c r="T5" s="863"/>
      <c r="U5" s="220" t="s">
        <v>562</v>
      </c>
      <c r="V5" s="192" t="s">
        <v>563</v>
      </c>
      <c r="W5" s="873"/>
      <c r="X5" s="792"/>
      <c r="Y5" s="863"/>
      <c r="Z5" s="863"/>
    </row>
    <row r="6" spans="1:26" ht="13.5" customHeight="1">
      <c r="A6" s="596"/>
      <c r="B6" s="597"/>
      <c r="C6" s="195" t="s">
        <v>561</v>
      </c>
      <c r="D6" s="196" t="s">
        <v>561</v>
      </c>
      <c r="E6" s="195" t="s">
        <v>561</v>
      </c>
      <c r="F6" s="196" t="s">
        <v>561</v>
      </c>
      <c r="G6" s="197" t="s">
        <v>628</v>
      </c>
      <c r="H6" s="196" t="s">
        <v>628</v>
      </c>
      <c r="I6" s="195" t="s">
        <v>560</v>
      </c>
      <c r="J6" s="196" t="s">
        <v>560</v>
      </c>
      <c r="K6" s="195" t="s">
        <v>560</v>
      </c>
      <c r="L6" s="195" t="s">
        <v>572</v>
      </c>
      <c r="M6" s="196" t="s">
        <v>225</v>
      </c>
      <c r="N6" s="195" t="s">
        <v>560</v>
      </c>
      <c r="O6" s="196" t="s">
        <v>561</v>
      </c>
      <c r="P6" s="195" t="s">
        <v>561</v>
      </c>
      <c r="Q6" s="196" t="s">
        <v>561</v>
      </c>
      <c r="R6" s="195" t="s">
        <v>561</v>
      </c>
      <c r="S6" s="196" t="s">
        <v>628</v>
      </c>
      <c r="T6" s="195" t="s">
        <v>628</v>
      </c>
      <c r="U6" s="196" t="s">
        <v>628</v>
      </c>
      <c r="V6" s="195" t="s">
        <v>628</v>
      </c>
      <c r="W6" s="196" t="s">
        <v>628</v>
      </c>
      <c r="X6" s="195" t="s">
        <v>628</v>
      </c>
      <c r="Y6" s="196" t="s">
        <v>628</v>
      </c>
      <c r="Z6" s="195" t="s">
        <v>628</v>
      </c>
    </row>
    <row r="7" spans="1:26" s="200" customFormat="1" ht="17.25" customHeight="1">
      <c r="A7" s="583" t="s">
        <v>709</v>
      </c>
      <c r="B7" s="584"/>
      <c r="C7" s="221">
        <v>49090.702338910429</v>
      </c>
      <c r="D7" s="222">
        <v>1183.6068149939342</v>
      </c>
      <c r="E7" s="221">
        <v>1181.725077242158</v>
      </c>
      <c r="F7" s="222">
        <v>969.55097793951677</v>
      </c>
      <c r="G7" s="223">
        <v>20994.560084977315</v>
      </c>
      <c r="H7" s="224">
        <v>70278.998927762077</v>
      </c>
      <c r="I7" s="225">
        <v>11.683888710651448</v>
      </c>
      <c r="J7" s="225">
        <v>1.4931465884288131</v>
      </c>
      <c r="K7" s="225">
        <v>1.7345137775706503</v>
      </c>
      <c r="L7" s="225">
        <v>1.2637405585898034</v>
      </c>
      <c r="M7" s="225">
        <v>31.608448354670859</v>
      </c>
      <c r="N7" s="225">
        <v>6.3655256408775829</v>
      </c>
      <c r="O7" s="221">
        <v>4201.5722294716479</v>
      </c>
      <c r="P7" s="221">
        <v>792.69297747879068</v>
      </c>
      <c r="Q7" s="221">
        <v>681.30048462184891</v>
      </c>
      <c r="R7" s="221">
        <v>767.20729690074188</v>
      </c>
      <c r="S7" s="223">
        <v>664.20723502154749</v>
      </c>
      <c r="T7" s="223">
        <v>11040.564894821957</v>
      </c>
      <c r="U7" s="223">
        <v>388497.02767716727</v>
      </c>
      <c r="V7" s="223">
        <v>8021.6002851668582</v>
      </c>
      <c r="W7" s="224">
        <v>8120.7368274116088</v>
      </c>
      <c r="X7" s="223">
        <v>6402.2160592654345</v>
      </c>
      <c r="Y7" s="224">
        <v>14336.02588101853</v>
      </c>
      <c r="Z7" s="223">
        <v>50314.105724258072</v>
      </c>
    </row>
    <row r="8" spans="1:26" s="200" customFormat="1" ht="17.25" customHeight="1">
      <c r="A8" s="583" t="s">
        <v>710</v>
      </c>
      <c r="B8" s="584"/>
      <c r="C8" s="221">
        <v>49708.829029181252</v>
      </c>
      <c r="D8" s="222">
        <v>1192.7556704692231</v>
      </c>
      <c r="E8" s="221">
        <v>1174.5773740916388</v>
      </c>
      <c r="F8" s="222">
        <v>981.10213751191486</v>
      </c>
      <c r="G8" s="223">
        <v>20717.820979776094</v>
      </c>
      <c r="H8" s="224">
        <v>70570.516522589358</v>
      </c>
      <c r="I8" s="225">
        <v>11.544961407085015</v>
      </c>
      <c r="J8" s="225">
        <v>1.4787582093032887</v>
      </c>
      <c r="K8" s="225">
        <v>1.6981580684111606</v>
      </c>
      <c r="L8" s="225">
        <v>1.2527320175950785</v>
      </c>
      <c r="M8" s="225">
        <v>31.172345002770886</v>
      </c>
      <c r="N8" s="225">
        <v>6.3873898800218045</v>
      </c>
      <c r="O8" s="221">
        <v>4305.6730357431506</v>
      </c>
      <c r="P8" s="221">
        <v>806.59276341815576</v>
      </c>
      <c r="Q8" s="221">
        <v>691.67729196764515</v>
      </c>
      <c r="R8" s="221">
        <v>783.17000262783836</v>
      </c>
      <c r="S8" s="223">
        <v>664.62182995647265</v>
      </c>
      <c r="T8" s="223">
        <v>11048.412238513371</v>
      </c>
      <c r="U8" s="223">
        <v>394269.75635492161</v>
      </c>
      <c r="V8" s="223">
        <v>8072.7891026752186</v>
      </c>
      <c r="W8" s="224">
        <v>8047.2325363041437</v>
      </c>
      <c r="X8" s="223">
        <v>6471.4729833869596</v>
      </c>
      <c r="Y8" s="224">
        <v>14094.813855861556</v>
      </c>
      <c r="Z8" s="223">
        <v>50730.094882574929</v>
      </c>
    </row>
    <row r="9" spans="1:26" s="200" customFormat="1" ht="17.25" customHeight="1">
      <c r="A9" s="585" t="s">
        <v>711</v>
      </c>
      <c r="B9" s="586"/>
      <c r="C9" s="226">
        <v>51088.123033185919</v>
      </c>
      <c r="D9" s="226">
        <v>1201.5404778301504</v>
      </c>
      <c r="E9" s="226">
        <v>1172.1225291314481</v>
      </c>
      <c r="F9" s="226">
        <v>947.06786010108976</v>
      </c>
      <c r="G9" s="228">
        <v>20486.679464806093</v>
      </c>
      <c r="H9" s="228">
        <v>72090.549922570935</v>
      </c>
      <c r="I9" s="230">
        <v>11.444912571221758</v>
      </c>
      <c r="J9" s="230">
        <v>1.4626704542729105</v>
      </c>
      <c r="K9" s="230">
        <v>1.6587653158763505</v>
      </c>
      <c r="L9" s="230">
        <v>1.2424532622483375</v>
      </c>
      <c r="M9" s="230">
        <v>30.809785695710389</v>
      </c>
      <c r="N9" s="230">
        <v>6.4213972982549778</v>
      </c>
      <c r="O9" s="226">
        <v>4463.8281607888421</v>
      </c>
      <c r="P9" s="226">
        <v>821.47039636992781</v>
      </c>
      <c r="Q9" s="226">
        <v>706.62348550023682</v>
      </c>
      <c r="R9" s="226">
        <v>762.25632696016282</v>
      </c>
      <c r="S9" s="228">
        <v>664.94066746002807</v>
      </c>
      <c r="T9" s="228">
        <v>11226.614173547809</v>
      </c>
      <c r="U9" s="228">
        <v>402174.198997189</v>
      </c>
      <c r="V9" s="228">
        <v>8075.053658025281</v>
      </c>
      <c r="W9" s="228">
        <v>7985.6606735392852</v>
      </c>
      <c r="X9" s="228">
        <v>6196.5623119262054</v>
      </c>
      <c r="Y9" s="228">
        <v>12487.617673483073</v>
      </c>
      <c r="Z9" s="228">
        <v>51338.508335905848</v>
      </c>
    </row>
    <row r="10" spans="1:26" ht="19.5" customHeight="1">
      <c r="A10" s="874" t="s">
        <v>540</v>
      </c>
      <c r="B10" s="204" t="s">
        <v>541</v>
      </c>
      <c r="C10" s="231">
        <v>49677.803695430383</v>
      </c>
      <c r="D10" s="232">
        <v>1098.6528942479781</v>
      </c>
      <c r="E10" s="231">
        <v>1173.8237247173399</v>
      </c>
      <c r="F10" s="232">
        <v>849.19348328816568</v>
      </c>
      <c r="G10" s="233">
        <v>15413.838441835904</v>
      </c>
      <c r="H10" s="234">
        <v>71186.489280227805</v>
      </c>
      <c r="I10" s="235">
        <v>9.1780901165554809</v>
      </c>
      <c r="J10" s="236">
        <v>1.4086422618712133</v>
      </c>
      <c r="K10" s="235">
        <v>1.6759135318085661</v>
      </c>
      <c r="L10" s="235">
        <v>1.2106520487611425</v>
      </c>
      <c r="M10" s="236">
        <v>23.337844030986584</v>
      </c>
      <c r="N10" s="235">
        <v>6.0684795233991533</v>
      </c>
      <c r="O10" s="232">
        <v>5412.6515500018168</v>
      </c>
      <c r="P10" s="231">
        <v>779.93747879504099</v>
      </c>
      <c r="Q10" s="232">
        <v>700.40828625007009</v>
      </c>
      <c r="R10" s="231">
        <v>701.43480462214006</v>
      </c>
      <c r="S10" s="234">
        <v>660.46539780497017</v>
      </c>
      <c r="T10" s="233">
        <v>11730.531347389953</v>
      </c>
      <c r="U10" s="234">
        <v>432760.70090779586</v>
      </c>
      <c r="V10" s="233">
        <v>8194.2117427134763</v>
      </c>
      <c r="W10" s="234">
        <v>8330.9167095683715</v>
      </c>
      <c r="X10" s="233">
        <v>6214.1215877504037</v>
      </c>
      <c r="Y10" s="234">
        <v>5101.9769304970459</v>
      </c>
      <c r="Z10" s="233">
        <v>52438.665628161412</v>
      </c>
    </row>
    <row r="11" spans="1:26" ht="19.5" customHeight="1">
      <c r="A11" s="814"/>
      <c r="B11" s="588" t="s">
        <v>432</v>
      </c>
      <c r="C11" s="231">
        <v>49842.484928749269</v>
      </c>
      <c r="D11" s="232">
        <v>1133.124680424884</v>
      </c>
      <c r="E11" s="231">
        <v>1238.7592627636168</v>
      </c>
      <c r="F11" s="232">
        <v>908.22167821434914</v>
      </c>
      <c r="G11" s="233">
        <v>13716.503315907383</v>
      </c>
      <c r="H11" s="234">
        <v>73660.689635280709</v>
      </c>
      <c r="I11" s="235">
        <v>8.4152016070454163</v>
      </c>
      <c r="J11" s="236">
        <v>1.3553350944538409</v>
      </c>
      <c r="K11" s="235">
        <v>1.7519761602258195</v>
      </c>
      <c r="L11" s="235">
        <v>1.1634428620170498</v>
      </c>
      <c r="M11" s="236">
        <v>20.689205194335358</v>
      </c>
      <c r="N11" s="235">
        <v>6.3450339625906746</v>
      </c>
      <c r="O11" s="232">
        <v>5922.9103776931388</v>
      </c>
      <c r="P11" s="231">
        <v>836.0476202982843</v>
      </c>
      <c r="Q11" s="232">
        <v>707.063994868485</v>
      </c>
      <c r="R11" s="231">
        <v>780.63281650099589</v>
      </c>
      <c r="S11" s="234">
        <v>662.97874602079548</v>
      </c>
      <c r="T11" s="233">
        <v>11609.187605546729</v>
      </c>
      <c r="U11" s="234">
        <v>432113.33276448015</v>
      </c>
      <c r="V11" s="233">
        <v>8339.199284623357</v>
      </c>
      <c r="W11" s="234">
        <v>8700.675916662145</v>
      </c>
      <c r="X11" s="233">
        <v>6561.4258458760241</v>
      </c>
      <c r="Y11" s="234">
        <v>4448.6532463160374</v>
      </c>
      <c r="Z11" s="233">
        <v>52907.979694553003</v>
      </c>
    </row>
    <row r="12" spans="1:26" ht="20.25" customHeight="1">
      <c r="A12" s="814"/>
      <c r="B12" s="731" t="s">
        <v>446</v>
      </c>
      <c r="C12" s="231">
        <v>46606.389440589999</v>
      </c>
      <c r="D12" s="232">
        <v>1009.6827481356543</v>
      </c>
      <c r="E12" s="231">
        <v>1093.3271865655202</v>
      </c>
      <c r="F12" s="232">
        <v>824.55710693612696</v>
      </c>
      <c r="G12" s="233">
        <v>18110.242474358849</v>
      </c>
      <c r="H12" s="234">
        <v>65017.301340042526</v>
      </c>
      <c r="I12" s="235">
        <v>10.587879527213337</v>
      </c>
      <c r="J12" s="236">
        <v>1.4004920735028192</v>
      </c>
      <c r="K12" s="235">
        <v>1.5881179034401187</v>
      </c>
      <c r="L12" s="235">
        <v>1.1929597740206226</v>
      </c>
      <c r="M12" s="236">
        <v>27.804527005197379</v>
      </c>
      <c r="N12" s="235">
        <v>5.7599837762645487</v>
      </c>
      <c r="O12" s="232">
        <v>4401.8624617706155</v>
      </c>
      <c r="P12" s="231">
        <v>720.94856317915594</v>
      </c>
      <c r="Q12" s="232">
        <v>688.44207611865443</v>
      </c>
      <c r="R12" s="231">
        <v>691.18601053674161</v>
      </c>
      <c r="S12" s="234">
        <v>651.34150532298497</v>
      </c>
      <c r="T12" s="233">
        <v>11287.757720423198</v>
      </c>
      <c r="U12" s="234">
        <v>397139.16779829306</v>
      </c>
      <c r="V12" s="233">
        <v>7366.9405080017268</v>
      </c>
      <c r="W12" s="234">
        <v>7680.7083471101778</v>
      </c>
      <c r="X12" s="233">
        <v>5942.6310486136153</v>
      </c>
      <c r="Y12" s="234">
        <v>6162.2994934606677</v>
      </c>
      <c r="Z12" s="233">
        <v>46005.819637691035</v>
      </c>
    </row>
    <row r="13" spans="1:26" ht="19.5" customHeight="1">
      <c r="A13" s="814"/>
      <c r="B13" s="205" t="s">
        <v>434</v>
      </c>
      <c r="C13" s="231">
        <v>42871.075981675058</v>
      </c>
      <c r="D13" s="237">
        <v>880.6257015329661</v>
      </c>
      <c r="E13" s="231">
        <v>921.12048678379961</v>
      </c>
      <c r="F13" s="237">
        <v>481.62710734301822</v>
      </c>
      <c r="G13" s="233">
        <v>9598.2266364435527</v>
      </c>
      <c r="H13" s="238">
        <v>80177.17661034847</v>
      </c>
      <c r="I13" s="235">
        <v>6.391086385348272</v>
      </c>
      <c r="J13" s="239">
        <v>1.5643149381825372</v>
      </c>
      <c r="K13" s="235">
        <v>1.2948861631293409</v>
      </c>
      <c r="L13" s="235">
        <v>1.4327464833295993</v>
      </c>
      <c r="M13" s="239">
        <v>14.877765913959825</v>
      </c>
      <c r="N13" s="235">
        <v>5.9837137519291694</v>
      </c>
      <c r="O13" s="237">
        <v>6707.948132254649</v>
      </c>
      <c r="P13" s="231">
        <v>562.94655253762426</v>
      </c>
      <c r="Q13" s="237">
        <v>711.35248256706609</v>
      </c>
      <c r="R13" s="231">
        <v>336.15654475295003</v>
      </c>
      <c r="S13" s="238">
        <v>645.13897395290553</v>
      </c>
      <c r="T13" s="233">
        <v>13399.233307993565</v>
      </c>
      <c r="U13" s="238">
        <v>379136.96409771248</v>
      </c>
      <c r="V13" s="233">
        <v>7054.5134254028308</v>
      </c>
      <c r="W13" s="238">
        <v>7379.5909901238929</v>
      </c>
      <c r="X13" s="233">
        <v>3862.2083352293275</v>
      </c>
      <c r="Y13" s="238">
        <v>3104.7859946489775</v>
      </c>
      <c r="Z13" s="233">
        <v>64222.256569328245</v>
      </c>
    </row>
    <row r="14" spans="1:26" ht="19.5" customHeight="1">
      <c r="A14" s="814"/>
      <c r="B14" s="731" t="s">
        <v>435</v>
      </c>
      <c r="C14" s="231">
        <v>62211.827383536918</v>
      </c>
      <c r="D14" s="237">
        <v>1433.2088237534788</v>
      </c>
      <c r="E14" s="231">
        <v>1279.4751565489198</v>
      </c>
      <c r="F14" s="237">
        <v>1121.7099632758029</v>
      </c>
      <c r="G14" s="233">
        <v>16278.174844214202</v>
      </c>
      <c r="H14" s="238">
        <v>91601.898398349222</v>
      </c>
      <c r="I14" s="235">
        <v>9.8018911354659828</v>
      </c>
      <c r="J14" s="239">
        <v>1.441054485406267</v>
      </c>
      <c r="K14" s="235">
        <v>1.8370428497984952</v>
      </c>
      <c r="L14" s="235">
        <v>1.1615010404443427</v>
      </c>
      <c r="M14" s="239">
        <v>23.993746500164129</v>
      </c>
      <c r="N14" s="235">
        <v>7.8942713962857427</v>
      </c>
      <c r="O14" s="237">
        <v>6346.920866978121</v>
      </c>
      <c r="P14" s="231">
        <v>994.55561067798465</v>
      </c>
      <c r="Q14" s="237">
        <v>696.48628865095077</v>
      </c>
      <c r="R14" s="231">
        <v>965.74167755087217</v>
      </c>
      <c r="S14" s="238">
        <v>678.4340596456185</v>
      </c>
      <c r="T14" s="233">
        <v>11603.591237241722</v>
      </c>
      <c r="U14" s="238">
        <v>554022.00142554473</v>
      </c>
      <c r="V14" s="233">
        <v>10659.539100423104</v>
      </c>
      <c r="W14" s="238">
        <v>8993.5286562859892</v>
      </c>
      <c r="X14" s="233">
        <v>8056.5189798856263</v>
      </c>
      <c r="Y14" s="238">
        <v>5281.9008543047639</v>
      </c>
      <c r="Z14" s="233">
        <v>66577.384887491397</v>
      </c>
    </row>
    <row r="15" spans="1:26" ht="19.5" customHeight="1">
      <c r="A15" s="814"/>
      <c r="B15" s="731" t="s">
        <v>436</v>
      </c>
      <c r="C15" s="231">
        <v>61224.243315092855</v>
      </c>
      <c r="D15" s="237">
        <v>1479.9020089166188</v>
      </c>
      <c r="E15" s="231">
        <v>1254.8163486047504</v>
      </c>
      <c r="F15" s="237">
        <v>1115.9946871072582</v>
      </c>
      <c r="G15" s="233">
        <v>24381.128674635107</v>
      </c>
      <c r="H15" s="238">
        <v>83240.377680450489</v>
      </c>
      <c r="I15" s="235">
        <v>13.634947372383323</v>
      </c>
      <c r="J15" s="239">
        <v>1.5246811455951388</v>
      </c>
      <c r="K15" s="235">
        <v>1.8293207895309105</v>
      </c>
      <c r="L15" s="235">
        <v>1.1873098503474144</v>
      </c>
      <c r="M15" s="239">
        <v>36.195867962761739</v>
      </c>
      <c r="N15" s="235">
        <v>7.4166998464251179</v>
      </c>
      <c r="O15" s="237">
        <v>4490.2441969888696</v>
      </c>
      <c r="P15" s="231">
        <v>970.63049096665986</v>
      </c>
      <c r="Q15" s="237">
        <v>685.94658508556108</v>
      </c>
      <c r="R15" s="231">
        <v>939.93550780422743</v>
      </c>
      <c r="S15" s="238">
        <v>673.58872840729714</v>
      </c>
      <c r="T15" s="233">
        <v>11223.371500003834</v>
      </c>
      <c r="U15" s="238">
        <v>544543.47284866683</v>
      </c>
      <c r="V15" s="233">
        <v>11142.956967893429</v>
      </c>
      <c r="W15" s="238">
        <v>8816.5987177291463</v>
      </c>
      <c r="X15" s="233">
        <v>8035.1524752889418</v>
      </c>
      <c r="Y15" s="238">
        <v>8399.8687214276633</v>
      </c>
      <c r="Z15" s="233">
        <v>59735.514874011715</v>
      </c>
    </row>
    <row r="16" spans="1:26" ht="19.5" customHeight="1">
      <c r="A16" s="814"/>
      <c r="B16" s="205" t="s">
        <v>249</v>
      </c>
      <c r="C16" s="231">
        <v>61209.520901741431</v>
      </c>
      <c r="D16" s="237">
        <v>1595.824034936446</v>
      </c>
      <c r="E16" s="231">
        <v>1208.569441893447</v>
      </c>
      <c r="F16" s="237">
        <v>1259.5824463858899</v>
      </c>
      <c r="G16" s="233">
        <v>16762.265979087115</v>
      </c>
      <c r="H16" s="238">
        <v>91889.527593818988</v>
      </c>
      <c r="I16" s="235">
        <v>10.019554337734098</v>
      </c>
      <c r="J16" s="239">
        <v>1.5022885415013614</v>
      </c>
      <c r="K16" s="235">
        <v>1.7900945096078955</v>
      </c>
      <c r="L16" s="235">
        <v>1.1770510942654906</v>
      </c>
      <c r="M16" s="239">
        <v>24.687436803349868</v>
      </c>
      <c r="N16" s="235">
        <v>7.916997792494481</v>
      </c>
      <c r="O16" s="237">
        <v>6109.0063328688775</v>
      </c>
      <c r="P16" s="231">
        <v>1062.2620028384206</v>
      </c>
      <c r="Q16" s="237">
        <v>675.14281252009073</v>
      </c>
      <c r="R16" s="231">
        <v>1070.1170514368375</v>
      </c>
      <c r="S16" s="238">
        <v>678.97960053968097</v>
      </c>
      <c r="T16" s="233">
        <v>11606.61275931296</v>
      </c>
      <c r="U16" s="238">
        <v>532628.92285830749</v>
      </c>
      <c r="V16" s="233">
        <v>11885.847059761616</v>
      </c>
      <c r="W16" s="238">
        <v>8485.7464701300814</v>
      </c>
      <c r="X16" s="233">
        <v>9027.0511177307981</v>
      </c>
      <c r="Y16" s="238">
        <v>5351.5189203335594</v>
      </c>
      <c r="Z16" s="233">
        <v>67062.371523178808</v>
      </c>
    </row>
    <row r="17" spans="1:26" ht="19.5" customHeight="1">
      <c r="A17" s="815"/>
      <c r="B17" s="641" t="s">
        <v>419</v>
      </c>
      <c r="C17" s="240">
        <v>61278.289597548071</v>
      </c>
      <c r="D17" s="241">
        <v>1545.4141879285198</v>
      </c>
      <c r="E17" s="240">
        <v>1336.7948454976856</v>
      </c>
      <c r="F17" s="241">
        <v>1204.4335589477107</v>
      </c>
      <c r="G17" s="242">
        <v>21863.178402559981</v>
      </c>
      <c r="H17" s="243">
        <v>92009.977871210445</v>
      </c>
      <c r="I17" s="244">
        <v>12.39699711752472</v>
      </c>
      <c r="J17" s="245">
        <v>1.5667800271778589</v>
      </c>
      <c r="K17" s="244">
        <v>1.8827769132073617</v>
      </c>
      <c r="L17" s="244">
        <v>1.1938349074859924</v>
      </c>
      <c r="M17" s="245">
        <v>32.272453154601756</v>
      </c>
      <c r="N17" s="244">
        <v>8.0529431290108437</v>
      </c>
      <c r="O17" s="241">
        <v>4942.9945830126453</v>
      </c>
      <c r="P17" s="240">
        <v>986.36321699362998</v>
      </c>
      <c r="Q17" s="241">
        <v>710.01234194040501</v>
      </c>
      <c r="R17" s="240">
        <v>1008.8778200363039</v>
      </c>
      <c r="S17" s="243">
        <v>677.45635256867638</v>
      </c>
      <c r="T17" s="242">
        <v>11425.633634458833</v>
      </c>
      <c r="U17" s="243">
        <v>567780.79170163337</v>
      </c>
      <c r="V17" s="242">
        <v>13073.449450276323</v>
      </c>
      <c r="W17" s="243">
        <v>10771.445774552776</v>
      </c>
      <c r="X17" s="242">
        <v>9883.7493325385403</v>
      </c>
      <c r="Y17" s="243">
        <v>7246.333768487415</v>
      </c>
      <c r="Z17" s="242">
        <v>80023.115512281482</v>
      </c>
    </row>
    <row r="18" spans="1:26" ht="19.5" customHeight="1">
      <c r="A18" s="788" t="s">
        <v>454</v>
      </c>
      <c r="B18" s="204" t="s">
        <v>541</v>
      </c>
      <c r="C18" s="231">
        <v>51057.009594198702</v>
      </c>
      <c r="D18" s="232">
        <v>1141.6816680075513</v>
      </c>
      <c r="E18" s="231">
        <v>1208.9828048347301</v>
      </c>
      <c r="F18" s="232">
        <v>888.03907137412057</v>
      </c>
      <c r="G18" s="233">
        <v>16410.688392880536</v>
      </c>
      <c r="H18" s="234">
        <v>73005.801574109588</v>
      </c>
      <c r="I18" s="235">
        <v>9.6810506746272793</v>
      </c>
      <c r="J18" s="236">
        <v>1.4192635988920901</v>
      </c>
      <c r="K18" s="235">
        <v>1.7258905844542989</v>
      </c>
      <c r="L18" s="235">
        <v>1.2105302053108173</v>
      </c>
      <c r="M18" s="236">
        <v>24.760502804442769</v>
      </c>
      <c r="N18" s="235">
        <v>6.2666858457997696</v>
      </c>
      <c r="O18" s="232">
        <v>5273.9120277525453</v>
      </c>
      <c r="P18" s="231">
        <v>804.41833983396339</v>
      </c>
      <c r="Q18" s="232">
        <v>700.49794333688465</v>
      </c>
      <c r="R18" s="231">
        <v>733.59513664188694</v>
      </c>
      <c r="S18" s="234">
        <v>662.77686372087612</v>
      </c>
      <c r="T18" s="233">
        <v>11649.826299022399</v>
      </c>
      <c r="U18" s="234">
        <v>450196.1761215771</v>
      </c>
      <c r="V18" s="233">
        <v>8563.4720436964872</v>
      </c>
      <c r="W18" s="234">
        <v>8590.6213196401859</v>
      </c>
      <c r="X18" s="233">
        <v>6525.2057560721987</v>
      </c>
      <c r="Y18" s="234">
        <v>5497.8777725920963</v>
      </c>
      <c r="Z18" s="233">
        <v>53879.660216795237</v>
      </c>
    </row>
    <row r="19" spans="1:26" ht="19.5" customHeight="1">
      <c r="A19" s="811"/>
      <c r="B19" s="588" t="s">
        <v>432</v>
      </c>
      <c r="C19" s="231">
        <v>50781.04475580396</v>
      </c>
      <c r="D19" s="232">
        <v>1148.2460563029297</v>
      </c>
      <c r="E19" s="231">
        <v>1268.9307518393327</v>
      </c>
      <c r="F19" s="232">
        <v>923.06136959686717</v>
      </c>
      <c r="G19" s="233">
        <v>14245.249062716593</v>
      </c>
      <c r="H19" s="234">
        <v>72880.899830893628</v>
      </c>
      <c r="I19" s="235">
        <v>8.7168585015610507</v>
      </c>
      <c r="J19" s="236">
        <v>1.3659666541190394</v>
      </c>
      <c r="K19" s="235">
        <v>1.7946676462818942</v>
      </c>
      <c r="L19" s="235">
        <v>1.1662305487259155</v>
      </c>
      <c r="M19" s="236">
        <v>21.431087115590628</v>
      </c>
      <c r="N19" s="235">
        <v>6.3075358029910689</v>
      </c>
      <c r="O19" s="232">
        <v>5825.613063090319</v>
      </c>
      <c r="P19" s="231">
        <v>840.61060556670373</v>
      </c>
      <c r="Q19" s="232">
        <v>707.0561251094274</v>
      </c>
      <c r="R19" s="231">
        <v>791.49133128547692</v>
      </c>
      <c r="S19" s="234">
        <v>664.70025462933688</v>
      </c>
      <c r="T19" s="233">
        <v>11554.575686488071</v>
      </c>
      <c r="U19" s="234">
        <v>445976.73237968847</v>
      </c>
      <c r="V19" s="233">
        <v>8474.2987293089227</v>
      </c>
      <c r="W19" s="234">
        <v>8916.7493036599917</v>
      </c>
      <c r="X19" s="233">
        <v>6691.5340165399648</v>
      </c>
      <c r="Y19" s="234">
        <v>4668.2150049236088</v>
      </c>
      <c r="Z19" s="233">
        <v>52602.908946784337</v>
      </c>
    </row>
    <row r="20" spans="1:26" ht="19.5" customHeight="1">
      <c r="A20" s="811"/>
      <c r="B20" s="731" t="s">
        <v>446</v>
      </c>
      <c r="C20" s="231">
        <v>47466.115706769386</v>
      </c>
      <c r="D20" s="232">
        <v>1054.7930652495058</v>
      </c>
      <c r="E20" s="231">
        <v>1117.3606387318644</v>
      </c>
      <c r="F20" s="232">
        <v>863.07483264382824</v>
      </c>
      <c r="G20" s="233">
        <v>19698.820817227748</v>
      </c>
      <c r="H20" s="234">
        <v>67190.744940101169</v>
      </c>
      <c r="I20" s="235">
        <v>11.345747632059282</v>
      </c>
      <c r="J20" s="236">
        <v>1.4106855084142049</v>
      </c>
      <c r="K20" s="235">
        <v>1.6240109333793225</v>
      </c>
      <c r="L20" s="235">
        <v>1.1975761318243872</v>
      </c>
      <c r="M20" s="236">
        <v>30.190386435149211</v>
      </c>
      <c r="N20" s="235">
        <v>5.9584536635657139</v>
      </c>
      <c r="O20" s="232">
        <v>4183.6040467395951</v>
      </c>
      <c r="P20" s="231">
        <v>747.71666608756141</v>
      </c>
      <c r="Q20" s="232">
        <v>688.02531791261094</v>
      </c>
      <c r="R20" s="231">
        <v>720.68473119034218</v>
      </c>
      <c r="S20" s="234">
        <v>652.48654102331591</v>
      </c>
      <c r="T20" s="233">
        <v>11276.540648617254</v>
      </c>
      <c r="U20" s="234">
        <v>410818.21303675062</v>
      </c>
      <c r="V20" s="233">
        <v>7765.8069615637169</v>
      </c>
      <c r="W20" s="234">
        <v>7855.142595660308</v>
      </c>
      <c r="X20" s="233">
        <v>6254.8149364277679</v>
      </c>
      <c r="Y20" s="234">
        <v>6844.9428529664865</v>
      </c>
      <c r="Z20" s="233">
        <v>47699.733448689578</v>
      </c>
    </row>
    <row r="21" spans="1:26" ht="19.5" customHeight="1">
      <c r="A21" s="811"/>
      <c r="B21" s="205" t="s">
        <v>434</v>
      </c>
      <c r="C21" s="231">
        <v>42616.412126438037</v>
      </c>
      <c r="D21" s="237">
        <v>888.30312171672142</v>
      </c>
      <c r="E21" s="231">
        <v>942.71204698468068</v>
      </c>
      <c r="F21" s="237">
        <v>485.58840223669853</v>
      </c>
      <c r="G21" s="233">
        <v>9656.7847955116413</v>
      </c>
      <c r="H21" s="238">
        <v>81285.896153846159</v>
      </c>
      <c r="I21" s="235">
        <v>6.4320570193630076</v>
      </c>
      <c r="J21" s="239">
        <v>1.5716999161783258</v>
      </c>
      <c r="K21" s="235">
        <v>1.3432556535744642</v>
      </c>
      <c r="L21" s="235">
        <v>1.4451030257451729</v>
      </c>
      <c r="M21" s="239">
        <v>14.962870669598566</v>
      </c>
      <c r="N21" s="235">
        <v>6.0730069930069934</v>
      </c>
      <c r="O21" s="237">
        <v>6625.6272290724364</v>
      </c>
      <c r="P21" s="231">
        <v>565.18621180350942</v>
      </c>
      <c r="Q21" s="237">
        <v>701.8113376080579</v>
      </c>
      <c r="R21" s="231">
        <v>336.02337936169152</v>
      </c>
      <c r="S21" s="238">
        <v>645.38316267961966</v>
      </c>
      <c r="T21" s="233">
        <v>13384.785534982268</v>
      </c>
      <c r="U21" s="238">
        <v>377030.87056691915</v>
      </c>
      <c r="V21" s="233">
        <v>7116.986482501622</v>
      </c>
      <c r="W21" s="238">
        <v>7554.172981955342</v>
      </c>
      <c r="X21" s="233">
        <v>3896.152910653243</v>
      </c>
      <c r="Y21" s="238">
        <v>3137.2066524713241</v>
      </c>
      <c r="Z21" s="233">
        <v>65144.171188811189</v>
      </c>
    </row>
    <row r="22" spans="1:26" ht="19.5" customHeight="1">
      <c r="A22" s="811"/>
      <c r="B22" s="731" t="s">
        <v>435</v>
      </c>
      <c r="C22" s="231">
        <v>62155.524007558779</v>
      </c>
      <c r="D22" s="237">
        <v>1432.9922839415747</v>
      </c>
      <c r="E22" s="231">
        <v>1296.5900395333354</v>
      </c>
      <c r="F22" s="237">
        <v>1125.6550000292702</v>
      </c>
      <c r="G22" s="233">
        <v>16532.243760828354</v>
      </c>
      <c r="H22" s="238">
        <v>92985.412241475686</v>
      </c>
      <c r="I22" s="235">
        <v>9.9173908156598838</v>
      </c>
      <c r="J22" s="239">
        <v>1.4413269713968682</v>
      </c>
      <c r="K22" s="235">
        <v>1.8559414232948701</v>
      </c>
      <c r="L22" s="235">
        <v>1.1642147867519679</v>
      </c>
      <c r="M22" s="239">
        <v>24.348677596114964</v>
      </c>
      <c r="N22" s="235">
        <v>8.0331190609278931</v>
      </c>
      <c r="O22" s="237">
        <v>6267.3262718872775</v>
      </c>
      <c r="P22" s="231">
        <v>994.21735135698191</v>
      </c>
      <c r="Q22" s="237">
        <v>698.61582012189103</v>
      </c>
      <c r="R22" s="231">
        <v>966.87914707708251</v>
      </c>
      <c r="S22" s="238">
        <v>678.9791230167757</v>
      </c>
      <c r="T22" s="233">
        <v>11575.25632773767</v>
      </c>
      <c r="U22" s="238">
        <v>556374.18765586475</v>
      </c>
      <c r="V22" s="233">
        <v>10665.312323969982</v>
      </c>
      <c r="W22" s="238">
        <v>9114.4668630641227</v>
      </c>
      <c r="X22" s="233">
        <v>8092.2866711367751</v>
      </c>
      <c r="Y22" s="238">
        <v>5358.0793368132463</v>
      </c>
      <c r="Z22" s="233">
        <v>67735.127445500286</v>
      </c>
    </row>
    <row r="23" spans="1:26" ht="19.5" customHeight="1">
      <c r="A23" s="811"/>
      <c r="B23" s="731" t="s">
        <v>436</v>
      </c>
      <c r="C23" s="231">
        <v>61273.972016593238</v>
      </c>
      <c r="D23" s="237">
        <v>1504.1116542256493</v>
      </c>
      <c r="E23" s="231">
        <v>1283.438658553378</v>
      </c>
      <c r="F23" s="237">
        <v>1135.2596496287665</v>
      </c>
      <c r="G23" s="233">
        <v>24803.37523243836</v>
      </c>
      <c r="H23" s="238">
        <v>82350.84730440499</v>
      </c>
      <c r="I23" s="235">
        <v>13.819037206161367</v>
      </c>
      <c r="J23" s="239">
        <v>1.5287507900229476</v>
      </c>
      <c r="K23" s="235">
        <v>1.8553331978204279</v>
      </c>
      <c r="L23" s="235">
        <v>1.1904144753996806</v>
      </c>
      <c r="M23" s="239">
        <v>36.78457144386028</v>
      </c>
      <c r="N23" s="235">
        <v>7.3619329388560155</v>
      </c>
      <c r="O23" s="237">
        <v>4434.0261266011776</v>
      </c>
      <c r="P23" s="231">
        <v>983.88283037490476</v>
      </c>
      <c r="Q23" s="237">
        <v>691.75642416203777</v>
      </c>
      <c r="R23" s="231">
        <v>953.667544447159</v>
      </c>
      <c r="S23" s="238">
        <v>674.28745962944458</v>
      </c>
      <c r="T23" s="233">
        <v>11186.036057155616</v>
      </c>
      <c r="U23" s="238">
        <v>548120.38737498794</v>
      </c>
      <c r="V23" s="233">
        <v>11367.7814418338</v>
      </c>
      <c r="W23" s="238">
        <v>9022.1441133849585</v>
      </c>
      <c r="X23" s="233">
        <v>8184.9412351569053</v>
      </c>
      <c r="Y23" s="238">
        <v>8618.0139529905955</v>
      </c>
      <c r="Z23" s="233">
        <v>59190.088099934255</v>
      </c>
    </row>
    <row r="24" spans="1:26" ht="19.5" customHeight="1">
      <c r="A24" s="811"/>
      <c r="B24" s="205" t="s">
        <v>249</v>
      </c>
      <c r="C24" s="231">
        <v>61155.320078682555</v>
      </c>
      <c r="D24" s="237">
        <v>1622.5808179722612</v>
      </c>
      <c r="E24" s="231">
        <v>1229.7576385707946</v>
      </c>
      <c r="F24" s="237">
        <v>1297.2609146813415</v>
      </c>
      <c r="G24" s="233">
        <v>16899.234795101595</v>
      </c>
      <c r="H24" s="238">
        <v>96659.765840220382</v>
      </c>
      <c r="I24" s="235">
        <v>10.066555037146619</v>
      </c>
      <c r="J24" s="239">
        <v>1.5119158636810681</v>
      </c>
      <c r="K24" s="235">
        <v>1.8170735402367275</v>
      </c>
      <c r="L24" s="235">
        <v>1.1844034668413128</v>
      </c>
      <c r="M24" s="239">
        <v>24.856913183279744</v>
      </c>
      <c r="N24" s="235">
        <v>8.2000688705234168</v>
      </c>
      <c r="O24" s="237">
        <v>6075.0991628231468</v>
      </c>
      <c r="P24" s="231">
        <v>1073.1951803334855</v>
      </c>
      <c r="Q24" s="237">
        <v>676.77923393820504</v>
      </c>
      <c r="R24" s="231">
        <v>1095.2863200755467</v>
      </c>
      <c r="S24" s="238">
        <v>679.86055510983715</v>
      </c>
      <c r="T24" s="233">
        <v>11787.67731911141</v>
      </c>
      <c r="U24" s="238">
        <v>533009.4582608554</v>
      </c>
      <c r="V24" s="233">
        <v>12095.366430467186</v>
      </c>
      <c r="W24" s="238">
        <v>8633.2491859261008</v>
      </c>
      <c r="X24" s="233">
        <v>9305.142849244894</v>
      </c>
      <c r="Y24" s="238">
        <v>5407.0936238626255</v>
      </c>
      <c r="Z24" s="233">
        <v>70583.043044077131</v>
      </c>
    </row>
    <row r="25" spans="1:26" ht="19.5" customHeight="1">
      <c r="A25" s="812"/>
      <c r="B25" s="641" t="s">
        <v>419</v>
      </c>
      <c r="C25" s="240">
        <v>61304.942275780639</v>
      </c>
      <c r="D25" s="241">
        <v>1552.6703526026827</v>
      </c>
      <c r="E25" s="240">
        <v>1353.8193421916533</v>
      </c>
      <c r="F25" s="241">
        <v>1212.5826050095379</v>
      </c>
      <c r="G25" s="242">
        <v>21731.694865791455</v>
      </c>
      <c r="H25" s="243">
        <v>95699.251513483759</v>
      </c>
      <c r="I25" s="244">
        <v>12.327633111547238</v>
      </c>
      <c r="J25" s="245">
        <v>1.5658381957589611</v>
      </c>
      <c r="K25" s="244">
        <v>1.8994274772278428</v>
      </c>
      <c r="L25" s="244">
        <v>1.1955053798296906</v>
      </c>
      <c r="M25" s="245">
        <v>32.057040722468436</v>
      </c>
      <c r="N25" s="244">
        <v>8.3348533689755477</v>
      </c>
      <c r="O25" s="241">
        <v>4972.969403052447</v>
      </c>
      <c r="P25" s="240">
        <v>991.59054671680428</v>
      </c>
      <c r="Q25" s="241">
        <v>712.75126764382287</v>
      </c>
      <c r="R25" s="240">
        <v>1014.2845239076046</v>
      </c>
      <c r="S25" s="243">
        <v>677.90707988089321</v>
      </c>
      <c r="T25" s="242">
        <v>11481.815849298659</v>
      </c>
      <c r="U25" s="243">
        <v>568210.98078119766</v>
      </c>
      <c r="V25" s="242">
        <v>13129.95671320693</v>
      </c>
      <c r="W25" s="243">
        <v>10914.001408716282</v>
      </c>
      <c r="X25" s="242">
        <v>9951.5687432206669</v>
      </c>
      <c r="Y25" s="243">
        <v>7215.0806505560668</v>
      </c>
      <c r="Z25" s="242">
        <v>83584.823177922794</v>
      </c>
    </row>
    <row r="26" spans="1:26" ht="19.5" customHeight="1">
      <c r="A26" s="788" t="s">
        <v>542</v>
      </c>
      <c r="B26" s="204" t="s">
        <v>541</v>
      </c>
      <c r="C26" s="231">
        <v>49846.523132786577</v>
      </c>
      <c r="D26" s="232">
        <v>1189.468372383674</v>
      </c>
      <c r="E26" s="231">
        <v>1331.1039861148574</v>
      </c>
      <c r="F26" s="232">
        <v>997.22934319585249</v>
      </c>
      <c r="G26" s="233">
        <v>18192.235351974148</v>
      </c>
      <c r="H26" s="234">
        <v>56926.690796277144</v>
      </c>
      <c r="I26" s="235">
        <v>10.474989044011769</v>
      </c>
      <c r="J26" s="236">
        <v>1.4360391228944762</v>
      </c>
      <c r="K26" s="235">
        <v>1.8177164569431576</v>
      </c>
      <c r="L26" s="235">
        <v>1.2094882717476252</v>
      </c>
      <c r="M26" s="236">
        <v>27.282141351693131</v>
      </c>
      <c r="N26" s="235">
        <v>4.9544984488107549</v>
      </c>
      <c r="O26" s="232">
        <v>4758.6229372986609</v>
      </c>
      <c r="P26" s="231">
        <v>828.29802713604693</v>
      </c>
      <c r="Q26" s="232">
        <v>732.29462220602136</v>
      </c>
      <c r="R26" s="231">
        <v>824.5051783387089</v>
      </c>
      <c r="S26" s="234">
        <v>666.81845524728715</v>
      </c>
      <c r="T26" s="233">
        <v>11489.899812147776</v>
      </c>
      <c r="U26" s="234">
        <v>442053.82263820199</v>
      </c>
      <c r="V26" s="233">
        <v>8982.936147953631</v>
      </c>
      <c r="W26" s="234">
        <v>9465.2394600743519</v>
      </c>
      <c r="X26" s="233">
        <v>7327.4754812931351</v>
      </c>
      <c r="Y26" s="234">
        <v>7653.6062947871296</v>
      </c>
      <c r="Z26" s="233">
        <v>41791.135470527406</v>
      </c>
    </row>
    <row r="27" spans="1:26" ht="19.5" customHeight="1">
      <c r="A27" s="789"/>
      <c r="B27" s="588" t="s">
        <v>432</v>
      </c>
      <c r="C27" s="231">
        <v>51963.497987349052</v>
      </c>
      <c r="D27" s="232">
        <v>1234.8311068610585</v>
      </c>
      <c r="E27" s="231">
        <v>1550.042587637826</v>
      </c>
      <c r="F27" s="232">
        <v>1157.226976694117</v>
      </c>
      <c r="G27" s="233">
        <v>16915.890998293515</v>
      </c>
      <c r="H27" s="234">
        <v>53975.882352941175</v>
      </c>
      <c r="I27" s="235">
        <v>10.287904926202799</v>
      </c>
      <c r="J27" s="236">
        <v>1.3491316758128225</v>
      </c>
      <c r="K27" s="235">
        <v>1.9482438351028477</v>
      </c>
      <c r="L27" s="235">
        <v>1.1360676032079229</v>
      </c>
      <c r="M27" s="236">
        <v>25.306527303754265</v>
      </c>
      <c r="N27" s="235">
        <v>4.8529411764705879</v>
      </c>
      <c r="O27" s="232">
        <v>5050.9310068564619</v>
      </c>
      <c r="P27" s="231">
        <v>915.2784187037189</v>
      </c>
      <c r="Q27" s="232">
        <v>795.6101591133737</v>
      </c>
      <c r="R27" s="231">
        <v>1018.6251006775003</v>
      </c>
      <c r="S27" s="234">
        <v>668.43983748746177</v>
      </c>
      <c r="T27" s="233">
        <v>11122.30303030303</v>
      </c>
      <c r="U27" s="234">
        <v>469240.58251868893</v>
      </c>
      <c r="V27" s="233">
        <v>9248.192525780627</v>
      </c>
      <c r="W27" s="234">
        <v>10883.901958111079</v>
      </c>
      <c r="X27" s="233">
        <v>8456.3636440528098</v>
      </c>
      <c r="Y27" s="234">
        <v>8678.3909982935147</v>
      </c>
      <c r="Z27" s="233">
        <v>42156.411764705881</v>
      </c>
    </row>
    <row r="28" spans="1:26" ht="19.5" customHeight="1">
      <c r="A28" s="789"/>
      <c r="B28" s="731" t="s">
        <v>446</v>
      </c>
      <c r="C28" s="231">
        <v>44829.570338283826</v>
      </c>
      <c r="D28" s="232">
        <v>1067.5804162975146</v>
      </c>
      <c r="E28" s="231">
        <v>1156.2678692988427</v>
      </c>
      <c r="F28" s="232">
        <v>902.12497280461696</v>
      </c>
      <c r="G28" s="233">
        <v>19025.731701685523</v>
      </c>
      <c r="H28" s="234">
        <v>54890.751533742332</v>
      </c>
      <c r="I28" s="235">
        <v>10.830445544554456</v>
      </c>
      <c r="J28" s="236">
        <v>1.4181647470764931</v>
      </c>
      <c r="K28" s="235">
        <v>1.7188956380583338</v>
      </c>
      <c r="L28" s="235">
        <v>1.1948678018114989</v>
      </c>
      <c r="M28" s="236">
        <v>29.049873008543063</v>
      </c>
      <c r="N28" s="235">
        <v>4.8987730061349692</v>
      </c>
      <c r="O28" s="232">
        <v>4139.2175560888281</v>
      </c>
      <c r="P28" s="231">
        <v>752.79012434789536</v>
      </c>
      <c r="Q28" s="232">
        <v>672.6806699009162</v>
      </c>
      <c r="R28" s="231">
        <v>754.99981791871505</v>
      </c>
      <c r="S28" s="234">
        <v>654.93338632118582</v>
      </c>
      <c r="T28" s="233">
        <v>11205</v>
      </c>
      <c r="U28" s="234">
        <v>379408.28877887788</v>
      </c>
      <c r="V28" s="233">
        <v>7794.4754947812798</v>
      </c>
      <c r="W28" s="234">
        <v>8111.0262475781537</v>
      </c>
      <c r="X28" s="233">
        <v>6478.1824781578134</v>
      </c>
      <c r="Y28" s="234">
        <v>6515.2606788270605</v>
      </c>
      <c r="Z28" s="233">
        <v>38740.726993865028</v>
      </c>
    </row>
    <row r="29" spans="1:26" ht="19.5" customHeight="1">
      <c r="A29" s="789"/>
      <c r="B29" s="205" t="s">
        <v>434</v>
      </c>
      <c r="C29" s="231">
        <v>39744.350817822902</v>
      </c>
      <c r="D29" s="237">
        <v>870.50254872900382</v>
      </c>
      <c r="E29" s="231">
        <v>935.93828644706264</v>
      </c>
      <c r="F29" s="237">
        <v>480.92352124587131</v>
      </c>
      <c r="G29" s="233">
        <v>11057.667669172932</v>
      </c>
      <c r="H29" s="238">
        <v>67797.41071428571</v>
      </c>
      <c r="I29" s="235">
        <v>6.7027636773829666</v>
      </c>
      <c r="J29" s="239">
        <v>1.5502335399263452</v>
      </c>
      <c r="K29" s="235">
        <v>1.4112366754828884</v>
      </c>
      <c r="L29" s="235">
        <v>1.4336136330998388</v>
      </c>
      <c r="M29" s="239">
        <v>17.178195488721805</v>
      </c>
      <c r="N29" s="235">
        <v>5.2410714285714288</v>
      </c>
      <c r="O29" s="237">
        <v>5929.546785594076</v>
      </c>
      <c r="P29" s="231">
        <v>561.52994133410584</v>
      </c>
      <c r="Q29" s="237">
        <v>663.20433893684685</v>
      </c>
      <c r="R29" s="231">
        <v>335.46243572334885</v>
      </c>
      <c r="S29" s="238">
        <v>643.70368100844746</v>
      </c>
      <c r="T29" s="233">
        <v>12935.792163543441</v>
      </c>
      <c r="U29" s="238">
        <v>346656.66892272985</v>
      </c>
      <c r="V29" s="233">
        <v>6971.1604127369083</v>
      </c>
      <c r="W29" s="238">
        <v>7487.7185220806286</v>
      </c>
      <c r="X29" s="233">
        <v>3854.4058815081935</v>
      </c>
      <c r="Y29" s="238">
        <v>3572.6150375939851</v>
      </c>
      <c r="Z29" s="233">
        <v>54237.928571428572</v>
      </c>
    </row>
    <row r="30" spans="1:26" ht="19.5" customHeight="1">
      <c r="A30" s="789"/>
      <c r="B30" s="731" t="s">
        <v>435</v>
      </c>
      <c r="C30" s="231">
        <v>58373.924022346371</v>
      </c>
      <c r="D30" s="237">
        <v>1692.1286405158517</v>
      </c>
      <c r="E30" s="231">
        <v>1743.8746678988102</v>
      </c>
      <c r="F30" s="237">
        <v>1510.7942945410327</v>
      </c>
      <c r="G30" s="233">
        <v>19270.438480096502</v>
      </c>
      <c r="H30" s="238">
        <v>81803.181818181823</v>
      </c>
      <c r="I30" s="235">
        <v>11.117318435754189</v>
      </c>
      <c r="J30" s="239">
        <v>1.4573455131649651</v>
      </c>
      <c r="K30" s="235">
        <v>2.160910246043664</v>
      </c>
      <c r="L30" s="235">
        <v>1.1630788444473659</v>
      </c>
      <c r="M30" s="239">
        <v>28.407720144752712</v>
      </c>
      <c r="N30" s="235">
        <v>7.3181818181818183</v>
      </c>
      <c r="O30" s="237">
        <v>5250.7197989949746</v>
      </c>
      <c r="P30" s="231">
        <v>1161.1032697668245</v>
      </c>
      <c r="Q30" s="237">
        <v>807.0093013310526</v>
      </c>
      <c r="R30" s="231">
        <v>1298.9612026335867</v>
      </c>
      <c r="S30" s="238">
        <v>678.35216560509559</v>
      </c>
      <c r="T30" s="233">
        <v>11178.074534161491</v>
      </c>
      <c r="U30" s="238">
        <v>537723.32122905029</v>
      </c>
      <c r="V30" s="233">
        <v>13005.394196668458</v>
      </c>
      <c r="W30" s="238">
        <v>12311.495090678063</v>
      </c>
      <c r="X30" s="233">
        <v>11071.815492818878</v>
      </c>
      <c r="Y30" s="238">
        <v>10121.327503015682</v>
      </c>
      <c r="Z30" s="233">
        <v>71644.909090909088</v>
      </c>
    </row>
    <row r="31" spans="1:26" ht="19.5" customHeight="1">
      <c r="A31" s="789"/>
      <c r="B31" s="731" t="s">
        <v>436</v>
      </c>
      <c r="C31" s="231">
        <v>57186.695881731786</v>
      </c>
      <c r="D31" s="237">
        <v>1502.4996811224489</v>
      </c>
      <c r="E31" s="231">
        <v>1320.9774799668417</v>
      </c>
      <c r="F31" s="237">
        <v>1130.5320432176422</v>
      </c>
      <c r="G31" s="233">
        <v>24350.551339285714</v>
      </c>
      <c r="H31" s="238">
        <v>58275.217391304344</v>
      </c>
      <c r="I31" s="235">
        <v>13.167898627243929</v>
      </c>
      <c r="J31" s="239">
        <v>1.5404483908948194</v>
      </c>
      <c r="K31" s="235">
        <v>1.9019066040342636</v>
      </c>
      <c r="L31" s="235">
        <v>1.1992525715977207</v>
      </c>
      <c r="M31" s="239">
        <v>35.764508928571431</v>
      </c>
      <c r="N31" s="235">
        <v>5.0869565217391308</v>
      </c>
      <c r="O31" s="237">
        <v>4342.8870088211706</v>
      </c>
      <c r="P31" s="231">
        <v>975.36515342112386</v>
      </c>
      <c r="Q31" s="237">
        <v>694.55433677175654</v>
      </c>
      <c r="R31" s="231">
        <v>942.69720156736912</v>
      </c>
      <c r="S31" s="238">
        <v>680.85798096426902</v>
      </c>
      <c r="T31" s="233">
        <v>11455.811965811965</v>
      </c>
      <c r="U31" s="238">
        <v>499521.07180570223</v>
      </c>
      <c r="V31" s="233">
        <v>11392.912480376766</v>
      </c>
      <c r="W31" s="238">
        <v>9246.842359767892</v>
      </c>
      <c r="X31" s="233">
        <v>8043.441352771405</v>
      </c>
      <c r="Y31" s="238">
        <v>8343.5982142857138</v>
      </c>
      <c r="Z31" s="233">
        <v>40792.65217391304</v>
      </c>
    </row>
    <row r="32" spans="1:26" ht="19.5" customHeight="1">
      <c r="A32" s="789"/>
      <c r="B32" s="205" t="s">
        <v>249</v>
      </c>
      <c r="C32" s="231">
        <v>57010.842227378191</v>
      </c>
      <c r="D32" s="237">
        <v>1661.3759791122716</v>
      </c>
      <c r="E32" s="231">
        <v>1654.0370023419205</v>
      </c>
      <c r="F32" s="237">
        <v>1364.6677836285303</v>
      </c>
      <c r="G32" s="233">
        <v>21021.422222222223</v>
      </c>
      <c r="H32" s="238">
        <v>67396</v>
      </c>
      <c r="I32" s="235">
        <v>12.05800464037123</v>
      </c>
      <c r="J32" s="239">
        <v>1.5629401060210459</v>
      </c>
      <c r="K32" s="235">
        <v>2.0810304449648713</v>
      </c>
      <c r="L32" s="235">
        <v>1.1846577309717568</v>
      </c>
      <c r="M32" s="239">
        <v>30.753086419753085</v>
      </c>
      <c r="N32" s="235">
        <v>5.2</v>
      </c>
      <c r="O32" s="237">
        <v>4728.0494516066965</v>
      </c>
      <c r="P32" s="231">
        <v>1062.9812189936215</v>
      </c>
      <c r="Q32" s="237">
        <v>794.81634031060094</v>
      </c>
      <c r="R32" s="231">
        <v>1151.9511061723406</v>
      </c>
      <c r="S32" s="238">
        <v>683.5548775592132</v>
      </c>
      <c r="T32" s="233">
        <v>12960.76923076923</v>
      </c>
      <c r="U32" s="238">
        <v>516142.92343387473</v>
      </c>
      <c r="V32" s="233">
        <v>12622.284437059894</v>
      </c>
      <c r="W32" s="238">
        <v>11637.43700234192</v>
      </c>
      <c r="X32" s="233">
        <v>9843.9183820009566</v>
      </c>
      <c r="Y32" s="238">
        <v>8877.101234567901</v>
      </c>
      <c r="Z32" s="233">
        <v>47177.2</v>
      </c>
    </row>
    <row r="33" spans="1:26" ht="19.5" customHeight="1">
      <c r="A33" s="790"/>
      <c r="B33" s="641" t="s">
        <v>419</v>
      </c>
      <c r="C33" s="240">
        <v>55933.460186142707</v>
      </c>
      <c r="D33" s="241">
        <v>1548.5865657521288</v>
      </c>
      <c r="E33" s="240">
        <v>1582.561996779388</v>
      </c>
      <c r="F33" s="241">
        <v>1275.6689786223278</v>
      </c>
      <c r="G33" s="242">
        <v>21876.114470842334</v>
      </c>
      <c r="H33" s="243">
        <v>48161.538461538461</v>
      </c>
      <c r="I33" s="244">
        <v>12.086866597724923</v>
      </c>
      <c r="J33" s="245">
        <v>1.6292652160201828</v>
      </c>
      <c r="K33" s="244">
        <v>1.982487922705314</v>
      </c>
      <c r="L33" s="244">
        <v>1.2072209026128267</v>
      </c>
      <c r="M33" s="245">
        <v>31.787257019438446</v>
      </c>
      <c r="N33" s="244">
        <v>3.9807692307692308</v>
      </c>
      <c r="O33" s="241">
        <v>4627.6228610540729</v>
      </c>
      <c r="P33" s="240">
        <v>950.48157324248996</v>
      </c>
      <c r="Q33" s="241">
        <v>798.27068737942943</v>
      </c>
      <c r="R33" s="240">
        <v>1056.6988824177554</v>
      </c>
      <c r="S33" s="243">
        <v>688.20390691353828</v>
      </c>
      <c r="T33" s="242">
        <v>12098.550724637682</v>
      </c>
      <c r="U33" s="243">
        <v>517968.07859358843</v>
      </c>
      <c r="V33" s="242">
        <v>13059.98233995585</v>
      </c>
      <c r="W33" s="243">
        <v>12922.677536231884</v>
      </c>
      <c r="X33" s="242">
        <v>10409.591543942994</v>
      </c>
      <c r="Y33" s="243">
        <v>8029.9265658747299</v>
      </c>
      <c r="Z33" s="242">
        <v>39451.576923076922</v>
      </c>
    </row>
    <row r="34" spans="1:26" ht="19.5" customHeight="1">
      <c r="A34" s="788" t="s">
        <v>472</v>
      </c>
      <c r="B34" s="204" t="s">
        <v>541</v>
      </c>
      <c r="C34" s="231">
        <v>45609.172829289681</v>
      </c>
      <c r="D34" s="232">
        <v>1025.5644745961697</v>
      </c>
      <c r="E34" s="231">
        <v>1102.0079279629169</v>
      </c>
      <c r="F34" s="232">
        <v>797.71424492364463</v>
      </c>
      <c r="G34" s="233">
        <v>14115.091116099222</v>
      </c>
      <c r="H34" s="234">
        <v>72692.47918733173</v>
      </c>
      <c r="I34" s="235">
        <v>8.492553515756601</v>
      </c>
      <c r="J34" s="236">
        <v>1.3978912730090141</v>
      </c>
      <c r="K34" s="235">
        <v>1.5931443222969013</v>
      </c>
      <c r="L34" s="235">
        <v>1.2219804795145137</v>
      </c>
      <c r="M34" s="236">
        <v>21.546433972844834</v>
      </c>
      <c r="N34" s="235">
        <v>6.066635964290775</v>
      </c>
      <c r="O34" s="232">
        <v>5370.4898938427668</v>
      </c>
      <c r="P34" s="231">
        <v>733.65110319960957</v>
      </c>
      <c r="Q34" s="232">
        <v>691.71883083015803</v>
      </c>
      <c r="R34" s="231">
        <v>652.80440915109557</v>
      </c>
      <c r="S34" s="234">
        <v>655.1010312838124</v>
      </c>
      <c r="T34" s="233">
        <v>11982.337429707619</v>
      </c>
      <c r="U34" s="234">
        <v>388596.69737728673</v>
      </c>
      <c r="V34" s="233">
        <v>7591.496795495058</v>
      </c>
      <c r="W34" s="234">
        <v>7819.0703488576983</v>
      </c>
      <c r="X34" s="233">
        <v>5817.2059932368538</v>
      </c>
      <c r="Y34" s="234">
        <v>4558.6650095702726</v>
      </c>
      <c r="Z34" s="233">
        <v>53624.729647867367</v>
      </c>
    </row>
    <row r="35" spans="1:26" ht="19.5" customHeight="1">
      <c r="A35" s="811"/>
      <c r="B35" s="588" t="s">
        <v>432</v>
      </c>
      <c r="C35" s="231">
        <v>46075.048755776959</v>
      </c>
      <c r="D35" s="232">
        <v>1099.6597881594544</v>
      </c>
      <c r="E35" s="231">
        <v>1164.7764346550055</v>
      </c>
      <c r="F35" s="232">
        <v>902.95611440127038</v>
      </c>
      <c r="G35" s="233">
        <v>13221.584360550918</v>
      </c>
      <c r="H35" s="234">
        <v>79080.784827586205</v>
      </c>
      <c r="I35" s="235">
        <v>8.0749785178476046</v>
      </c>
      <c r="J35" s="236">
        <v>1.3467428861309967</v>
      </c>
      <c r="K35" s="235">
        <v>1.67816509533398</v>
      </c>
      <c r="L35" s="235">
        <v>1.1657282684862387</v>
      </c>
      <c r="M35" s="236">
        <v>20.07836413077268</v>
      </c>
      <c r="N35" s="235">
        <v>6.7617931034482757</v>
      </c>
      <c r="O35" s="232">
        <v>5705.9035703860072</v>
      </c>
      <c r="P35" s="231">
        <v>816.53283598818371</v>
      </c>
      <c r="Q35" s="232">
        <v>694.07738123834451</v>
      </c>
      <c r="R35" s="231">
        <v>774.58541481009786</v>
      </c>
      <c r="S35" s="234">
        <v>658.49908261635403</v>
      </c>
      <c r="T35" s="233">
        <v>11695.238765477428</v>
      </c>
      <c r="U35" s="234">
        <v>389582.23604240693</v>
      </c>
      <c r="V35" s="233">
        <v>8045.3714450566822</v>
      </c>
      <c r="W35" s="234">
        <v>8176.6402770410159</v>
      </c>
      <c r="X35" s="233">
        <v>6498.4303600853509</v>
      </c>
      <c r="Y35" s="234">
        <v>4169.6568935107771</v>
      </c>
      <c r="Z35" s="233">
        <v>56768.982620689654</v>
      </c>
    </row>
    <row r="36" spans="1:26" ht="19.5" customHeight="1">
      <c r="A36" s="811"/>
      <c r="B36" s="731" t="s">
        <v>446</v>
      </c>
      <c r="C36" s="231">
        <v>45309.277924233545</v>
      </c>
      <c r="D36" s="232">
        <v>950.63179506072481</v>
      </c>
      <c r="E36" s="231">
        <v>1057.820427368064</v>
      </c>
      <c r="F36" s="232">
        <v>787.00609742436245</v>
      </c>
      <c r="G36" s="233">
        <v>16716.098966961563</v>
      </c>
      <c r="H36" s="234">
        <v>65173.731097265911</v>
      </c>
      <c r="I36" s="235">
        <v>9.9763185457385806</v>
      </c>
      <c r="J36" s="236">
        <v>1.3832932224282564</v>
      </c>
      <c r="K36" s="235">
        <v>1.5416408420032424</v>
      </c>
      <c r="L36" s="235">
        <v>1.1899436804184038</v>
      </c>
      <c r="M36" s="236">
        <v>25.712974547396634</v>
      </c>
      <c r="N36" s="235">
        <v>5.7325187515122185</v>
      </c>
      <c r="O36" s="232">
        <v>4541.6831586224325</v>
      </c>
      <c r="P36" s="231">
        <v>687.22363389590646</v>
      </c>
      <c r="Q36" s="232">
        <v>686.16528477119778</v>
      </c>
      <c r="R36" s="231">
        <v>661.38096312897608</v>
      </c>
      <c r="S36" s="234">
        <v>650.10366405290199</v>
      </c>
      <c r="T36" s="233">
        <v>11369.126543209877</v>
      </c>
      <c r="U36" s="234">
        <v>379156.84659867571</v>
      </c>
      <c r="V36" s="233">
        <v>6870.0710416023003</v>
      </c>
      <c r="W36" s="234">
        <v>7430.3342416124924</v>
      </c>
      <c r="X36" s="233">
        <v>5643.1669871433478</v>
      </c>
      <c r="Y36" s="234">
        <v>5503.7649330676149</v>
      </c>
      <c r="Z36" s="233">
        <v>45906.97432252601</v>
      </c>
    </row>
    <row r="37" spans="1:26" ht="19.5" customHeight="1">
      <c r="A37" s="811"/>
      <c r="B37" s="205" t="s">
        <v>434</v>
      </c>
      <c r="C37" s="231">
        <v>41480.865721583832</v>
      </c>
      <c r="D37" s="237">
        <v>879.75914822516495</v>
      </c>
      <c r="E37" s="231">
        <v>877.07545162399606</v>
      </c>
      <c r="F37" s="237">
        <v>485.52304936198578</v>
      </c>
      <c r="G37" s="233">
        <v>9295.8606869166688</v>
      </c>
      <c r="H37" s="238">
        <v>84590.369999284332</v>
      </c>
      <c r="I37" s="235">
        <v>6.2267097209504074</v>
      </c>
      <c r="J37" s="239">
        <v>1.5656457868932239</v>
      </c>
      <c r="K37" s="235">
        <v>1.2441222112250971</v>
      </c>
      <c r="L37" s="235">
        <v>1.4327193172804336</v>
      </c>
      <c r="M37" s="239">
        <v>14.396090401350826</v>
      </c>
      <c r="N37" s="235">
        <v>6.2704501538681745</v>
      </c>
      <c r="O37" s="237">
        <v>6661.7632073030763</v>
      </c>
      <c r="P37" s="231">
        <v>561.91455027059965</v>
      </c>
      <c r="Q37" s="237">
        <v>704.97531810828525</v>
      </c>
      <c r="R37" s="231">
        <v>338.88218264802799</v>
      </c>
      <c r="S37" s="238">
        <v>645.72119427955329</v>
      </c>
      <c r="T37" s="233">
        <v>13490.318545487748</v>
      </c>
      <c r="U37" s="238">
        <v>366232.37024159514</v>
      </c>
      <c r="V37" s="233">
        <v>7047.7744929496494</v>
      </c>
      <c r="W37" s="238">
        <v>7026.7877362854506</v>
      </c>
      <c r="X37" s="233">
        <v>3894.7212604498318</v>
      </c>
      <c r="Y37" s="238">
        <v>2993.0424173825913</v>
      </c>
      <c r="Z37" s="233">
        <v>67743.598010448724</v>
      </c>
    </row>
    <row r="38" spans="1:26" ht="19.5" customHeight="1">
      <c r="A38" s="811"/>
      <c r="B38" s="731" t="s">
        <v>435</v>
      </c>
      <c r="C38" s="231">
        <v>60988.034159159157</v>
      </c>
      <c r="D38" s="237">
        <v>1448.7624711140631</v>
      </c>
      <c r="E38" s="231">
        <v>1204.5282277729009</v>
      </c>
      <c r="F38" s="237">
        <v>1145.1499410507699</v>
      </c>
      <c r="G38" s="233">
        <v>15117.008442158027</v>
      </c>
      <c r="H38" s="238">
        <v>98332.830882352937</v>
      </c>
      <c r="I38" s="235">
        <v>9.1106106106106104</v>
      </c>
      <c r="J38" s="239">
        <v>1.4068523669171267</v>
      </c>
      <c r="K38" s="235">
        <v>1.7674833080626713</v>
      </c>
      <c r="L38" s="235">
        <v>1.1519011126667158</v>
      </c>
      <c r="M38" s="239">
        <v>22.357868355098272</v>
      </c>
      <c r="N38" s="235">
        <v>7.6691176470588234</v>
      </c>
      <c r="O38" s="237">
        <v>6694.1763582925887</v>
      </c>
      <c r="P38" s="231">
        <v>1029.7899802299619</v>
      </c>
      <c r="Q38" s="237">
        <v>681.49341059021242</v>
      </c>
      <c r="R38" s="231">
        <v>994.13910487479575</v>
      </c>
      <c r="S38" s="238">
        <v>676.13818106728809</v>
      </c>
      <c r="T38" s="233">
        <v>12821.922339405561</v>
      </c>
      <c r="U38" s="238">
        <v>518866.85823323322</v>
      </c>
      <c r="V38" s="233">
        <v>10682.29861716505</v>
      </c>
      <c r="W38" s="238">
        <v>8464.2180459128031</v>
      </c>
      <c r="X38" s="233">
        <v>8154.169062707243</v>
      </c>
      <c r="Y38" s="238">
        <v>4881.2849228333989</v>
      </c>
      <c r="Z38" s="233">
        <v>70054.426470588238</v>
      </c>
    </row>
    <row r="39" spans="1:26" ht="19.5" customHeight="1">
      <c r="A39" s="811"/>
      <c r="B39" s="731" t="s">
        <v>436</v>
      </c>
      <c r="C39" s="231">
        <v>60265.934540832539</v>
      </c>
      <c r="D39" s="237">
        <v>1506.3007986875825</v>
      </c>
      <c r="E39" s="231">
        <v>1241.1816751789572</v>
      </c>
      <c r="F39" s="237">
        <v>1159.7281112101546</v>
      </c>
      <c r="G39" s="233">
        <v>25126.069029646646</v>
      </c>
      <c r="H39" s="238">
        <v>91395.08513053348</v>
      </c>
      <c r="I39" s="235">
        <v>14.070543374642517</v>
      </c>
      <c r="J39" s="239">
        <v>1.5185163234293544</v>
      </c>
      <c r="K39" s="235">
        <v>1.8150294196708581</v>
      </c>
      <c r="L39" s="235">
        <v>1.1855344290313312</v>
      </c>
      <c r="M39" s="239">
        <v>37.454873646209386</v>
      </c>
      <c r="N39" s="235">
        <v>7.5913734392735526</v>
      </c>
      <c r="O39" s="237">
        <v>4283.1277326106592</v>
      </c>
      <c r="P39" s="231">
        <v>991.95561841957363</v>
      </c>
      <c r="Q39" s="237">
        <v>683.83556857388908</v>
      </c>
      <c r="R39" s="231">
        <v>978.2323337144561</v>
      </c>
      <c r="S39" s="238">
        <v>670.8357707192406</v>
      </c>
      <c r="T39" s="233">
        <v>12039.334629186604</v>
      </c>
      <c r="U39" s="238">
        <v>525272.22370511596</v>
      </c>
      <c r="V39" s="233">
        <v>11345.474331285843</v>
      </c>
      <c r="W39" s="238">
        <v>8729.925719064544</v>
      </c>
      <c r="X39" s="233">
        <v>8345.223418518819</v>
      </c>
      <c r="Y39" s="238">
        <v>8566.5263100317261</v>
      </c>
      <c r="Z39" s="233">
        <v>66558.139614074913</v>
      </c>
    </row>
    <row r="40" spans="1:26" ht="19.5" customHeight="1">
      <c r="A40" s="811"/>
      <c r="B40" s="205" t="s">
        <v>249</v>
      </c>
      <c r="C40" s="231">
        <v>63710.91056910569</v>
      </c>
      <c r="D40" s="237">
        <v>1567.9280749770423</v>
      </c>
      <c r="E40" s="231">
        <v>1172.4915429499963</v>
      </c>
      <c r="F40" s="237">
        <v>1266.969784255552</v>
      </c>
      <c r="G40" s="233">
        <v>16341.984070796459</v>
      </c>
      <c r="H40" s="238">
        <v>55011.666666666664</v>
      </c>
      <c r="I40" s="235">
        <v>9.6662387676508352</v>
      </c>
      <c r="J40" s="239">
        <v>1.4471163368565101</v>
      </c>
      <c r="K40" s="235">
        <v>1.7167811507496862</v>
      </c>
      <c r="L40" s="235">
        <v>1.1631621395857936</v>
      </c>
      <c r="M40" s="239">
        <v>24.127433628318585</v>
      </c>
      <c r="N40" s="235">
        <v>4.7222222222222223</v>
      </c>
      <c r="O40" s="237">
        <v>6591.0756086764059</v>
      </c>
      <c r="P40" s="231">
        <v>1083.4844684173527</v>
      </c>
      <c r="Q40" s="237">
        <v>682.95923591541725</v>
      </c>
      <c r="R40" s="231">
        <v>1089.2460656488738</v>
      </c>
      <c r="S40" s="238">
        <v>677.31961561032858</v>
      </c>
      <c r="T40" s="233">
        <v>11649.529411764706</v>
      </c>
      <c r="U40" s="238">
        <v>553390.12879760377</v>
      </c>
      <c r="V40" s="233">
        <v>11646.335199956786</v>
      </c>
      <c r="W40" s="238">
        <v>8280.8584090405493</v>
      </c>
      <c r="X40" s="233">
        <v>9098.6169743929495</v>
      </c>
      <c r="Y40" s="238">
        <v>5234.712389380531</v>
      </c>
      <c r="Z40" s="233">
        <v>39210.25</v>
      </c>
    </row>
    <row r="41" spans="1:26" ht="19.5" customHeight="1">
      <c r="A41" s="812"/>
      <c r="B41" s="641" t="s">
        <v>419</v>
      </c>
      <c r="C41" s="240">
        <v>61002.420917014024</v>
      </c>
      <c r="D41" s="241">
        <v>1529.4632619512263</v>
      </c>
      <c r="E41" s="240">
        <v>1330.4659759731303</v>
      </c>
      <c r="F41" s="241">
        <v>1198.4953229316964</v>
      </c>
      <c r="G41" s="242">
        <v>26152.438771502631</v>
      </c>
      <c r="H41" s="243">
        <v>87371.811440677964</v>
      </c>
      <c r="I41" s="244">
        <v>14.424251610458507</v>
      </c>
      <c r="J41" s="245">
        <v>1.5778015695940588</v>
      </c>
      <c r="K41" s="244">
        <v>1.8826768586078735</v>
      </c>
      <c r="L41" s="244">
        <v>1.1958438287153652</v>
      </c>
      <c r="M41" s="245">
        <v>38.779200377032438</v>
      </c>
      <c r="N41" s="244">
        <v>7.6313559322033901</v>
      </c>
      <c r="O41" s="241">
        <v>4229.1567399436763</v>
      </c>
      <c r="P41" s="240">
        <v>969.36350642922162</v>
      </c>
      <c r="Q41" s="241">
        <v>706.68844198623128</v>
      </c>
      <c r="R41" s="240">
        <v>1002.2172579334039</v>
      </c>
      <c r="S41" s="243">
        <v>674.39345105712403</v>
      </c>
      <c r="T41" s="242">
        <v>11449.054691837868</v>
      </c>
      <c r="U41" s="243">
        <v>564360.35096627509</v>
      </c>
      <c r="V41" s="242">
        <v>12951.061043985786</v>
      </c>
      <c r="W41" s="243">
        <v>10710.245448898155</v>
      </c>
      <c r="X41" s="242">
        <v>9825.383116089115</v>
      </c>
      <c r="Y41" s="243">
        <v>8949.9946587070935</v>
      </c>
      <c r="Z41" s="242">
        <v>75103.237288135599</v>
      </c>
    </row>
    <row r="42" spans="1:26" ht="19.5" customHeight="1">
      <c r="A42" s="788" t="s">
        <v>473</v>
      </c>
      <c r="B42" s="204" t="s">
        <v>541</v>
      </c>
      <c r="C42" s="231">
        <v>48714.994780253073</v>
      </c>
      <c r="D42" s="237">
        <v>1061.9810241124301</v>
      </c>
      <c r="E42" s="231">
        <v>1147.9856082307758</v>
      </c>
      <c r="F42" s="237">
        <v>811.48287240060483</v>
      </c>
      <c r="G42" s="233">
        <v>14140.858915036462</v>
      </c>
      <c r="H42" s="238">
        <v>68191.272452400139</v>
      </c>
      <c r="I42" s="235">
        <v>8.5674515011663956</v>
      </c>
      <c r="J42" s="239">
        <v>1.3973829246798466</v>
      </c>
      <c r="K42" s="235">
        <v>1.6340149932744983</v>
      </c>
      <c r="L42" s="235">
        <v>1.2074861396322274</v>
      </c>
      <c r="M42" s="239">
        <v>21.502017952771727</v>
      </c>
      <c r="N42" s="235">
        <v>5.7880657696829072</v>
      </c>
      <c r="O42" s="237">
        <v>5686.054338751831</v>
      </c>
      <c r="P42" s="231">
        <v>759.97853226647942</v>
      </c>
      <c r="Q42" s="237">
        <v>702.55512523190521</v>
      </c>
      <c r="R42" s="231">
        <v>672.04321918574067</v>
      </c>
      <c r="S42" s="238">
        <v>657.6526420030093</v>
      </c>
      <c r="T42" s="233">
        <v>11781.357566732682</v>
      </c>
      <c r="U42" s="238">
        <v>418252.77449599252</v>
      </c>
      <c r="V42" s="233">
        <v>7872.1134639293414</v>
      </c>
      <c r="W42" s="238">
        <v>8134.8973749867882</v>
      </c>
      <c r="X42" s="233">
        <v>5907.8989537326424</v>
      </c>
      <c r="Y42" s="238">
        <v>4595.0691581140263</v>
      </c>
      <c r="Z42" s="233">
        <v>50065.038485428719</v>
      </c>
    </row>
    <row r="43" spans="1:26" ht="19.5" customHeight="1">
      <c r="A43" s="811"/>
      <c r="B43" s="588" t="s">
        <v>432</v>
      </c>
      <c r="C43" s="231">
        <v>49604.070042234664</v>
      </c>
      <c r="D43" s="237">
        <v>1122.353925699714</v>
      </c>
      <c r="E43" s="231">
        <v>1218.5767740124968</v>
      </c>
      <c r="F43" s="237">
        <v>889.06366065448822</v>
      </c>
      <c r="G43" s="233">
        <v>13041.06341270102</v>
      </c>
      <c r="H43" s="238">
        <v>73311.382512305077</v>
      </c>
      <c r="I43" s="235">
        <v>8.0555365503672416</v>
      </c>
      <c r="J43" s="239">
        <v>1.3434409204161952</v>
      </c>
      <c r="K43" s="235">
        <v>1.715428503092308</v>
      </c>
      <c r="L43" s="235">
        <v>1.1590662774464451</v>
      </c>
      <c r="M43" s="239">
        <v>19.714657218654008</v>
      </c>
      <c r="N43" s="235">
        <v>6.2829548744674693</v>
      </c>
      <c r="O43" s="237">
        <v>6157.7611537214461</v>
      </c>
      <c r="P43" s="231">
        <v>835.43229080145272</v>
      </c>
      <c r="Q43" s="237">
        <v>710.36290455465542</v>
      </c>
      <c r="R43" s="231">
        <v>767.05161555834115</v>
      </c>
      <c r="S43" s="238">
        <v>661.49075117377981</v>
      </c>
      <c r="T43" s="233">
        <v>11668.296840747056</v>
      </c>
      <c r="U43" s="238">
        <v>424385.97604514152</v>
      </c>
      <c r="V43" s="233">
        <v>8241.4118862242121</v>
      </c>
      <c r="W43" s="238">
        <v>8554.6399758883381</v>
      </c>
      <c r="X43" s="233">
        <v>6399.0893359309166</v>
      </c>
      <c r="Y43" s="238">
        <v>4177.2677797033366</v>
      </c>
      <c r="Z43" s="233">
        <v>52257.962857261031</v>
      </c>
    </row>
    <row r="44" spans="1:26" ht="19.5" customHeight="1">
      <c r="A44" s="811"/>
      <c r="B44" s="731" t="s">
        <v>446</v>
      </c>
      <c r="C44" s="231">
        <v>45804.632076087175</v>
      </c>
      <c r="D44" s="237">
        <v>976.7362053324249</v>
      </c>
      <c r="E44" s="231">
        <v>1077.6876509392348</v>
      </c>
      <c r="F44" s="237">
        <v>792.38092455100855</v>
      </c>
      <c r="G44" s="233">
        <v>16245.820650038806</v>
      </c>
      <c r="H44" s="238">
        <v>61922.139292117783</v>
      </c>
      <c r="I44" s="235">
        <v>9.6987048388423531</v>
      </c>
      <c r="J44" s="239">
        <v>1.3941957422633562</v>
      </c>
      <c r="K44" s="235">
        <v>1.5626292178595982</v>
      </c>
      <c r="L44" s="235">
        <v>1.188695811973572</v>
      </c>
      <c r="M44" s="239">
        <v>25.004540242550839</v>
      </c>
      <c r="N44" s="235">
        <v>5.4888886973312188</v>
      </c>
      <c r="O44" s="237">
        <v>4722.7576091030369</v>
      </c>
      <c r="P44" s="231">
        <v>700.57322348924845</v>
      </c>
      <c r="Q44" s="237">
        <v>689.66306185890403</v>
      </c>
      <c r="R44" s="231">
        <v>666.59688422341753</v>
      </c>
      <c r="S44" s="238">
        <v>649.71483148459959</v>
      </c>
      <c r="T44" s="233">
        <v>11281.361803205315</v>
      </c>
      <c r="U44" s="238">
        <v>383461.23702924181</v>
      </c>
      <c r="V44" s="233">
        <v>7068.3565796145367</v>
      </c>
      <c r="W44" s="238">
        <v>7565.1023349893185</v>
      </c>
      <c r="X44" s="233">
        <v>5680.8315215185048</v>
      </c>
      <c r="Y44" s="238">
        <v>5380.597330152129</v>
      </c>
      <c r="Z44" s="233">
        <v>43652.942555685811</v>
      </c>
    </row>
    <row r="45" spans="1:26" ht="19.5" customHeight="1">
      <c r="A45" s="811"/>
      <c r="B45" s="205" t="s">
        <v>434</v>
      </c>
      <c r="C45" s="231">
        <v>43753.42432467013</v>
      </c>
      <c r="D45" s="232">
        <v>872.29171370988843</v>
      </c>
      <c r="E45" s="231">
        <v>912.99228433378323</v>
      </c>
      <c r="F45" s="232">
        <v>475.8213689514418</v>
      </c>
      <c r="G45" s="233">
        <v>9635.9183737424319</v>
      </c>
      <c r="H45" s="234">
        <v>77578.7358745151</v>
      </c>
      <c r="I45" s="235">
        <v>6.4034828863801554</v>
      </c>
      <c r="J45" s="236">
        <v>1.5555270825027623</v>
      </c>
      <c r="K45" s="235">
        <v>1.2595974745730256</v>
      </c>
      <c r="L45" s="235">
        <v>1.4190087884922247</v>
      </c>
      <c r="M45" s="236">
        <v>14.948083524542628</v>
      </c>
      <c r="N45" s="235">
        <v>5.7968821530973669</v>
      </c>
      <c r="O45" s="232">
        <v>6832.7541591047548</v>
      </c>
      <c r="P45" s="231">
        <v>560.76922319244761</v>
      </c>
      <c r="Q45" s="232">
        <v>724.82860815775007</v>
      </c>
      <c r="R45" s="231">
        <v>335.3195362919692</v>
      </c>
      <c r="S45" s="234">
        <v>644.62567110503653</v>
      </c>
      <c r="T45" s="233">
        <v>13382.83819226229</v>
      </c>
      <c r="U45" s="234">
        <v>387022.51361548872</v>
      </c>
      <c r="V45" s="233">
        <v>6986.5876929847182</v>
      </c>
      <c r="W45" s="234">
        <v>7312.7484648224681</v>
      </c>
      <c r="X45" s="233">
        <v>3812.7789750508628</v>
      </c>
      <c r="Y45" s="234">
        <v>3105.6732752441294</v>
      </c>
      <c r="Z45" s="233">
        <v>62110.708093390836</v>
      </c>
    </row>
    <row r="46" spans="1:26" ht="19.5" customHeight="1">
      <c r="A46" s="811"/>
      <c r="B46" s="731" t="s">
        <v>435</v>
      </c>
      <c r="C46" s="231">
        <v>62583.927743492815</v>
      </c>
      <c r="D46" s="237">
        <v>1429.7518965312643</v>
      </c>
      <c r="E46" s="231">
        <v>1235.7407799238597</v>
      </c>
      <c r="F46" s="237">
        <v>1103.2504206353856</v>
      </c>
      <c r="G46" s="233">
        <v>15506.156298145252</v>
      </c>
      <c r="H46" s="238">
        <v>87379.064906490647</v>
      </c>
      <c r="I46" s="235">
        <v>9.4635757065105999</v>
      </c>
      <c r="J46" s="239">
        <v>1.443304764814769</v>
      </c>
      <c r="K46" s="235">
        <v>1.7888798894742906</v>
      </c>
      <c r="L46" s="235">
        <v>1.1540303855977494</v>
      </c>
      <c r="M46" s="239">
        <v>22.911860601211021</v>
      </c>
      <c r="N46" s="235">
        <v>7.5570223689035574</v>
      </c>
      <c r="O46" s="237">
        <v>6613.1375374782829</v>
      </c>
      <c r="P46" s="231">
        <v>990.60983611091729</v>
      </c>
      <c r="Q46" s="237">
        <v>690.79024656429817</v>
      </c>
      <c r="R46" s="231">
        <v>955.99772276701231</v>
      </c>
      <c r="S46" s="238">
        <v>676.7742073869664</v>
      </c>
      <c r="T46" s="233">
        <v>11562.631502329192</v>
      </c>
      <c r="U46" s="238">
        <v>549928.25262450753</v>
      </c>
      <c r="V46" s="233">
        <v>10615.713445394926</v>
      </c>
      <c r="W46" s="238">
        <v>8684.1849335728875</v>
      </c>
      <c r="X46" s="233">
        <v>7905.3694848052946</v>
      </c>
      <c r="Y46" s="238">
        <v>4977.1107355698605</v>
      </c>
      <c r="Z46" s="233">
        <v>63151.625229189587</v>
      </c>
    </row>
    <row r="47" spans="1:26" ht="19.5" customHeight="1">
      <c r="A47" s="811"/>
      <c r="B47" s="731" t="s">
        <v>436</v>
      </c>
      <c r="C47" s="231">
        <v>61334.382699644222</v>
      </c>
      <c r="D47" s="237">
        <v>1412.5010488443643</v>
      </c>
      <c r="E47" s="231">
        <v>1190.2165839789222</v>
      </c>
      <c r="F47" s="237">
        <v>1058.554948570702</v>
      </c>
      <c r="G47" s="233">
        <v>22819.513927669934</v>
      </c>
      <c r="H47" s="238">
        <v>84307.677218011595</v>
      </c>
      <c r="I47" s="235">
        <v>12.942817951905354</v>
      </c>
      <c r="J47" s="239">
        <v>1.5148408673138964</v>
      </c>
      <c r="K47" s="235">
        <v>1.7707635875805223</v>
      </c>
      <c r="L47" s="235">
        <v>1.1792878219930696</v>
      </c>
      <c r="M47" s="239">
        <v>33.981414881497528</v>
      </c>
      <c r="N47" s="235">
        <v>7.554837271511369</v>
      </c>
      <c r="O47" s="237">
        <v>4738.8739397833369</v>
      </c>
      <c r="P47" s="231">
        <v>932.44186853038866</v>
      </c>
      <c r="Q47" s="237">
        <v>672.14877938910593</v>
      </c>
      <c r="R47" s="231">
        <v>897.62221641675092</v>
      </c>
      <c r="S47" s="238">
        <v>671.52924642036862</v>
      </c>
      <c r="T47" s="233">
        <v>11159.429937151455</v>
      </c>
      <c r="U47" s="238">
        <v>537436.85708774487</v>
      </c>
      <c r="V47" s="233">
        <v>10523.147103693876</v>
      </c>
      <c r="W47" s="238">
        <v>8351.4733203611268</v>
      </c>
      <c r="X47" s="233">
        <v>7594.8859775323763</v>
      </c>
      <c r="Y47" s="238">
        <v>7638.4563629459199</v>
      </c>
      <c r="Z47" s="233">
        <v>60069.30717788676</v>
      </c>
    </row>
    <row r="48" spans="1:26" ht="19.5" customHeight="1">
      <c r="A48" s="811"/>
      <c r="B48" s="205" t="s">
        <v>249</v>
      </c>
      <c r="C48" s="231">
        <v>61180.313350251694</v>
      </c>
      <c r="D48" s="232">
        <v>1536.1250516411192</v>
      </c>
      <c r="E48" s="231">
        <v>1164.6274013706243</v>
      </c>
      <c r="F48" s="232">
        <v>1169.682401528921</v>
      </c>
      <c r="G48" s="233">
        <v>16379.212603576101</v>
      </c>
      <c r="H48" s="234">
        <v>84852.384665367121</v>
      </c>
      <c r="I48" s="235">
        <v>9.8970753421808038</v>
      </c>
      <c r="J48" s="236">
        <v>1.4848549062624652</v>
      </c>
      <c r="K48" s="235">
        <v>1.7390739025745507</v>
      </c>
      <c r="L48" s="235">
        <v>1.1611704525799125</v>
      </c>
      <c r="M48" s="236">
        <v>24.203358046227649</v>
      </c>
      <c r="N48" s="235">
        <v>7.5588044184535415</v>
      </c>
      <c r="O48" s="232">
        <v>6181.6558159868182</v>
      </c>
      <c r="P48" s="231">
        <v>1034.5287240944681</v>
      </c>
      <c r="Q48" s="232">
        <v>669.68252450139846</v>
      </c>
      <c r="R48" s="231">
        <v>1007.330490480615</v>
      </c>
      <c r="S48" s="234">
        <v>676.73306209379382</v>
      </c>
      <c r="T48" s="233">
        <v>11225.635691567093</v>
      </c>
      <c r="U48" s="234">
        <v>529932.19087240507</v>
      </c>
      <c r="V48" s="233">
        <v>11417.946304810815</v>
      </c>
      <c r="W48" s="234">
        <v>8174.8007149472123</v>
      </c>
      <c r="X48" s="233">
        <v>8361.3634178984703</v>
      </c>
      <c r="Y48" s="234">
        <v>5159.0540340165726</v>
      </c>
      <c r="Z48" s="233">
        <v>61915.912930474333</v>
      </c>
    </row>
    <row r="49" spans="1:26" ht="19.5" customHeight="1">
      <c r="A49" s="812"/>
      <c r="B49" s="641" t="s">
        <v>419</v>
      </c>
      <c r="C49" s="240">
        <v>61311.507215367797</v>
      </c>
      <c r="D49" s="241">
        <v>1522.3882730724958</v>
      </c>
      <c r="E49" s="240">
        <v>1280.6768657599055</v>
      </c>
      <c r="F49" s="241">
        <v>1175.9648678226024</v>
      </c>
      <c r="G49" s="242">
        <v>21484.751535245312</v>
      </c>
      <c r="H49" s="243">
        <v>82776.929603301993</v>
      </c>
      <c r="I49" s="244">
        <v>12.255489614243324</v>
      </c>
      <c r="J49" s="245">
        <v>1.5674465971721692</v>
      </c>
      <c r="K49" s="244">
        <v>1.8280949564923545</v>
      </c>
      <c r="L49" s="244">
        <v>1.1874336614591541</v>
      </c>
      <c r="M49" s="245">
        <v>31.768341281766514</v>
      </c>
      <c r="N49" s="244">
        <v>7.3705572116487046</v>
      </c>
      <c r="O49" s="241">
        <v>5002.7790928982222</v>
      </c>
      <c r="P49" s="240">
        <v>971.25367831927224</v>
      </c>
      <c r="Q49" s="241">
        <v>700.55270444878636</v>
      </c>
      <c r="R49" s="240">
        <v>990.34152895542923</v>
      </c>
      <c r="S49" s="243">
        <v>676.29440721151275</v>
      </c>
      <c r="T49" s="242">
        <v>11230.755996640015</v>
      </c>
      <c r="U49" s="243">
        <v>567553.65830079652</v>
      </c>
      <c r="V49" s="242">
        <v>12894.2411864267</v>
      </c>
      <c r="W49" s="243">
        <v>10302.072215933091</v>
      </c>
      <c r="X49" s="242">
        <v>9649.203667351032</v>
      </c>
      <c r="Y49" s="243">
        <v>7002.3311393480108</v>
      </c>
      <c r="Z49" s="242">
        <v>71184.02476496216</v>
      </c>
    </row>
    <row r="50" spans="1:26" ht="19.5" customHeight="1">
      <c r="A50" s="274"/>
      <c r="B50" s="716"/>
      <c r="C50" s="237"/>
      <c r="D50" s="237"/>
      <c r="E50" s="237"/>
      <c r="F50" s="237"/>
      <c r="G50" s="238"/>
      <c r="H50" s="238"/>
      <c r="I50" s="239"/>
      <c r="J50" s="239"/>
      <c r="K50" s="239"/>
      <c r="L50" s="239"/>
      <c r="M50" s="239"/>
      <c r="N50" s="239"/>
      <c r="O50" s="237"/>
      <c r="P50" s="237"/>
      <c r="Q50" s="237"/>
      <c r="R50" s="237"/>
      <c r="S50" s="238"/>
      <c r="T50" s="238"/>
      <c r="U50" s="238"/>
      <c r="V50" s="238"/>
      <c r="W50" s="238"/>
      <c r="X50" s="238"/>
      <c r="Y50" s="238"/>
      <c r="Z50" s="238"/>
    </row>
    <row r="51" spans="1:26" ht="19.5" customHeight="1">
      <c r="A51" s="274"/>
      <c r="B51" s="716"/>
      <c r="C51" s="237"/>
      <c r="D51" s="237"/>
      <c r="E51" s="237"/>
      <c r="F51" s="237"/>
      <c r="G51" s="238"/>
      <c r="H51" s="238"/>
      <c r="I51" s="239"/>
      <c r="J51" s="239"/>
      <c r="K51" s="239"/>
      <c r="L51" s="239"/>
      <c r="M51" s="239"/>
      <c r="N51" s="239"/>
      <c r="O51" s="237"/>
      <c r="P51" s="237"/>
      <c r="Q51" s="237"/>
      <c r="R51" s="237"/>
      <c r="S51" s="238"/>
      <c r="T51" s="238"/>
      <c r="U51" s="238"/>
      <c r="V51" s="238"/>
      <c r="W51" s="238"/>
      <c r="X51" s="238"/>
      <c r="Y51" s="238"/>
      <c r="Z51" s="238"/>
    </row>
    <row r="52" spans="1:26" ht="19.5" customHeight="1">
      <c r="A52" s="274"/>
      <c r="B52" s="716"/>
      <c r="C52" s="237"/>
      <c r="D52" s="237"/>
      <c r="E52" s="237"/>
      <c r="F52" s="237"/>
      <c r="G52" s="238"/>
      <c r="H52" s="238"/>
      <c r="I52" s="239"/>
      <c r="J52" s="239"/>
      <c r="K52" s="239"/>
      <c r="L52" s="239"/>
      <c r="M52" s="239"/>
      <c r="N52" s="239"/>
      <c r="O52" s="237"/>
      <c r="P52" s="237"/>
      <c r="Q52" s="237"/>
      <c r="R52" s="237"/>
      <c r="S52" s="238"/>
      <c r="T52" s="238"/>
      <c r="U52" s="238"/>
      <c r="V52" s="238"/>
      <c r="W52" s="238"/>
      <c r="X52" s="238"/>
      <c r="Y52" s="238"/>
      <c r="Z52" s="238"/>
    </row>
    <row r="53" spans="1:26" ht="19.5" customHeight="1">
      <c r="A53" s="274"/>
      <c r="B53" s="716"/>
      <c r="C53" s="237"/>
      <c r="D53" s="237"/>
      <c r="E53" s="237"/>
      <c r="F53" s="237"/>
      <c r="G53" s="238"/>
      <c r="H53" s="238"/>
      <c r="I53" s="239"/>
      <c r="J53" s="239"/>
      <c r="K53" s="239"/>
      <c r="L53" s="239"/>
      <c r="M53" s="239"/>
      <c r="N53" s="239"/>
      <c r="O53" s="237"/>
      <c r="P53" s="237"/>
      <c r="Q53" s="237"/>
      <c r="R53" s="237"/>
      <c r="S53" s="238"/>
      <c r="T53" s="238"/>
      <c r="U53" s="238"/>
      <c r="V53" s="238"/>
      <c r="W53" s="238"/>
      <c r="X53" s="238"/>
      <c r="Y53" s="238"/>
      <c r="Z53" s="238"/>
    </row>
    <row r="54" spans="1:26" ht="19.5" customHeight="1">
      <c r="A54" s="274"/>
      <c r="B54" s="716"/>
      <c r="C54" s="237"/>
      <c r="D54" s="237"/>
      <c r="E54" s="237"/>
      <c r="F54" s="237"/>
      <c r="G54" s="238"/>
      <c r="H54" s="238"/>
      <c r="I54" s="239"/>
      <c r="J54" s="239"/>
      <c r="K54" s="239"/>
      <c r="L54" s="239"/>
      <c r="M54" s="239"/>
      <c r="N54" s="239"/>
      <c r="O54" s="237"/>
      <c r="P54" s="237"/>
      <c r="Q54" s="237"/>
      <c r="R54" s="237"/>
      <c r="S54" s="238"/>
      <c r="T54" s="238"/>
      <c r="U54" s="238"/>
      <c r="V54" s="238"/>
      <c r="W54" s="238"/>
      <c r="X54" s="238"/>
      <c r="Y54" s="238"/>
      <c r="Z54" s="238"/>
    </row>
    <row r="55" spans="1:26" ht="20.25" customHeight="1">
      <c r="C55" s="184" t="s">
        <v>129</v>
      </c>
      <c r="D55" s="184"/>
      <c r="E55" s="184"/>
      <c r="F55" s="184"/>
      <c r="G55" s="184"/>
      <c r="H55" s="184"/>
      <c r="I55" s="184"/>
      <c r="J55" s="184"/>
      <c r="K55" s="184"/>
      <c r="L55" s="184"/>
      <c r="M55" s="218"/>
      <c r="N55" s="218"/>
      <c r="O55" s="184" t="s">
        <v>129</v>
      </c>
      <c r="P55" s="184"/>
      <c r="Q55" s="184"/>
      <c r="R55" s="184"/>
      <c r="S55" s="184"/>
      <c r="T55" s="184"/>
      <c r="U55" s="184"/>
      <c r="V55" s="184"/>
      <c r="W55" s="184"/>
      <c r="X55" s="184"/>
    </row>
    <row r="56" spans="1:26" ht="13.5" customHeight="1">
      <c r="N56" s="189" t="s">
        <v>708</v>
      </c>
      <c r="Z56" s="189" t="s">
        <v>708</v>
      </c>
    </row>
    <row r="57" spans="1:26" ht="12" customHeight="1">
      <c r="A57" s="793" t="s">
        <v>569</v>
      </c>
      <c r="B57" s="794"/>
      <c r="C57" s="786" t="s">
        <v>623</v>
      </c>
      <c r="D57" s="835"/>
      <c r="E57" s="835"/>
      <c r="F57" s="787"/>
      <c r="G57" s="219" t="s">
        <v>624</v>
      </c>
      <c r="H57" s="219" t="s">
        <v>625</v>
      </c>
      <c r="I57" s="786" t="s">
        <v>626</v>
      </c>
      <c r="J57" s="835"/>
      <c r="K57" s="835"/>
      <c r="L57" s="835"/>
      <c r="M57" s="835"/>
      <c r="N57" s="787"/>
      <c r="O57" s="786" t="s">
        <v>627</v>
      </c>
      <c r="P57" s="835"/>
      <c r="Q57" s="835"/>
      <c r="R57" s="787"/>
      <c r="S57" s="219" t="s">
        <v>236</v>
      </c>
      <c r="T57" s="219" t="s">
        <v>629</v>
      </c>
      <c r="U57" s="786" t="s">
        <v>630</v>
      </c>
      <c r="V57" s="835"/>
      <c r="W57" s="835"/>
      <c r="X57" s="835"/>
      <c r="Y57" s="835"/>
      <c r="Z57" s="787"/>
    </row>
    <row r="58" spans="1:26" ht="12" customHeight="1">
      <c r="A58" s="795"/>
      <c r="B58" s="796"/>
      <c r="C58" s="786" t="s">
        <v>557</v>
      </c>
      <c r="D58" s="787"/>
      <c r="E58" s="860" t="s">
        <v>570</v>
      </c>
      <c r="F58" s="860" t="s">
        <v>476</v>
      </c>
      <c r="G58" s="813" t="s">
        <v>245</v>
      </c>
      <c r="H58" s="813" t="s">
        <v>566</v>
      </c>
      <c r="I58" s="786" t="s">
        <v>557</v>
      </c>
      <c r="J58" s="787"/>
      <c r="K58" s="860" t="s">
        <v>570</v>
      </c>
      <c r="L58" s="860" t="s">
        <v>476</v>
      </c>
      <c r="M58" s="813" t="s">
        <v>245</v>
      </c>
      <c r="N58" s="813" t="s">
        <v>566</v>
      </c>
      <c r="O58" s="786" t="s">
        <v>557</v>
      </c>
      <c r="P58" s="787"/>
      <c r="Q58" s="860" t="s">
        <v>570</v>
      </c>
      <c r="R58" s="860" t="s">
        <v>476</v>
      </c>
      <c r="S58" s="813" t="s">
        <v>245</v>
      </c>
      <c r="T58" s="813" t="s">
        <v>566</v>
      </c>
      <c r="U58" s="786" t="s">
        <v>557</v>
      </c>
      <c r="V58" s="787"/>
      <c r="W58" s="860" t="s">
        <v>570</v>
      </c>
      <c r="X58" s="860" t="s">
        <v>476</v>
      </c>
      <c r="Y58" s="813" t="s">
        <v>245</v>
      </c>
      <c r="Z58" s="813" t="s">
        <v>566</v>
      </c>
    </row>
    <row r="59" spans="1:26" ht="12" customHeight="1">
      <c r="A59" s="797"/>
      <c r="B59" s="798"/>
      <c r="C59" s="192" t="s">
        <v>562</v>
      </c>
      <c r="D59" s="194" t="s">
        <v>563</v>
      </c>
      <c r="E59" s="792"/>
      <c r="F59" s="792"/>
      <c r="G59" s="862"/>
      <c r="H59" s="862"/>
      <c r="I59" s="192" t="s">
        <v>562</v>
      </c>
      <c r="J59" s="194" t="s">
        <v>563</v>
      </c>
      <c r="K59" s="792"/>
      <c r="L59" s="792"/>
      <c r="M59" s="862"/>
      <c r="N59" s="862"/>
      <c r="O59" s="194" t="s">
        <v>562</v>
      </c>
      <c r="P59" s="192" t="s">
        <v>563</v>
      </c>
      <c r="Q59" s="792"/>
      <c r="R59" s="792"/>
      <c r="S59" s="862"/>
      <c r="T59" s="862"/>
      <c r="U59" s="220" t="s">
        <v>562</v>
      </c>
      <c r="V59" s="192" t="s">
        <v>563</v>
      </c>
      <c r="W59" s="792"/>
      <c r="X59" s="792"/>
      <c r="Y59" s="862"/>
      <c r="Z59" s="862"/>
    </row>
    <row r="60" spans="1:26" ht="13.5" customHeight="1">
      <c r="A60" s="596"/>
      <c r="B60" s="597"/>
      <c r="C60" s="197" t="s">
        <v>561</v>
      </c>
      <c r="D60" s="384" t="s">
        <v>561</v>
      </c>
      <c r="E60" s="197" t="s">
        <v>561</v>
      </c>
      <c r="F60" s="384" t="s">
        <v>561</v>
      </c>
      <c r="G60" s="197" t="s">
        <v>628</v>
      </c>
      <c r="H60" s="384" t="s">
        <v>628</v>
      </c>
      <c r="I60" s="197" t="s">
        <v>560</v>
      </c>
      <c r="J60" s="384" t="s">
        <v>560</v>
      </c>
      <c r="K60" s="197" t="s">
        <v>560</v>
      </c>
      <c r="L60" s="197" t="s">
        <v>572</v>
      </c>
      <c r="M60" s="384" t="s">
        <v>225</v>
      </c>
      <c r="N60" s="197" t="s">
        <v>560</v>
      </c>
      <c r="O60" s="384" t="s">
        <v>561</v>
      </c>
      <c r="P60" s="197" t="s">
        <v>561</v>
      </c>
      <c r="Q60" s="384" t="s">
        <v>561</v>
      </c>
      <c r="R60" s="197" t="s">
        <v>561</v>
      </c>
      <c r="S60" s="384" t="s">
        <v>628</v>
      </c>
      <c r="T60" s="197" t="s">
        <v>628</v>
      </c>
      <c r="U60" s="384" t="s">
        <v>628</v>
      </c>
      <c r="V60" s="197" t="s">
        <v>628</v>
      </c>
      <c r="W60" s="384" t="s">
        <v>628</v>
      </c>
      <c r="X60" s="197" t="s">
        <v>628</v>
      </c>
      <c r="Y60" s="384" t="s">
        <v>628</v>
      </c>
      <c r="Z60" s="197" t="s">
        <v>628</v>
      </c>
    </row>
    <row r="61" spans="1:26" ht="21" hidden="1" customHeight="1">
      <c r="A61" s="590"/>
      <c r="B61" s="209" t="s">
        <v>541</v>
      </c>
      <c r="C61" s="231">
        <v>0</v>
      </c>
      <c r="D61" s="237">
        <v>0</v>
      </c>
      <c r="E61" s="231">
        <v>0</v>
      </c>
      <c r="F61" s="237">
        <v>0</v>
      </c>
      <c r="G61" s="233">
        <v>0</v>
      </c>
      <c r="H61" s="238">
        <v>0</v>
      </c>
      <c r="I61" s="235">
        <v>0</v>
      </c>
      <c r="J61" s="239">
        <v>0</v>
      </c>
      <c r="K61" s="235">
        <v>0</v>
      </c>
      <c r="L61" s="235">
        <v>0</v>
      </c>
      <c r="M61" s="239">
        <v>0</v>
      </c>
      <c r="N61" s="235">
        <v>0</v>
      </c>
      <c r="O61" s="237">
        <v>0</v>
      </c>
      <c r="P61" s="231">
        <v>0</v>
      </c>
      <c r="Q61" s="237">
        <v>0</v>
      </c>
      <c r="R61" s="231">
        <v>0</v>
      </c>
      <c r="S61" s="238">
        <v>0</v>
      </c>
      <c r="T61" s="233">
        <v>0</v>
      </c>
      <c r="U61" s="238">
        <v>0</v>
      </c>
      <c r="V61" s="233">
        <v>0</v>
      </c>
      <c r="W61" s="238">
        <v>0</v>
      </c>
      <c r="X61" s="233">
        <v>0</v>
      </c>
      <c r="Y61" s="238">
        <v>0</v>
      </c>
      <c r="Z61" s="233">
        <v>0</v>
      </c>
    </row>
    <row r="62" spans="1:26" ht="21" hidden="1" customHeight="1">
      <c r="A62" s="590" t="s">
        <v>475</v>
      </c>
      <c r="B62" s="209" t="s">
        <v>250</v>
      </c>
      <c r="C62" s="231">
        <v>0</v>
      </c>
      <c r="D62" s="237">
        <v>0</v>
      </c>
      <c r="E62" s="231">
        <v>1268</v>
      </c>
      <c r="F62" s="237">
        <v>138</v>
      </c>
      <c r="G62" s="233">
        <v>0</v>
      </c>
      <c r="H62" s="238">
        <v>0</v>
      </c>
      <c r="I62" s="235">
        <v>0</v>
      </c>
      <c r="J62" s="239">
        <v>0</v>
      </c>
      <c r="K62" s="235">
        <v>1</v>
      </c>
      <c r="L62" s="235">
        <v>1</v>
      </c>
      <c r="M62" s="239">
        <v>0</v>
      </c>
      <c r="N62" s="235">
        <v>0</v>
      </c>
      <c r="O62" s="237">
        <v>0</v>
      </c>
      <c r="P62" s="231">
        <v>0</v>
      </c>
      <c r="Q62" s="237">
        <v>1268</v>
      </c>
      <c r="R62" s="231">
        <v>138</v>
      </c>
      <c r="S62" s="238">
        <v>0</v>
      </c>
      <c r="T62" s="233">
        <v>0</v>
      </c>
      <c r="U62" s="238">
        <v>0</v>
      </c>
      <c r="V62" s="233">
        <v>0</v>
      </c>
      <c r="W62" s="238">
        <v>10144</v>
      </c>
      <c r="X62" s="233">
        <v>-2760</v>
      </c>
      <c r="Y62" s="238">
        <v>0</v>
      </c>
      <c r="Z62" s="233">
        <v>0</v>
      </c>
    </row>
    <row r="63" spans="1:26" ht="21" hidden="1" customHeight="1">
      <c r="A63" s="591"/>
      <c r="B63" s="209" t="s">
        <v>125</v>
      </c>
      <c r="C63" s="240">
        <v>0</v>
      </c>
      <c r="D63" s="241">
        <v>0</v>
      </c>
      <c r="E63" s="240">
        <v>0</v>
      </c>
      <c r="F63" s="241">
        <v>0</v>
      </c>
      <c r="G63" s="242">
        <v>0</v>
      </c>
      <c r="H63" s="243">
        <v>0</v>
      </c>
      <c r="I63" s="244">
        <v>0</v>
      </c>
      <c r="J63" s="245">
        <v>0</v>
      </c>
      <c r="K63" s="244">
        <v>0</v>
      </c>
      <c r="L63" s="244">
        <v>0</v>
      </c>
      <c r="M63" s="245">
        <v>0</v>
      </c>
      <c r="N63" s="244">
        <v>0</v>
      </c>
      <c r="O63" s="241">
        <v>0</v>
      </c>
      <c r="P63" s="240">
        <v>0</v>
      </c>
      <c r="Q63" s="241">
        <v>0</v>
      </c>
      <c r="R63" s="240">
        <v>0</v>
      </c>
      <c r="S63" s="243">
        <v>0</v>
      </c>
      <c r="T63" s="242">
        <v>0</v>
      </c>
      <c r="U63" s="243">
        <v>0</v>
      </c>
      <c r="V63" s="242">
        <v>0</v>
      </c>
      <c r="W63" s="243">
        <v>0</v>
      </c>
      <c r="X63" s="242">
        <v>0</v>
      </c>
      <c r="Y63" s="243">
        <v>0</v>
      </c>
      <c r="Z63" s="242">
        <v>0</v>
      </c>
    </row>
    <row r="64" spans="1:26" ht="21" customHeight="1">
      <c r="A64" s="867" t="s">
        <v>546</v>
      </c>
      <c r="B64" s="867"/>
      <c r="C64" s="240">
        <v>48621.072605661109</v>
      </c>
      <c r="D64" s="241">
        <v>1132.5135381615089</v>
      </c>
      <c r="E64" s="240">
        <v>1329.6867103212865</v>
      </c>
      <c r="F64" s="241">
        <v>766.01918220154823</v>
      </c>
      <c r="G64" s="242">
        <v>13224.08125255833</v>
      </c>
      <c r="H64" s="243">
        <v>120542</v>
      </c>
      <c r="I64" s="244">
        <v>8.3765994571539348</v>
      </c>
      <c r="J64" s="245">
        <v>1.3968553157961179</v>
      </c>
      <c r="K64" s="244">
        <v>1.775433080940783</v>
      </c>
      <c r="L64" s="244">
        <v>1.1520636822465768</v>
      </c>
      <c r="M64" s="245">
        <v>20.100798198935735</v>
      </c>
      <c r="N64" s="244">
        <v>9.1111111111111107</v>
      </c>
      <c r="O64" s="241">
        <v>5804.3926839711621</v>
      </c>
      <c r="P64" s="240">
        <v>810.75937167912696</v>
      </c>
      <c r="Q64" s="241">
        <v>748.93654094622354</v>
      </c>
      <c r="R64" s="240">
        <v>664.91045070336372</v>
      </c>
      <c r="S64" s="243">
        <v>657.88836451571842</v>
      </c>
      <c r="T64" s="242">
        <v>13230.219512195123</v>
      </c>
      <c r="U64" s="243">
        <v>417025.19077161688</v>
      </c>
      <c r="V64" s="242">
        <v>8280.7185085386191</v>
      </c>
      <c r="W64" s="243">
        <v>9328.3529261237709</v>
      </c>
      <c r="X64" s="242">
        <v>5555.3982881284919</v>
      </c>
      <c r="Y64" s="243">
        <v>4155.6410151453128</v>
      </c>
      <c r="Z64" s="242">
        <v>87531.911111111112</v>
      </c>
    </row>
    <row r="65" spans="1:26" ht="21" customHeight="1">
      <c r="A65" s="785" t="s">
        <v>474</v>
      </c>
      <c r="B65" s="867"/>
      <c r="C65" s="240">
        <v>49659.207751273898</v>
      </c>
      <c r="D65" s="253">
        <v>1754.7126584458742</v>
      </c>
      <c r="E65" s="240">
        <v>1808.6556496653486</v>
      </c>
      <c r="F65" s="241">
        <v>1534.0276483109908</v>
      </c>
      <c r="G65" s="242">
        <v>37297.104374863658</v>
      </c>
      <c r="H65" s="243">
        <v>104181.48281962647</v>
      </c>
      <c r="I65" s="244">
        <v>19.733098391694586</v>
      </c>
      <c r="J65" s="245">
        <v>1.9461300254625655</v>
      </c>
      <c r="K65" s="244">
        <v>2.1737548539877256</v>
      </c>
      <c r="L65" s="244">
        <v>1.4296832731562739</v>
      </c>
      <c r="M65" s="245">
        <v>55.440619986358755</v>
      </c>
      <c r="N65" s="244">
        <v>9.1427003017622663</v>
      </c>
      <c r="O65" s="241">
        <v>2516.5438678486917</v>
      </c>
      <c r="P65" s="240">
        <v>901.64204625988737</v>
      </c>
      <c r="Q65" s="241">
        <v>832.04214419459163</v>
      </c>
      <c r="R65" s="240">
        <v>1072.9842596006308</v>
      </c>
      <c r="S65" s="254">
        <v>672.73966965089255</v>
      </c>
      <c r="T65" s="242">
        <v>11395.045159639036</v>
      </c>
      <c r="U65" s="243">
        <v>489280.09449482604</v>
      </c>
      <c r="V65" s="242">
        <v>17322.849225789843</v>
      </c>
      <c r="W65" s="243">
        <v>17808.561072926306</v>
      </c>
      <c r="X65" s="242">
        <v>15187.166066550104</v>
      </c>
      <c r="Y65" s="243">
        <v>37212.257546177272</v>
      </c>
      <c r="Z65" s="242">
        <v>103552.494557614</v>
      </c>
    </row>
    <row r="66" spans="1:26" ht="21" customHeight="1">
      <c r="A66" s="785" t="s">
        <v>543</v>
      </c>
      <c r="B66" s="785"/>
      <c r="C66" s="255">
        <v>33808.25</v>
      </c>
      <c r="D66" s="256">
        <v>546.09090909090912</v>
      </c>
      <c r="E66" s="255">
        <v>0</v>
      </c>
      <c r="F66" s="256">
        <v>0</v>
      </c>
      <c r="G66" s="257">
        <v>16450</v>
      </c>
      <c r="H66" s="258">
        <v>0</v>
      </c>
      <c r="I66" s="259">
        <v>9.25</v>
      </c>
      <c r="J66" s="260">
        <v>1.2272727272727273</v>
      </c>
      <c r="K66" s="259">
        <v>0</v>
      </c>
      <c r="L66" s="259">
        <v>0</v>
      </c>
      <c r="M66" s="260">
        <v>25</v>
      </c>
      <c r="N66" s="259">
        <v>0</v>
      </c>
      <c r="O66" s="256">
        <v>3654.9459459459458</v>
      </c>
      <c r="P66" s="255">
        <v>444.96296296296299</v>
      </c>
      <c r="Q66" s="256">
        <v>0</v>
      </c>
      <c r="R66" s="255">
        <v>0</v>
      </c>
      <c r="S66" s="258">
        <v>658</v>
      </c>
      <c r="T66" s="257">
        <v>0</v>
      </c>
      <c r="U66" s="258">
        <v>338082.5</v>
      </c>
      <c r="V66" s="257">
        <v>5460.909090909091</v>
      </c>
      <c r="W66" s="258">
        <v>0</v>
      </c>
      <c r="X66" s="257">
        <v>0</v>
      </c>
      <c r="Y66" s="258">
        <v>16450</v>
      </c>
      <c r="Z66" s="257">
        <v>0</v>
      </c>
    </row>
    <row r="67" spans="1:26" ht="21" customHeight="1">
      <c r="A67" s="870" t="s">
        <v>186</v>
      </c>
      <c r="B67" s="593" t="s">
        <v>228</v>
      </c>
      <c r="C67" s="246">
        <v>50135.19121169571</v>
      </c>
      <c r="D67" s="248">
        <v>29617.224211208817</v>
      </c>
      <c r="E67" s="246">
        <v>2606.8537967510388</v>
      </c>
      <c r="F67" s="248">
        <v>10032.327385024666</v>
      </c>
      <c r="G67" s="249">
        <v>34164.90742459397</v>
      </c>
      <c r="H67" s="250">
        <v>93790.280504908835</v>
      </c>
      <c r="I67" s="251">
        <v>12.714793094903774</v>
      </c>
      <c r="J67" s="252">
        <v>9.1153982121314439</v>
      </c>
      <c r="K67" s="251">
        <v>1.4027200604457877</v>
      </c>
      <c r="L67" s="251">
        <v>2.8197524797563345</v>
      </c>
      <c r="M67" s="252">
        <v>48.08341067285383</v>
      </c>
      <c r="N67" s="251">
        <v>7.9186535764375874</v>
      </c>
      <c r="O67" s="248">
        <v>3943.0599332198676</v>
      </c>
      <c r="P67" s="246">
        <v>3249.1421133738327</v>
      </c>
      <c r="Q67" s="248">
        <v>1858.4276865068678</v>
      </c>
      <c r="R67" s="246">
        <v>3557.8751883539776</v>
      </c>
      <c r="S67" s="250">
        <v>710.53419352970843</v>
      </c>
      <c r="T67" s="249">
        <v>11844.220687212186</v>
      </c>
      <c r="U67" s="250">
        <v>302317.86321962503</v>
      </c>
      <c r="V67" s="249">
        <v>192508.11297433288</v>
      </c>
      <c r="W67" s="250">
        <v>4577.2062712504721</v>
      </c>
      <c r="X67" s="249">
        <v>35612.509841714978</v>
      </c>
      <c r="Y67" s="250">
        <v>34105.553248259857</v>
      </c>
      <c r="Z67" s="249">
        <v>81357.93828892005</v>
      </c>
    </row>
    <row r="68" spans="1:26" ht="21" customHeight="1">
      <c r="A68" s="872"/>
      <c r="B68" s="209" t="s">
        <v>544</v>
      </c>
      <c r="C68" s="231">
        <v>157228.51813161222</v>
      </c>
      <c r="D68" s="512">
        <v>1575.7161583060247</v>
      </c>
      <c r="E68" s="231">
        <v>3154.2625801820159</v>
      </c>
      <c r="F68" s="237">
        <v>1990.2956616842873</v>
      </c>
      <c r="G68" s="233">
        <v>15661.679069767442</v>
      </c>
      <c r="H68" s="238">
        <v>52640.254237288136</v>
      </c>
      <c r="I68" s="235">
        <v>10.573757402355445</v>
      </c>
      <c r="J68" s="239">
        <v>1.3438870683135871</v>
      </c>
      <c r="K68" s="235">
        <v>1.3187828543639859</v>
      </c>
      <c r="L68" s="235">
        <v>1.1819176084578928</v>
      </c>
      <c r="M68" s="239">
        <v>24.046511627906977</v>
      </c>
      <c r="N68" s="235">
        <v>4.1779661016949152</v>
      </c>
      <c r="O68" s="237">
        <v>14869.692215237268</v>
      </c>
      <c r="P68" s="231">
        <v>1172.5063775510205</v>
      </c>
      <c r="Q68" s="237">
        <v>2391.7982932097138</v>
      </c>
      <c r="R68" s="231">
        <v>1683.9546576187538</v>
      </c>
      <c r="S68" s="238">
        <v>651.30773694390712</v>
      </c>
      <c r="T68" s="233">
        <v>12599.492900608519</v>
      </c>
      <c r="U68" s="238">
        <v>93892.554394836654</v>
      </c>
      <c r="V68" s="233">
        <v>2866.5921855306278</v>
      </c>
      <c r="W68" s="238">
        <v>4696.4343607438113</v>
      </c>
      <c r="X68" s="233">
        <v>5332.0864017499089</v>
      </c>
      <c r="Y68" s="238">
        <v>15173.841860465116</v>
      </c>
      <c r="Z68" s="233">
        <v>15608.474576271186</v>
      </c>
    </row>
    <row r="69" spans="1:26" ht="21" customHeight="1">
      <c r="A69" s="872"/>
      <c r="B69" s="209" t="s">
        <v>229</v>
      </c>
      <c r="C69" s="231">
        <v>0</v>
      </c>
      <c r="D69" s="237">
        <v>1475.807545276472</v>
      </c>
      <c r="E69" s="231">
        <v>1522.1919642857142</v>
      </c>
      <c r="F69" s="237">
        <v>1662.1033233284827</v>
      </c>
      <c r="G69" s="233">
        <v>0</v>
      </c>
      <c r="H69" s="238">
        <v>57149.65148968195</v>
      </c>
      <c r="I69" s="235">
        <v>0</v>
      </c>
      <c r="J69" s="239">
        <v>1.921453914395389</v>
      </c>
      <c r="K69" s="235">
        <v>1.8214285714285714</v>
      </c>
      <c r="L69" s="235">
        <v>1.389978111895172</v>
      </c>
      <c r="M69" s="239">
        <v>0</v>
      </c>
      <c r="N69" s="235">
        <v>5.6367405646443194</v>
      </c>
      <c r="O69" s="237">
        <v>0</v>
      </c>
      <c r="P69" s="231">
        <v>768.06814580346281</v>
      </c>
      <c r="Q69" s="237">
        <v>835.71323529411768</v>
      </c>
      <c r="R69" s="231">
        <v>1195.7766162679211</v>
      </c>
      <c r="S69" s="555">
        <v>0</v>
      </c>
      <c r="T69" s="233">
        <v>10138.776272256575</v>
      </c>
      <c r="U69" s="238">
        <v>0</v>
      </c>
      <c r="V69" s="233">
        <v>8711.4739739860634</v>
      </c>
      <c r="W69" s="238">
        <v>13548.78125</v>
      </c>
      <c r="X69" s="233">
        <v>7877.7450564300234</v>
      </c>
      <c r="Y69" s="238">
        <v>0</v>
      </c>
      <c r="Z69" s="233">
        <v>48503.061029132499</v>
      </c>
    </row>
    <row r="70" spans="1:26" ht="21" customHeight="1">
      <c r="A70" s="871"/>
      <c r="B70" s="644" t="s">
        <v>247</v>
      </c>
      <c r="C70" s="240">
        <v>73621.338665026153</v>
      </c>
      <c r="D70" s="241">
        <v>2391</v>
      </c>
      <c r="E70" s="240">
        <v>1507.5</v>
      </c>
      <c r="F70" s="241">
        <v>0</v>
      </c>
      <c r="G70" s="242">
        <v>54110.128947941623</v>
      </c>
      <c r="H70" s="243">
        <v>0</v>
      </c>
      <c r="I70" s="244">
        <v>29.980369676463187</v>
      </c>
      <c r="J70" s="245">
        <v>13.416666666666666</v>
      </c>
      <c r="K70" s="244">
        <v>2.5</v>
      </c>
      <c r="L70" s="244">
        <v>0</v>
      </c>
      <c r="M70" s="245">
        <v>85.215857111740362</v>
      </c>
      <c r="N70" s="244">
        <v>0</v>
      </c>
      <c r="O70" s="241">
        <v>2455.6514632581184</v>
      </c>
      <c r="P70" s="240">
        <v>178.2111801242236</v>
      </c>
      <c r="Q70" s="241">
        <v>603</v>
      </c>
      <c r="R70" s="240">
        <v>0</v>
      </c>
      <c r="S70" s="254">
        <v>634.9772305521617</v>
      </c>
      <c r="T70" s="242">
        <v>0</v>
      </c>
      <c r="U70" s="243">
        <v>110693.12857582282</v>
      </c>
      <c r="V70" s="242">
        <v>2391</v>
      </c>
      <c r="W70" s="243">
        <v>4522.5</v>
      </c>
      <c r="X70" s="242">
        <v>0</v>
      </c>
      <c r="Y70" s="243">
        <v>31531.862992812024</v>
      </c>
      <c r="Z70" s="242">
        <v>0</v>
      </c>
    </row>
    <row r="71" spans="1:26" ht="21" customHeight="1">
      <c r="A71" s="870" t="s">
        <v>237</v>
      </c>
      <c r="B71" s="587" t="s">
        <v>545</v>
      </c>
      <c r="C71" s="231">
        <v>31725</v>
      </c>
      <c r="D71" s="237">
        <v>0</v>
      </c>
      <c r="E71" s="231">
        <v>0</v>
      </c>
      <c r="F71" s="237">
        <v>0</v>
      </c>
      <c r="G71" s="233">
        <v>20977.777777777777</v>
      </c>
      <c r="H71" s="238">
        <v>0</v>
      </c>
      <c r="I71" s="235">
        <v>10.5</v>
      </c>
      <c r="J71" s="239">
        <v>0</v>
      </c>
      <c r="K71" s="235">
        <v>0</v>
      </c>
      <c r="L71" s="235">
        <v>0</v>
      </c>
      <c r="M71" s="239">
        <v>32.777777777777779</v>
      </c>
      <c r="N71" s="235">
        <v>0</v>
      </c>
      <c r="O71" s="237">
        <v>3021.4285714285716</v>
      </c>
      <c r="P71" s="231">
        <v>0</v>
      </c>
      <c r="Q71" s="237">
        <v>0</v>
      </c>
      <c r="R71" s="231">
        <v>0</v>
      </c>
      <c r="S71" s="555">
        <v>640</v>
      </c>
      <c r="T71" s="233">
        <v>0</v>
      </c>
      <c r="U71" s="238">
        <v>45616.800000000003</v>
      </c>
      <c r="V71" s="233">
        <v>0</v>
      </c>
      <c r="W71" s="238">
        <v>0</v>
      </c>
      <c r="X71" s="233">
        <v>0</v>
      </c>
      <c r="Y71" s="238">
        <v>14611.111111111111</v>
      </c>
      <c r="Z71" s="233">
        <v>0</v>
      </c>
    </row>
    <row r="72" spans="1:26" ht="21" customHeight="1">
      <c r="A72" s="871"/>
      <c r="B72" s="644" t="s">
        <v>149</v>
      </c>
      <c r="C72" s="240">
        <v>77164.248627002293</v>
      </c>
      <c r="D72" s="241">
        <v>3767.699933058128</v>
      </c>
      <c r="E72" s="240">
        <v>864.5</v>
      </c>
      <c r="F72" s="241">
        <v>1149.4375</v>
      </c>
      <c r="G72" s="242">
        <v>44864.892264826856</v>
      </c>
      <c r="H72" s="243">
        <v>84003.571428571435</v>
      </c>
      <c r="I72" s="244">
        <v>28.39790236460717</v>
      </c>
      <c r="J72" s="245">
        <v>6.1686377329019297</v>
      </c>
      <c r="K72" s="244">
        <v>1</v>
      </c>
      <c r="L72" s="244">
        <v>1</v>
      </c>
      <c r="M72" s="245">
        <v>71.302286497722349</v>
      </c>
      <c r="N72" s="244">
        <v>6</v>
      </c>
      <c r="O72" s="241">
        <v>2717.2517052940329</v>
      </c>
      <c r="P72" s="240">
        <v>610.78314146447337</v>
      </c>
      <c r="Q72" s="241">
        <v>864.5</v>
      </c>
      <c r="R72" s="240">
        <v>1149.4375</v>
      </c>
      <c r="S72" s="243">
        <v>629.22094744128583</v>
      </c>
      <c r="T72" s="242">
        <v>14000.595238095239</v>
      </c>
      <c r="U72" s="243">
        <v>103809.75511060259</v>
      </c>
      <c r="V72" s="242">
        <v>4393.8250027892445</v>
      </c>
      <c r="W72" s="243">
        <v>2196</v>
      </c>
      <c r="X72" s="242">
        <v>7797.8125</v>
      </c>
      <c r="Y72" s="243">
        <v>31781.244261642565</v>
      </c>
      <c r="Z72" s="242">
        <v>16311.428571428571</v>
      </c>
    </row>
    <row r="73" spans="1:26" ht="21" customHeight="1">
      <c r="A73" s="870" t="s">
        <v>399</v>
      </c>
      <c r="B73" s="209" t="s">
        <v>548</v>
      </c>
      <c r="C73" s="231">
        <v>54262.990521327018</v>
      </c>
      <c r="D73" s="232">
        <v>3386.6453494022744</v>
      </c>
      <c r="E73" s="231">
        <v>1429.5882352941176</v>
      </c>
      <c r="F73" s="232">
        <v>3316.25150060024</v>
      </c>
      <c r="G73" s="233">
        <v>20455.525606469004</v>
      </c>
      <c r="H73" s="234">
        <v>148811.11111111112</v>
      </c>
      <c r="I73" s="235">
        <v>11.872037914691942</v>
      </c>
      <c r="J73" s="236">
        <v>1.3211196423364759</v>
      </c>
      <c r="K73" s="235">
        <v>1.5196078431372548</v>
      </c>
      <c r="L73" s="235">
        <v>1.0324129651860745</v>
      </c>
      <c r="M73" s="236">
        <v>30.215633423180591</v>
      </c>
      <c r="N73" s="235">
        <v>15.166666666666666</v>
      </c>
      <c r="O73" s="232">
        <v>4570.6550898203595</v>
      </c>
      <c r="P73" s="231">
        <v>2563.4660487015376</v>
      </c>
      <c r="Q73" s="232">
        <v>940.76129032258063</v>
      </c>
      <c r="R73" s="231">
        <v>3212.1366279069766</v>
      </c>
      <c r="S73" s="234">
        <v>676.98483496877793</v>
      </c>
      <c r="T73" s="233">
        <v>9811.7216117216121</v>
      </c>
      <c r="U73" s="234">
        <v>542629.9052132701</v>
      </c>
      <c r="V73" s="233">
        <v>33866.458450772669</v>
      </c>
      <c r="W73" s="234">
        <v>14295.882352941177</v>
      </c>
      <c r="X73" s="233">
        <v>33162.51980792317</v>
      </c>
      <c r="Y73" s="234">
        <v>20455.525606469004</v>
      </c>
      <c r="Z73" s="233">
        <v>148811.11111111112</v>
      </c>
    </row>
    <row r="74" spans="1:26" ht="21" customHeight="1">
      <c r="A74" s="871"/>
      <c r="B74" s="210" t="s">
        <v>189</v>
      </c>
      <c r="C74" s="240">
        <v>51985.183654209133</v>
      </c>
      <c r="D74" s="241">
        <v>1845.3574571582405</v>
      </c>
      <c r="E74" s="240">
        <v>1625.9310387065163</v>
      </c>
      <c r="F74" s="241">
        <v>1467.6294032742546</v>
      </c>
      <c r="G74" s="242">
        <v>30212.681031090124</v>
      </c>
      <c r="H74" s="243">
        <v>101579.82026143791</v>
      </c>
      <c r="I74" s="244">
        <v>16.383918459796149</v>
      </c>
      <c r="J74" s="245">
        <v>2.1232895787304358</v>
      </c>
      <c r="K74" s="244">
        <v>1.8887187653111219</v>
      </c>
      <c r="L74" s="244">
        <v>1.4123246167249652</v>
      </c>
      <c r="M74" s="245">
        <v>44.121015348288076</v>
      </c>
      <c r="N74" s="244">
        <v>8.6568627450980387</v>
      </c>
      <c r="O74" s="241">
        <v>3172.9395981659409</v>
      </c>
      <c r="P74" s="240">
        <v>869.10305388567053</v>
      </c>
      <c r="Q74" s="241">
        <v>860.86455462239371</v>
      </c>
      <c r="R74" s="240">
        <v>1039.158693330387</v>
      </c>
      <c r="S74" s="254">
        <v>684.76848940563639</v>
      </c>
      <c r="T74" s="242">
        <v>11734.022272555681</v>
      </c>
      <c r="U74" s="243">
        <v>387951.45375613437</v>
      </c>
      <c r="V74" s="242">
        <v>12143.082499396594</v>
      </c>
      <c r="W74" s="243">
        <v>9508.7021068103877</v>
      </c>
      <c r="X74" s="242">
        <v>9447.6936920536264</v>
      </c>
      <c r="Y74" s="243">
        <v>28118.836875245965</v>
      </c>
      <c r="Z74" s="242">
        <v>96835.366013071893</v>
      </c>
    </row>
    <row r="75" spans="1:26" ht="21" customHeight="1">
      <c r="A75" s="722" t="s">
        <v>549</v>
      </c>
      <c r="B75" s="587" t="s">
        <v>550</v>
      </c>
      <c r="C75" s="231">
        <v>45722.908478463411</v>
      </c>
      <c r="D75" s="237">
        <v>0</v>
      </c>
      <c r="E75" s="231">
        <v>1360.6438356164383</v>
      </c>
      <c r="F75" s="237">
        <v>939</v>
      </c>
      <c r="G75" s="233">
        <v>38148.319273053625</v>
      </c>
      <c r="H75" s="238">
        <v>0</v>
      </c>
      <c r="I75" s="235">
        <v>18.816383573425071</v>
      </c>
      <c r="J75" s="239">
        <v>0</v>
      </c>
      <c r="K75" s="235">
        <v>1.7465753424657535</v>
      </c>
      <c r="L75" s="235">
        <v>1</v>
      </c>
      <c r="M75" s="239">
        <v>57.463989230424055</v>
      </c>
      <c r="N75" s="235">
        <v>0</v>
      </c>
      <c r="O75" s="237">
        <v>2429.9519777561941</v>
      </c>
      <c r="P75" s="231">
        <v>0</v>
      </c>
      <c r="Q75" s="237">
        <v>779.03529411764703</v>
      </c>
      <c r="R75" s="231">
        <v>939</v>
      </c>
      <c r="S75" s="238">
        <v>663.86479226291112</v>
      </c>
      <c r="T75" s="233">
        <v>0</v>
      </c>
      <c r="U75" s="238">
        <v>349991.98910628539</v>
      </c>
      <c r="V75" s="233">
        <v>0</v>
      </c>
      <c r="W75" s="238">
        <v>11944.082191780823</v>
      </c>
      <c r="X75" s="233">
        <v>9390</v>
      </c>
      <c r="Y75" s="238">
        <v>34913.629047939568</v>
      </c>
      <c r="Z75" s="233">
        <v>0</v>
      </c>
    </row>
    <row r="76" spans="1:26" ht="21" customHeight="1">
      <c r="A76" s="802" t="s">
        <v>551</v>
      </c>
      <c r="B76" s="804"/>
      <c r="C76" s="255">
        <v>0</v>
      </c>
      <c r="D76" s="256">
        <v>0</v>
      </c>
      <c r="E76" s="255">
        <v>0</v>
      </c>
      <c r="F76" s="256">
        <v>0</v>
      </c>
      <c r="G76" s="257">
        <v>0</v>
      </c>
      <c r="H76" s="258">
        <v>0</v>
      </c>
      <c r="I76" s="259">
        <v>0</v>
      </c>
      <c r="J76" s="260">
        <v>0</v>
      </c>
      <c r="K76" s="259">
        <v>0</v>
      </c>
      <c r="L76" s="259">
        <v>0</v>
      </c>
      <c r="M76" s="260">
        <v>0</v>
      </c>
      <c r="N76" s="259">
        <v>0</v>
      </c>
      <c r="O76" s="256">
        <v>0</v>
      </c>
      <c r="P76" s="255">
        <v>0</v>
      </c>
      <c r="Q76" s="256">
        <v>0</v>
      </c>
      <c r="R76" s="255">
        <v>0</v>
      </c>
      <c r="S76" s="258">
        <v>0</v>
      </c>
      <c r="T76" s="257">
        <v>0</v>
      </c>
      <c r="U76" s="258">
        <v>0</v>
      </c>
      <c r="V76" s="257">
        <v>0</v>
      </c>
      <c r="W76" s="258">
        <v>0</v>
      </c>
      <c r="X76" s="257">
        <v>0</v>
      </c>
      <c r="Y76" s="258">
        <v>0</v>
      </c>
      <c r="Z76" s="257">
        <v>0</v>
      </c>
    </row>
    <row r="77" spans="1:26" ht="21" customHeight="1">
      <c r="A77" s="868" t="s">
        <v>552</v>
      </c>
      <c r="B77" s="869"/>
      <c r="C77" s="255">
        <v>160968.34103786162</v>
      </c>
      <c r="D77" s="256">
        <v>3569.318181818182</v>
      </c>
      <c r="E77" s="255">
        <v>1197.5</v>
      </c>
      <c r="F77" s="256">
        <v>197</v>
      </c>
      <c r="G77" s="257">
        <v>28063.786747412982</v>
      </c>
      <c r="H77" s="258">
        <v>0</v>
      </c>
      <c r="I77" s="259">
        <v>18.680809225436608</v>
      </c>
      <c r="J77" s="260">
        <v>1.0454545454545454</v>
      </c>
      <c r="K77" s="259">
        <v>2</v>
      </c>
      <c r="L77" s="259">
        <v>1</v>
      </c>
      <c r="M77" s="260">
        <v>43.151556130448419</v>
      </c>
      <c r="N77" s="259">
        <v>0</v>
      </c>
      <c r="O77" s="256">
        <v>8616.7755954961558</v>
      </c>
      <c r="P77" s="255">
        <v>3414.1304347826085</v>
      </c>
      <c r="Q77" s="256">
        <v>598.75</v>
      </c>
      <c r="R77" s="255">
        <v>197</v>
      </c>
      <c r="S77" s="258">
        <v>650.35399100267284</v>
      </c>
      <c r="T77" s="257">
        <v>0</v>
      </c>
      <c r="U77" s="258">
        <v>101082.94379082789</v>
      </c>
      <c r="V77" s="257">
        <v>7138.636363636364</v>
      </c>
      <c r="W77" s="258">
        <v>2395</v>
      </c>
      <c r="X77" s="257">
        <v>394</v>
      </c>
      <c r="Y77" s="258">
        <v>19652.534493571653</v>
      </c>
      <c r="Z77" s="257">
        <v>0</v>
      </c>
    </row>
    <row r="78" spans="1:26" ht="21" customHeight="1">
      <c r="A78" s="802" t="s">
        <v>409</v>
      </c>
      <c r="B78" s="804"/>
      <c r="C78" s="255">
        <v>55420.207690587973</v>
      </c>
      <c r="D78" s="256">
        <v>1691.7721485269831</v>
      </c>
      <c r="E78" s="255">
        <v>1866.7971961344767</v>
      </c>
      <c r="F78" s="256">
        <v>1632.7465194142017</v>
      </c>
      <c r="G78" s="257">
        <v>27845.880918560608</v>
      </c>
      <c r="H78" s="258">
        <v>100023.39285714286</v>
      </c>
      <c r="I78" s="259">
        <v>15.704225352112676</v>
      </c>
      <c r="J78" s="260">
        <v>2.0136291797631096</v>
      </c>
      <c r="K78" s="259">
        <v>2.1550973186334557</v>
      </c>
      <c r="L78" s="259">
        <v>1.3329559687831198</v>
      </c>
      <c r="M78" s="260">
        <v>40.928977272727273</v>
      </c>
      <c r="N78" s="259">
        <v>8.6205357142857135</v>
      </c>
      <c r="O78" s="256">
        <v>3528.9997722257813</v>
      </c>
      <c r="P78" s="255">
        <v>840.1607234982605</v>
      </c>
      <c r="Q78" s="256">
        <v>866.22408185176994</v>
      </c>
      <c r="R78" s="255">
        <v>1224.9065667973762</v>
      </c>
      <c r="S78" s="258">
        <v>680.34636519284606</v>
      </c>
      <c r="T78" s="257">
        <v>11602.920766442257</v>
      </c>
      <c r="U78" s="258">
        <v>553562.02839257766</v>
      </c>
      <c r="V78" s="257">
        <v>16888.559710901569</v>
      </c>
      <c r="W78" s="258">
        <v>18592.589900639716</v>
      </c>
      <c r="X78" s="257">
        <v>16299.485270738993</v>
      </c>
      <c r="Y78" s="258">
        <v>27841.916903409092</v>
      </c>
      <c r="Z78" s="257">
        <v>100023.39285714286</v>
      </c>
    </row>
    <row r="79" spans="1:26" ht="21" customHeight="1">
      <c r="A79" s="864" t="s">
        <v>400</v>
      </c>
      <c r="B79" s="587" t="s">
        <v>391</v>
      </c>
      <c r="C79" s="246">
        <v>3655.7037235467451</v>
      </c>
      <c r="D79" s="247">
        <v>1057.5674035449028</v>
      </c>
      <c r="E79" s="246">
        <v>100</v>
      </c>
      <c r="F79" s="248">
        <v>896.82197152315757</v>
      </c>
      <c r="G79" s="249">
        <v>-10240</v>
      </c>
      <c r="H79" s="250">
        <v>89530</v>
      </c>
      <c r="I79" s="251">
        <v>11.961157246182696</v>
      </c>
      <c r="J79" s="252">
        <v>1.44580768135311</v>
      </c>
      <c r="K79" s="251">
        <v>1</v>
      </c>
      <c r="L79" s="251">
        <v>1.2230578857712211</v>
      </c>
      <c r="M79" s="252">
        <v>8</v>
      </c>
      <c r="N79" s="251">
        <v>7</v>
      </c>
      <c r="O79" s="248">
        <v>305.63127365568522</v>
      </c>
      <c r="P79" s="246">
        <v>731.47170068645721</v>
      </c>
      <c r="Q79" s="248">
        <v>100</v>
      </c>
      <c r="R79" s="246">
        <v>733.26208183323263</v>
      </c>
      <c r="S79" s="250">
        <v>-1280</v>
      </c>
      <c r="T79" s="249">
        <v>12790</v>
      </c>
      <c r="U79" s="250">
        <v>19542.832574336993</v>
      </c>
      <c r="V79" s="249">
        <v>3594.0235304427842</v>
      </c>
      <c r="W79" s="250">
        <v>950</v>
      </c>
      <c r="X79" s="249">
        <v>3109.9581203998328</v>
      </c>
      <c r="Y79" s="250">
        <v>7360</v>
      </c>
      <c r="Z79" s="249">
        <v>85053.5</v>
      </c>
    </row>
    <row r="80" spans="1:26" ht="21" customHeight="1">
      <c r="A80" s="865"/>
      <c r="B80" s="588" t="s">
        <v>392</v>
      </c>
      <c r="C80" s="231">
        <v>53244.910999160369</v>
      </c>
      <c r="D80" s="512">
        <v>1510.7142857142858</v>
      </c>
      <c r="E80" s="231">
        <v>956.85</v>
      </c>
      <c r="F80" s="237">
        <v>1102</v>
      </c>
      <c r="G80" s="233">
        <v>39759.070733402848</v>
      </c>
      <c r="H80" s="238">
        <v>0</v>
      </c>
      <c r="I80" s="235">
        <v>20.489336691855584</v>
      </c>
      <c r="J80" s="239">
        <v>1.7142857142857142</v>
      </c>
      <c r="K80" s="235">
        <v>2.75</v>
      </c>
      <c r="L80" s="235">
        <v>2</v>
      </c>
      <c r="M80" s="239">
        <v>59.587938825165104</v>
      </c>
      <c r="N80" s="235">
        <v>0</v>
      </c>
      <c r="O80" s="237">
        <v>2598.6644565377742</v>
      </c>
      <c r="P80" s="231">
        <v>881.25</v>
      </c>
      <c r="Q80" s="237">
        <v>347.94545454545454</v>
      </c>
      <c r="R80" s="231">
        <v>551</v>
      </c>
      <c r="S80" s="238">
        <v>667.23352942377414</v>
      </c>
      <c r="T80" s="233">
        <v>0</v>
      </c>
      <c r="U80" s="238">
        <v>289988.11754827877</v>
      </c>
      <c r="V80" s="233">
        <v>8765.1428571428569</v>
      </c>
      <c r="W80" s="238">
        <v>7015.083333333333</v>
      </c>
      <c r="X80" s="233">
        <v>7005.5</v>
      </c>
      <c r="Y80" s="238">
        <v>33009.649808828639</v>
      </c>
      <c r="Z80" s="233">
        <v>0</v>
      </c>
    </row>
    <row r="81" spans="1:26" ht="21" customHeight="1">
      <c r="A81" s="865"/>
      <c r="B81" s="588" t="s">
        <v>555</v>
      </c>
      <c r="C81" s="231">
        <v>11918</v>
      </c>
      <c r="D81" s="237">
        <v>0</v>
      </c>
      <c r="E81" s="231">
        <v>0</v>
      </c>
      <c r="F81" s="237">
        <v>0</v>
      </c>
      <c r="G81" s="233">
        <v>0</v>
      </c>
      <c r="H81" s="238">
        <v>0</v>
      </c>
      <c r="I81" s="235">
        <v>1</v>
      </c>
      <c r="J81" s="239">
        <v>0</v>
      </c>
      <c r="K81" s="235">
        <v>0</v>
      </c>
      <c r="L81" s="235">
        <v>0</v>
      </c>
      <c r="M81" s="239">
        <v>0</v>
      </c>
      <c r="N81" s="235">
        <v>0</v>
      </c>
      <c r="O81" s="237">
        <v>11918</v>
      </c>
      <c r="P81" s="231">
        <v>0</v>
      </c>
      <c r="Q81" s="237">
        <v>0</v>
      </c>
      <c r="R81" s="231">
        <v>0</v>
      </c>
      <c r="S81" s="238">
        <v>0</v>
      </c>
      <c r="T81" s="233">
        <v>0</v>
      </c>
      <c r="U81" s="238">
        <v>119180</v>
      </c>
      <c r="V81" s="233">
        <v>0</v>
      </c>
      <c r="W81" s="238">
        <v>0</v>
      </c>
      <c r="X81" s="233">
        <v>0</v>
      </c>
      <c r="Y81" s="238">
        <v>0</v>
      </c>
      <c r="Z81" s="233">
        <v>0</v>
      </c>
    </row>
    <row r="82" spans="1:26" ht="21" customHeight="1">
      <c r="A82" s="866"/>
      <c r="B82" s="210" t="s">
        <v>556</v>
      </c>
      <c r="C82" s="240">
        <v>0</v>
      </c>
      <c r="D82" s="241">
        <v>0</v>
      </c>
      <c r="E82" s="240">
        <v>0</v>
      </c>
      <c r="F82" s="241">
        <v>0</v>
      </c>
      <c r="G82" s="242">
        <v>0</v>
      </c>
      <c r="H82" s="243">
        <v>0</v>
      </c>
      <c r="I82" s="244">
        <v>0</v>
      </c>
      <c r="J82" s="245">
        <v>0</v>
      </c>
      <c r="K82" s="244">
        <v>0</v>
      </c>
      <c r="L82" s="244">
        <v>0</v>
      </c>
      <c r="M82" s="245">
        <v>0</v>
      </c>
      <c r="N82" s="244">
        <v>0</v>
      </c>
      <c r="O82" s="241">
        <v>0</v>
      </c>
      <c r="P82" s="240">
        <v>0</v>
      </c>
      <c r="Q82" s="241">
        <v>0</v>
      </c>
      <c r="R82" s="240">
        <v>0</v>
      </c>
      <c r="S82" s="243">
        <v>0</v>
      </c>
      <c r="T82" s="242">
        <v>0</v>
      </c>
      <c r="U82" s="243">
        <v>0</v>
      </c>
      <c r="V82" s="242">
        <v>0</v>
      </c>
      <c r="W82" s="243">
        <v>0</v>
      </c>
      <c r="X82" s="242">
        <v>0</v>
      </c>
      <c r="Y82" s="243">
        <v>0</v>
      </c>
      <c r="Z82" s="242">
        <v>0</v>
      </c>
    </row>
    <row r="83" spans="1:26" ht="21" customHeight="1">
      <c r="A83" s="802" t="s">
        <v>190</v>
      </c>
      <c r="B83" s="804"/>
      <c r="C83" s="255">
        <v>160293.86456178551</v>
      </c>
      <c r="D83" s="256">
        <v>15357.795647362596</v>
      </c>
      <c r="E83" s="255">
        <v>0</v>
      </c>
      <c r="F83" s="256">
        <v>2128.582859055909</v>
      </c>
      <c r="G83" s="257">
        <v>0</v>
      </c>
      <c r="H83" s="258">
        <v>56127.439421338153</v>
      </c>
      <c r="I83" s="259">
        <v>29.552095808383232</v>
      </c>
      <c r="J83" s="260">
        <v>5.696790852084102</v>
      </c>
      <c r="K83" s="259">
        <v>0</v>
      </c>
      <c r="L83" s="259">
        <v>2.635085369936391</v>
      </c>
      <c r="M83" s="260">
        <v>0</v>
      </c>
      <c r="N83" s="259">
        <v>5.3555153707052439</v>
      </c>
      <c r="O83" s="256">
        <v>5424.111562209876</v>
      </c>
      <c r="P83" s="255">
        <v>2695.8679098679099</v>
      </c>
      <c r="Q83" s="256">
        <v>0</v>
      </c>
      <c r="R83" s="255">
        <v>807.7851607165544</v>
      </c>
      <c r="S83" s="258">
        <v>0</v>
      </c>
      <c r="T83" s="257">
        <v>10480.305915721232</v>
      </c>
      <c r="U83" s="258">
        <v>1602938.6456178552</v>
      </c>
      <c r="V83" s="257">
        <v>153577.95647362596</v>
      </c>
      <c r="W83" s="258">
        <v>0</v>
      </c>
      <c r="X83" s="257">
        <v>21285.828590559089</v>
      </c>
      <c r="Y83" s="258">
        <v>0</v>
      </c>
      <c r="Z83" s="257">
        <v>56127.439421338153</v>
      </c>
    </row>
    <row r="84" spans="1:26" ht="21" customHeight="1">
      <c r="A84" s="802" t="s">
        <v>702</v>
      </c>
      <c r="B84" s="804"/>
      <c r="C84" s="255">
        <v>58577.777628635347</v>
      </c>
      <c r="D84" s="256">
        <v>24076.878546359607</v>
      </c>
      <c r="E84" s="255">
        <v>-39</v>
      </c>
      <c r="F84" s="256">
        <v>21959.887353300732</v>
      </c>
      <c r="G84" s="257">
        <v>0</v>
      </c>
      <c r="H84" s="258">
        <v>92833.333333333328</v>
      </c>
      <c r="I84" s="259">
        <v>8.6067114093959738</v>
      </c>
      <c r="J84" s="260">
        <v>1.65926982395794</v>
      </c>
      <c r="K84" s="259">
        <v>1</v>
      </c>
      <c r="L84" s="259">
        <v>1.103520782396088</v>
      </c>
      <c r="M84" s="260">
        <v>0</v>
      </c>
      <c r="N84" s="259">
        <v>6</v>
      </c>
      <c r="O84" s="256">
        <v>6806.0580682054479</v>
      </c>
      <c r="P84" s="255">
        <v>14510.526376552678</v>
      </c>
      <c r="Q84" s="256">
        <v>-39</v>
      </c>
      <c r="R84" s="255">
        <v>19899.84031439713</v>
      </c>
      <c r="S84" s="258">
        <v>0</v>
      </c>
      <c r="T84" s="257">
        <v>15472.222222222223</v>
      </c>
      <c r="U84" s="258">
        <v>56005.706935123046</v>
      </c>
      <c r="V84" s="257">
        <v>16789.151166855434</v>
      </c>
      <c r="W84" s="258">
        <v>-117</v>
      </c>
      <c r="X84" s="257">
        <v>20448.48121026895</v>
      </c>
      <c r="Y84" s="258">
        <v>0</v>
      </c>
      <c r="Z84" s="257">
        <v>24516.666666666668</v>
      </c>
    </row>
    <row r="85" spans="1:26" ht="21" customHeight="1">
      <c r="A85" s="802" t="s">
        <v>554</v>
      </c>
      <c r="B85" s="804"/>
      <c r="C85" s="255">
        <v>0</v>
      </c>
      <c r="D85" s="256">
        <v>0</v>
      </c>
      <c r="E85" s="255">
        <v>0</v>
      </c>
      <c r="F85" s="256">
        <v>0</v>
      </c>
      <c r="G85" s="257">
        <v>0</v>
      </c>
      <c r="H85" s="258">
        <v>0</v>
      </c>
      <c r="I85" s="259">
        <v>0</v>
      </c>
      <c r="J85" s="260">
        <v>0</v>
      </c>
      <c r="K85" s="259">
        <v>0</v>
      </c>
      <c r="L85" s="259">
        <v>0</v>
      </c>
      <c r="M85" s="260">
        <v>0</v>
      </c>
      <c r="N85" s="259">
        <v>0</v>
      </c>
      <c r="O85" s="256">
        <v>0</v>
      </c>
      <c r="P85" s="255">
        <v>0</v>
      </c>
      <c r="Q85" s="256">
        <v>0</v>
      </c>
      <c r="R85" s="255">
        <v>0</v>
      </c>
      <c r="S85" s="258">
        <v>0</v>
      </c>
      <c r="T85" s="257">
        <v>0</v>
      </c>
      <c r="U85" s="258">
        <v>0</v>
      </c>
      <c r="V85" s="257">
        <v>0</v>
      </c>
      <c r="W85" s="258">
        <v>0</v>
      </c>
      <c r="X85" s="257">
        <v>0</v>
      </c>
      <c r="Y85" s="258">
        <v>0</v>
      </c>
      <c r="Z85" s="257">
        <v>0</v>
      </c>
    </row>
    <row r="86" spans="1:26" ht="21" customHeight="1">
      <c r="A86" s="785" t="s">
        <v>213</v>
      </c>
      <c r="B86" s="785"/>
      <c r="C86" s="231">
        <v>75055.74911826945</v>
      </c>
      <c r="D86" s="232">
        <v>12269.984390260917</v>
      </c>
      <c r="E86" s="231">
        <v>3233.116091954023</v>
      </c>
      <c r="F86" s="232">
        <v>11401.983190536694</v>
      </c>
      <c r="G86" s="233">
        <v>21115.702702702703</v>
      </c>
      <c r="H86" s="234">
        <v>81265.892388451437</v>
      </c>
      <c r="I86" s="235">
        <v>12.041617681636492</v>
      </c>
      <c r="J86" s="236">
        <v>1.5165210339053998</v>
      </c>
      <c r="K86" s="235">
        <v>1.596551724137931</v>
      </c>
      <c r="L86" s="235">
        <v>1.183368551219943</v>
      </c>
      <c r="M86" s="236">
        <v>31.543515993057277</v>
      </c>
      <c r="N86" s="235">
        <v>7.9501312335958003</v>
      </c>
      <c r="O86" s="232">
        <v>6233.0287427020485</v>
      </c>
      <c r="P86" s="231">
        <v>8090.8764968876239</v>
      </c>
      <c r="Q86" s="232">
        <v>2025.0619150467962</v>
      </c>
      <c r="R86" s="231">
        <v>9635.1919938909214</v>
      </c>
      <c r="S86" s="234">
        <v>669.41499823134063</v>
      </c>
      <c r="T86" s="233">
        <v>10221.956091119182</v>
      </c>
      <c r="U86" s="234">
        <v>60386.687514695506</v>
      </c>
      <c r="V86" s="233">
        <v>4576.311998569834</v>
      </c>
      <c r="W86" s="234">
        <v>4358.18275862069</v>
      </c>
      <c r="X86" s="233">
        <v>4900.5247759530912</v>
      </c>
      <c r="Y86" s="234">
        <v>14383.248698239524</v>
      </c>
      <c r="Z86" s="233">
        <v>21420.771653543306</v>
      </c>
    </row>
    <row r="87" spans="1:26" ht="21" customHeight="1">
      <c r="A87" s="785" t="s">
        <v>553</v>
      </c>
      <c r="B87" s="785"/>
      <c r="C87" s="255">
        <v>107889.18995518361</v>
      </c>
      <c r="D87" s="256">
        <v>9891.0211835441078</v>
      </c>
      <c r="E87" s="255">
        <v>1378.3643265306123</v>
      </c>
      <c r="F87" s="256">
        <v>10003.839151134174</v>
      </c>
      <c r="G87" s="257">
        <v>19487.463311715896</v>
      </c>
      <c r="H87" s="258">
        <v>84309.216886178518</v>
      </c>
      <c r="I87" s="259">
        <v>12.321557598207344</v>
      </c>
      <c r="J87" s="260">
        <v>1.4231007053413294</v>
      </c>
      <c r="K87" s="259">
        <v>1.5268571428571429</v>
      </c>
      <c r="L87" s="259">
        <v>1.1491674442826063</v>
      </c>
      <c r="M87" s="260">
        <v>29.740902268414942</v>
      </c>
      <c r="N87" s="259">
        <v>6.4460537274665084</v>
      </c>
      <c r="O87" s="256">
        <v>8756.1324203751919</v>
      </c>
      <c r="P87" s="255">
        <v>6950.3311651944941</v>
      </c>
      <c r="Q87" s="256">
        <v>902.74609709153117</v>
      </c>
      <c r="R87" s="255">
        <v>8705.2928630251063</v>
      </c>
      <c r="S87" s="258">
        <v>655.24116033331393</v>
      </c>
      <c r="T87" s="257">
        <v>13079.198599747719</v>
      </c>
      <c r="U87" s="258">
        <v>82646.417204006037</v>
      </c>
      <c r="V87" s="257">
        <v>14832.21513531989</v>
      </c>
      <c r="W87" s="258">
        <v>2898.4648163265306</v>
      </c>
      <c r="X87" s="257">
        <v>16358.287689700841</v>
      </c>
      <c r="Y87" s="258">
        <v>4177.2848545778934</v>
      </c>
      <c r="Z87" s="257">
        <v>21467.280142294498</v>
      </c>
    </row>
    <row r="88" spans="1:26" ht="21" customHeight="1">
      <c r="A88" s="785" t="s">
        <v>214</v>
      </c>
      <c r="B88" s="785"/>
      <c r="C88" s="255">
        <v>64350.397564340994</v>
      </c>
      <c r="D88" s="256">
        <v>886.81309125058692</v>
      </c>
      <c r="E88" s="255">
        <v>1077.756435598051</v>
      </c>
      <c r="F88" s="256">
        <v>998.9017114398888</v>
      </c>
      <c r="G88" s="257">
        <v>39864.3907524932</v>
      </c>
      <c r="H88" s="258">
        <v>76606.293103448275</v>
      </c>
      <c r="I88" s="259">
        <v>22.639870418141459</v>
      </c>
      <c r="J88" s="260">
        <v>1.4777680388167163</v>
      </c>
      <c r="K88" s="259">
        <v>1.5142272685483129</v>
      </c>
      <c r="L88" s="259">
        <v>1.3382867527825331</v>
      </c>
      <c r="M88" s="260">
        <v>63.057570262919313</v>
      </c>
      <c r="N88" s="259">
        <v>5.9008620689655169</v>
      </c>
      <c r="O88" s="256">
        <v>2842.3483163038177</v>
      </c>
      <c r="P88" s="255">
        <v>600.10303914860629</v>
      </c>
      <c r="Q88" s="256">
        <v>711.75341904342679</v>
      </c>
      <c r="R88" s="255">
        <v>746.40334693816305</v>
      </c>
      <c r="S88" s="258">
        <v>632.19040293303624</v>
      </c>
      <c r="T88" s="257">
        <v>12982.220598977356</v>
      </c>
      <c r="U88" s="258">
        <v>344750.85530025797</v>
      </c>
      <c r="V88" s="257">
        <v>6614.0279668179683</v>
      </c>
      <c r="W88" s="258">
        <v>8311.4039257148106</v>
      </c>
      <c r="X88" s="257">
        <v>7229.5461596774921</v>
      </c>
      <c r="Y88" s="258">
        <v>34036.765898199716</v>
      </c>
      <c r="Z88" s="257">
        <v>58978.34482758621</v>
      </c>
    </row>
    <row r="89" spans="1:26" ht="21" customHeight="1">
      <c r="A89" s="802" t="s">
        <v>166</v>
      </c>
      <c r="B89" s="804"/>
      <c r="C89" s="255">
        <v>70671.964482508498</v>
      </c>
      <c r="D89" s="256">
        <v>6852.4934259404663</v>
      </c>
      <c r="E89" s="255">
        <v>1445.0492125984251</v>
      </c>
      <c r="F89" s="256">
        <v>7381.9269211220972</v>
      </c>
      <c r="G89" s="257">
        <v>35496.861768749048</v>
      </c>
      <c r="H89" s="258">
        <v>104827.61957473842</v>
      </c>
      <c r="I89" s="259">
        <v>14.731499980911416</v>
      </c>
      <c r="J89" s="260">
        <v>1.3808354458724379</v>
      </c>
      <c r="K89" s="259">
        <v>1.7081692913385826</v>
      </c>
      <c r="L89" s="259">
        <v>1.1421698024810776</v>
      </c>
      <c r="M89" s="260">
        <v>53.369634947304107</v>
      </c>
      <c r="N89" s="259">
        <v>9.0773132862959507</v>
      </c>
      <c r="O89" s="256">
        <v>4797.3366306270818</v>
      </c>
      <c r="P89" s="255">
        <v>4962.5706281105286</v>
      </c>
      <c r="Q89" s="256">
        <v>845.96369922212614</v>
      </c>
      <c r="R89" s="255">
        <v>6463.0730956874459</v>
      </c>
      <c r="S89" s="258">
        <v>665.11344519777572</v>
      </c>
      <c r="T89" s="257">
        <v>11548.309094167436</v>
      </c>
      <c r="U89" s="258">
        <v>108510.56097529938</v>
      </c>
      <c r="V89" s="257">
        <v>11676.568840993143</v>
      </c>
      <c r="W89" s="258">
        <v>3089.019849081365</v>
      </c>
      <c r="X89" s="257">
        <v>15593.841910564219</v>
      </c>
      <c r="Y89" s="258">
        <v>34549.024362303346</v>
      </c>
      <c r="Z89" s="257">
        <v>48035.90158727103</v>
      </c>
    </row>
    <row r="90" spans="1:26" ht="21" customHeight="1">
      <c r="A90" s="802" t="s">
        <v>152</v>
      </c>
      <c r="B90" s="804"/>
      <c r="C90" s="255">
        <v>5423.9</v>
      </c>
      <c r="D90" s="256">
        <v>1594.8844828906072</v>
      </c>
      <c r="E90" s="255">
        <v>0</v>
      </c>
      <c r="F90" s="256">
        <v>0</v>
      </c>
      <c r="G90" s="257">
        <v>0</v>
      </c>
      <c r="H90" s="258">
        <v>0</v>
      </c>
      <c r="I90" s="259">
        <v>2.4</v>
      </c>
      <c r="J90" s="260">
        <v>1.092934241751512</v>
      </c>
      <c r="K90" s="259">
        <v>0</v>
      </c>
      <c r="L90" s="259">
        <v>0</v>
      </c>
      <c r="M90" s="260">
        <v>0</v>
      </c>
      <c r="N90" s="259">
        <v>0</v>
      </c>
      <c r="O90" s="256">
        <v>2259.9583333333335</v>
      </c>
      <c r="P90" s="255">
        <v>1459.268473768999</v>
      </c>
      <c r="Q90" s="256">
        <v>0</v>
      </c>
      <c r="R90" s="255">
        <v>0</v>
      </c>
      <c r="S90" s="258">
        <v>0</v>
      </c>
      <c r="T90" s="257">
        <v>0</v>
      </c>
      <c r="U90" s="258">
        <v>11148.9</v>
      </c>
      <c r="V90" s="257">
        <v>4792.9841537166039</v>
      </c>
      <c r="W90" s="258">
        <v>0</v>
      </c>
      <c r="X90" s="257">
        <v>0</v>
      </c>
      <c r="Y90" s="258">
        <v>0</v>
      </c>
      <c r="Z90" s="257">
        <v>0</v>
      </c>
    </row>
    <row r="91" spans="1:26" ht="21" customHeight="1">
      <c r="A91" s="802" t="s">
        <v>192</v>
      </c>
      <c r="B91" s="804"/>
      <c r="C91" s="255">
        <v>69360.895463510853</v>
      </c>
      <c r="D91" s="256">
        <v>17151.208411214953</v>
      </c>
      <c r="E91" s="255">
        <v>1570</v>
      </c>
      <c r="F91" s="256">
        <v>2224.3971036585367</v>
      </c>
      <c r="G91" s="257">
        <v>19515.453441295547</v>
      </c>
      <c r="H91" s="258">
        <v>92362.150537634414</v>
      </c>
      <c r="I91" s="259">
        <v>11.690335305719922</v>
      </c>
      <c r="J91" s="260">
        <v>1.6775700934579438</v>
      </c>
      <c r="K91" s="259">
        <v>1.6666666666666667</v>
      </c>
      <c r="L91" s="259">
        <v>1.4435975609756098</v>
      </c>
      <c r="M91" s="260">
        <v>29.613360323886639</v>
      </c>
      <c r="N91" s="259">
        <v>7.086021505376344</v>
      </c>
      <c r="O91" s="256">
        <v>5933.1827231314328</v>
      </c>
      <c r="P91" s="255">
        <v>10223.840111420614</v>
      </c>
      <c r="Q91" s="256">
        <v>942</v>
      </c>
      <c r="R91" s="255">
        <v>1540.8706441393877</v>
      </c>
      <c r="S91" s="258">
        <v>659.00840795679812</v>
      </c>
      <c r="T91" s="257">
        <v>13034.415781487101</v>
      </c>
      <c r="U91" s="258">
        <v>129205.16370808678</v>
      </c>
      <c r="V91" s="257">
        <v>33136.880373831773</v>
      </c>
      <c r="W91" s="258">
        <v>4710</v>
      </c>
      <c r="X91" s="257">
        <v>8028.4291158536589</v>
      </c>
      <c r="Y91" s="258">
        <v>13861.663967611335</v>
      </c>
      <c r="Z91" s="257">
        <v>28384.37634408602</v>
      </c>
    </row>
    <row r="92" spans="1:26" ht="21" customHeight="1">
      <c r="A92" s="785" t="s">
        <v>677</v>
      </c>
      <c r="B92" s="785"/>
      <c r="C92" s="255">
        <v>42670.369677281618</v>
      </c>
      <c r="D92" s="256">
        <v>1048.2065212979915</v>
      </c>
      <c r="E92" s="255">
        <v>976.76170140235661</v>
      </c>
      <c r="F92" s="256">
        <v>652.39230851402351</v>
      </c>
      <c r="G92" s="257">
        <v>10535.153506565506</v>
      </c>
      <c r="H92" s="258">
        <v>69101.384599516707</v>
      </c>
      <c r="I92" s="259">
        <v>8.0291660830911784</v>
      </c>
      <c r="J92" s="260">
        <v>1.5328561935671525</v>
      </c>
      <c r="K92" s="259">
        <v>1.3684303311813313</v>
      </c>
      <c r="L92" s="259">
        <v>1.3366930937478099</v>
      </c>
      <c r="M92" s="260">
        <v>16.201215568308985</v>
      </c>
      <c r="N92" s="259">
        <v>5.8517416160782698</v>
      </c>
      <c r="O92" s="256">
        <v>5314.4211037236137</v>
      </c>
      <c r="P92" s="255">
        <v>683.82574027292185</v>
      </c>
      <c r="Q92" s="256">
        <v>713.78255739124324</v>
      </c>
      <c r="R92" s="255">
        <v>488.06439680544088</v>
      </c>
      <c r="S92" s="258">
        <v>650.2693246779088</v>
      </c>
      <c r="T92" s="257">
        <v>11808.686906074843</v>
      </c>
      <c r="U92" s="258">
        <v>45725.083927447173</v>
      </c>
      <c r="V92" s="257">
        <v>1810.9335378353592</v>
      </c>
      <c r="W92" s="258">
        <v>2293.1015384630373</v>
      </c>
      <c r="X92" s="257">
        <v>1447.6885871010174</v>
      </c>
      <c r="Y92" s="258">
        <v>6529.8208474071644</v>
      </c>
      <c r="Z92" s="257">
        <v>15249.432435020923</v>
      </c>
    </row>
    <row r="93" spans="1:26" ht="17.25" customHeight="1">
      <c r="A93" s="261"/>
      <c r="Q93" s="261"/>
    </row>
  </sheetData>
  <customSheetViews>
    <customSheetView guid="{6F28069D-A7F4-41D2-AA1B-4487F97E36F1}" scale="70" showPageBreaks="1" printArea="1" showRuler="0" topLeftCell="A16">
      <selection activeCell="B43" sqref="B43:B49"/>
      <pageMargins left="1.1811023622047245" right="0.39370078740157483" top="0.39370078740157483" bottom="0" header="0.51181102362204722" footer="0.51181102362204722"/>
      <pageSetup paperSize="8" scale="90" fitToWidth="2" orientation="landscape" horizontalDpi="4294967292" r:id="rId1"/>
      <headerFooter alignWithMargins="0"/>
    </customSheetView>
  </customSheetViews>
  <mergeCells count="75">
    <mergeCell ref="A91:B91"/>
    <mergeCell ref="A88:B88"/>
    <mergeCell ref="A92:B92"/>
    <mergeCell ref="A85:B85"/>
    <mergeCell ref="A86:B86"/>
    <mergeCell ref="A87:B87"/>
    <mergeCell ref="A90:B90"/>
    <mergeCell ref="A89:B89"/>
    <mergeCell ref="S4:S5"/>
    <mergeCell ref="T4:T5"/>
    <mergeCell ref="U3:Z3"/>
    <mergeCell ref="U4:V4"/>
    <mergeCell ref="W4:W5"/>
    <mergeCell ref="X4:X5"/>
    <mergeCell ref="Y4:Y5"/>
    <mergeCell ref="Z4:Z5"/>
    <mergeCell ref="I3:N3"/>
    <mergeCell ref="O3:R3"/>
    <mergeCell ref="O4:P4"/>
    <mergeCell ref="Q4:Q5"/>
    <mergeCell ref="R4:R5"/>
    <mergeCell ref="N4:N5"/>
    <mergeCell ref="K4:K5"/>
    <mergeCell ref="L4:L5"/>
    <mergeCell ref="M4:M5"/>
    <mergeCell ref="I4:J4"/>
    <mergeCell ref="C3:F3"/>
    <mergeCell ref="A3:B5"/>
    <mergeCell ref="C4:D4"/>
    <mergeCell ref="A64:B64"/>
    <mergeCell ref="E4:E5"/>
    <mergeCell ref="F4:F5"/>
    <mergeCell ref="A57:B59"/>
    <mergeCell ref="C57:F57"/>
    <mergeCell ref="A10:A17"/>
    <mergeCell ref="A18:A25"/>
    <mergeCell ref="A34:A41"/>
    <mergeCell ref="A42:A49"/>
    <mergeCell ref="A84:B84"/>
    <mergeCell ref="G4:G5"/>
    <mergeCell ref="H4:H5"/>
    <mergeCell ref="A79:A82"/>
    <mergeCell ref="A65:B65"/>
    <mergeCell ref="A76:B76"/>
    <mergeCell ref="A77:B77"/>
    <mergeCell ref="A73:A74"/>
    <mergeCell ref="A66:B66"/>
    <mergeCell ref="A26:A33"/>
    <mergeCell ref="A83:B83"/>
    <mergeCell ref="A67:A70"/>
    <mergeCell ref="A71:A72"/>
    <mergeCell ref="A78:B78"/>
    <mergeCell ref="R58:R59"/>
    <mergeCell ref="I57:N57"/>
    <mergeCell ref="O57:R57"/>
    <mergeCell ref="U57:Z57"/>
    <mergeCell ref="C58:D58"/>
    <mergeCell ref="E58:E59"/>
    <mergeCell ref="F58:F59"/>
    <mergeCell ref="G58:G59"/>
    <mergeCell ref="H58:H59"/>
    <mergeCell ref="I58:J58"/>
    <mergeCell ref="K58:K59"/>
    <mergeCell ref="L58:L59"/>
    <mergeCell ref="M58:M59"/>
    <mergeCell ref="N58:N59"/>
    <mergeCell ref="O58:P58"/>
    <mergeCell ref="Q58:Q59"/>
    <mergeCell ref="S58:S59"/>
    <mergeCell ref="T58:T59"/>
    <mergeCell ref="Z58:Z59"/>
    <mergeCell ref="U58:V58"/>
    <mergeCell ref="W58:W59"/>
    <mergeCell ref="X58:X59"/>
    <mergeCell ref="Y58:Y59"/>
  </mergeCells>
  <phoneticPr fontId="2"/>
  <pageMargins left="1.1811023622047245" right="0.39370078740157483" top="0.59055118110236227" bottom="0" header="0.51181102362204722" footer="0.51181102362204722"/>
  <pageSetup paperSize="8" scale="90" fitToWidth="2" orientation="landscape" horizontalDpi="4294967292"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dimension ref="A1:AF56"/>
  <sheetViews>
    <sheetView workbookViewId="0">
      <pane xSplit="1" ySplit="9" topLeftCell="B10" activePane="bottomRight" state="frozen"/>
      <selection pane="topRight"/>
      <selection pane="bottomLeft"/>
      <selection pane="bottomRight"/>
    </sheetView>
  </sheetViews>
  <sheetFormatPr defaultRowHeight="13.5"/>
  <cols>
    <col min="1" max="1" width="15" style="187" customWidth="1"/>
    <col min="2" max="25" width="14.625" style="186" customWidth="1"/>
    <col min="26" max="26" width="9" style="186"/>
    <col min="27" max="27" width="9.875" style="186" customWidth="1"/>
    <col min="28" max="28" width="6.875" style="186" customWidth="1"/>
    <col min="29" max="31" width="14.625" style="186" customWidth="1"/>
    <col min="32" max="16384" width="9" style="186"/>
  </cols>
  <sheetData>
    <row r="1" spans="1:32" ht="28.5" customHeight="1">
      <c r="B1" s="184" t="s">
        <v>130</v>
      </c>
      <c r="C1" s="184"/>
      <c r="D1" s="184"/>
      <c r="E1" s="184"/>
      <c r="F1" s="184"/>
      <c r="G1" s="184"/>
      <c r="H1" s="184"/>
      <c r="I1" s="184"/>
      <c r="J1" s="184"/>
      <c r="K1" s="184"/>
      <c r="L1" s="184"/>
      <c r="M1" s="501"/>
      <c r="N1" s="184" t="s">
        <v>631</v>
      </c>
      <c r="O1" s="184"/>
      <c r="P1" s="184"/>
      <c r="Q1" s="184"/>
      <c r="R1" s="184"/>
      <c r="S1" s="184"/>
      <c r="T1" s="184"/>
      <c r="U1" s="184"/>
      <c r="V1" s="184"/>
      <c r="W1" s="184"/>
      <c r="X1" s="184"/>
      <c r="Y1" s="501"/>
    </row>
    <row r="2" spans="1:32" ht="13.5" customHeight="1">
      <c r="A2" s="506"/>
      <c r="M2" s="189" t="s">
        <v>708</v>
      </c>
      <c r="Y2" s="189" t="s">
        <v>708</v>
      </c>
      <c r="AA2" s="488"/>
      <c r="AB2" s="488"/>
      <c r="AC2" s="488"/>
      <c r="AD2" s="488"/>
      <c r="AE2" s="379"/>
      <c r="AF2" s="488"/>
    </row>
    <row r="3" spans="1:32" ht="13.5" customHeight="1">
      <c r="A3" s="860" t="s">
        <v>574</v>
      </c>
      <c r="B3" s="786" t="s">
        <v>623</v>
      </c>
      <c r="C3" s="835"/>
      <c r="D3" s="835"/>
      <c r="E3" s="787"/>
      <c r="F3" s="502" t="s">
        <v>624</v>
      </c>
      <c r="G3" s="503" t="s">
        <v>625</v>
      </c>
      <c r="H3" s="786" t="s">
        <v>626</v>
      </c>
      <c r="I3" s="835"/>
      <c r="J3" s="835"/>
      <c r="K3" s="835"/>
      <c r="L3" s="835"/>
      <c r="M3" s="787"/>
      <c r="N3" s="786" t="s">
        <v>627</v>
      </c>
      <c r="O3" s="835"/>
      <c r="P3" s="835"/>
      <c r="Q3" s="787"/>
      <c r="R3" s="503" t="s">
        <v>236</v>
      </c>
      <c r="S3" s="503" t="s">
        <v>629</v>
      </c>
      <c r="T3" s="786" t="s">
        <v>630</v>
      </c>
      <c r="U3" s="875"/>
      <c r="V3" s="875"/>
      <c r="W3" s="875"/>
      <c r="X3" s="875"/>
      <c r="Y3" s="876"/>
      <c r="AA3" s="488"/>
      <c r="AB3" s="488"/>
      <c r="AC3" s="488"/>
      <c r="AD3" s="488"/>
      <c r="AE3" s="488"/>
      <c r="AF3" s="488"/>
    </row>
    <row r="4" spans="1:32" ht="13.5" customHeight="1">
      <c r="A4" s="861"/>
      <c r="B4" s="786" t="s">
        <v>557</v>
      </c>
      <c r="C4" s="787"/>
      <c r="D4" s="860" t="s">
        <v>570</v>
      </c>
      <c r="E4" s="860" t="s">
        <v>476</v>
      </c>
      <c r="F4" s="813" t="s">
        <v>245</v>
      </c>
      <c r="G4" s="877" t="s">
        <v>566</v>
      </c>
      <c r="H4" s="786" t="s">
        <v>557</v>
      </c>
      <c r="I4" s="787"/>
      <c r="J4" s="860" t="s">
        <v>570</v>
      </c>
      <c r="K4" s="860" t="s">
        <v>476</v>
      </c>
      <c r="L4" s="813" t="s">
        <v>245</v>
      </c>
      <c r="M4" s="877" t="s">
        <v>566</v>
      </c>
      <c r="N4" s="786" t="s">
        <v>557</v>
      </c>
      <c r="O4" s="787"/>
      <c r="P4" s="860" t="s">
        <v>570</v>
      </c>
      <c r="Q4" s="860" t="s">
        <v>476</v>
      </c>
      <c r="R4" s="813" t="s">
        <v>245</v>
      </c>
      <c r="S4" s="860" t="s">
        <v>566</v>
      </c>
      <c r="T4" s="786" t="s">
        <v>557</v>
      </c>
      <c r="U4" s="787"/>
      <c r="V4" s="860" t="s">
        <v>570</v>
      </c>
      <c r="W4" s="860" t="s">
        <v>476</v>
      </c>
      <c r="X4" s="813" t="s">
        <v>245</v>
      </c>
      <c r="Y4" s="877" t="s">
        <v>566</v>
      </c>
      <c r="AA4" s="488"/>
      <c r="AB4" s="488"/>
      <c r="AC4" s="488"/>
      <c r="AD4" s="488"/>
      <c r="AE4" s="488"/>
      <c r="AF4" s="488"/>
    </row>
    <row r="5" spans="1:32">
      <c r="A5" s="792"/>
      <c r="B5" s="192" t="s">
        <v>562</v>
      </c>
      <c r="C5" s="194" t="s">
        <v>563</v>
      </c>
      <c r="D5" s="792"/>
      <c r="E5" s="873"/>
      <c r="F5" s="863"/>
      <c r="G5" s="878"/>
      <c r="H5" s="192" t="s">
        <v>562</v>
      </c>
      <c r="I5" s="194" t="s">
        <v>563</v>
      </c>
      <c r="J5" s="792"/>
      <c r="K5" s="873"/>
      <c r="L5" s="863"/>
      <c r="M5" s="880"/>
      <c r="N5" s="194" t="s">
        <v>562</v>
      </c>
      <c r="O5" s="192" t="s">
        <v>563</v>
      </c>
      <c r="P5" s="873"/>
      <c r="Q5" s="792"/>
      <c r="R5" s="863"/>
      <c r="S5" s="792"/>
      <c r="T5" s="220" t="s">
        <v>562</v>
      </c>
      <c r="U5" s="192" t="s">
        <v>563</v>
      </c>
      <c r="V5" s="873"/>
      <c r="W5" s="792"/>
      <c r="X5" s="863"/>
      <c r="Y5" s="873"/>
      <c r="AA5" s="879"/>
      <c r="AB5" s="879"/>
      <c r="AC5" s="490"/>
      <c r="AD5" s="490"/>
      <c r="AE5" s="490"/>
      <c r="AF5" s="488"/>
    </row>
    <row r="6" spans="1:32">
      <c r="A6" s="190"/>
      <c r="B6" s="195" t="s">
        <v>561</v>
      </c>
      <c r="C6" s="196" t="s">
        <v>561</v>
      </c>
      <c r="D6" s="197" t="s">
        <v>561</v>
      </c>
      <c r="E6" s="196" t="s">
        <v>561</v>
      </c>
      <c r="F6" s="197" t="s">
        <v>628</v>
      </c>
      <c r="G6" s="196" t="s">
        <v>628</v>
      </c>
      <c r="H6" s="197" t="s">
        <v>560</v>
      </c>
      <c r="I6" s="459" t="s">
        <v>560</v>
      </c>
      <c r="J6" s="197" t="s">
        <v>560</v>
      </c>
      <c r="K6" s="459" t="s">
        <v>572</v>
      </c>
      <c r="L6" s="197" t="s">
        <v>225</v>
      </c>
      <c r="M6" s="508" t="s">
        <v>560</v>
      </c>
      <c r="N6" s="197" t="s">
        <v>561</v>
      </c>
      <c r="O6" s="459" t="s">
        <v>561</v>
      </c>
      <c r="P6" s="197" t="s">
        <v>561</v>
      </c>
      <c r="Q6" s="459" t="s">
        <v>561</v>
      </c>
      <c r="R6" s="197" t="s">
        <v>628</v>
      </c>
      <c r="S6" s="459" t="s">
        <v>628</v>
      </c>
      <c r="T6" s="197" t="s">
        <v>628</v>
      </c>
      <c r="U6" s="459" t="s">
        <v>628</v>
      </c>
      <c r="V6" s="197" t="s">
        <v>628</v>
      </c>
      <c r="W6" s="197" t="s">
        <v>628</v>
      </c>
      <c r="X6" s="459" t="s">
        <v>628</v>
      </c>
      <c r="Y6" s="197" t="s">
        <v>628</v>
      </c>
      <c r="AA6" s="488"/>
      <c r="AB6" s="488"/>
      <c r="AC6" s="459"/>
      <c r="AD6" s="459"/>
      <c r="AE6" s="459"/>
      <c r="AF6" s="488"/>
    </row>
    <row r="7" spans="1:32" s="200" customFormat="1" ht="18.95" customHeight="1">
      <c r="A7" s="385" t="s">
        <v>709</v>
      </c>
      <c r="B7" s="221">
        <v>47456.759162099515</v>
      </c>
      <c r="C7" s="222">
        <v>1079.8626456690943</v>
      </c>
      <c r="D7" s="221">
        <v>1180.4681521955363</v>
      </c>
      <c r="E7" s="222">
        <v>862.20775723572763</v>
      </c>
      <c r="F7" s="223">
        <v>15748.998600580144</v>
      </c>
      <c r="G7" s="224">
        <v>70545.608569400356</v>
      </c>
      <c r="H7" s="225">
        <v>9.3280929633516028</v>
      </c>
      <c r="I7" s="225">
        <v>1.4343067623659671</v>
      </c>
      <c r="J7" s="225">
        <v>1.7491035668895845</v>
      </c>
      <c r="K7" s="225">
        <v>1.2299564408524515</v>
      </c>
      <c r="L7" s="225">
        <v>23.880134521489463</v>
      </c>
      <c r="M7" s="225">
        <v>6.1351690577723366</v>
      </c>
      <c r="N7" s="221">
        <v>5087.5092420871633</v>
      </c>
      <c r="O7" s="221">
        <v>752.88123433776605</v>
      </c>
      <c r="P7" s="221">
        <v>674.89894511778539</v>
      </c>
      <c r="Q7" s="221">
        <v>701.00674186327569</v>
      </c>
      <c r="R7" s="223">
        <v>659.50208891862815</v>
      </c>
      <c r="S7" s="223">
        <v>11498.559844904305</v>
      </c>
      <c r="T7" s="223">
        <v>411416.53622209147</v>
      </c>
      <c r="U7" s="223">
        <v>8033.4139832391193</v>
      </c>
      <c r="V7" s="224">
        <v>8376.1881706454406</v>
      </c>
      <c r="W7" s="223">
        <v>6306.0979622114664</v>
      </c>
      <c r="X7" s="224">
        <v>7455.531355125675</v>
      </c>
      <c r="Y7" s="223">
        <v>51897.6970514555</v>
      </c>
      <c r="AA7" s="509"/>
      <c r="AB7" s="510"/>
      <c r="AC7" s="509"/>
      <c r="AD7" s="509"/>
      <c r="AE7" s="509"/>
      <c r="AF7" s="509"/>
    </row>
    <row r="8" spans="1:32" s="200" customFormat="1" ht="18.95" customHeight="1">
      <c r="A8" s="385" t="s">
        <v>710</v>
      </c>
      <c r="B8" s="221">
        <v>48230.339249355893</v>
      </c>
      <c r="C8" s="222">
        <v>1090.0075944707803</v>
      </c>
      <c r="D8" s="221">
        <v>1174.5220786979789</v>
      </c>
      <c r="E8" s="222">
        <v>876.42803601965977</v>
      </c>
      <c r="F8" s="223">
        <v>15585.305947325074</v>
      </c>
      <c r="G8" s="224">
        <v>69714.136774420826</v>
      </c>
      <c r="H8" s="225">
        <v>9.2398641551511655</v>
      </c>
      <c r="I8" s="225">
        <v>1.4226491125850456</v>
      </c>
      <c r="J8" s="225">
        <v>1.7136540068892641</v>
      </c>
      <c r="K8" s="225">
        <v>1.2205102843391638</v>
      </c>
      <c r="L8" s="225">
        <v>23.613658700904349</v>
      </c>
      <c r="M8" s="225">
        <v>6.0675402392829341</v>
      </c>
      <c r="N8" s="221">
        <v>5219.8104257266368</v>
      </c>
      <c r="O8" s="221">
        <v>766.18161486788961</v>
      </c>
      <c r="P8" s="221">
        <v>685.39044286427907</v>
      </c>
      <c r="Q8" s="221">
        <v>718.08328636427279</v>
      </c>
      <c r="R8" s="223">
        <v>660.01233204612186</v>
      </c>
      <c r="S8" s="223">
        <v>11489.686763521107</v>
      </c>
      <c r="T8" s="223">
        <v>419170.52510384988</v>
      </c>
      <c r="U8" s="223">
        <v>8116.2876848086098</v>
      </c>
      <c r="V8" s="224">
        <v>8333.2225506820014</v>
      </c>
      <c r="W8" s="223">
        <v>6399.4663572310328</v>
      </c>
      <c r="X8" s="224">
        <v>7317.1161095145917</v>
      </c>
      <c r="Y8" s="223">
        <v>51262.686901194676</v>
      </c>
      <c r="AA8" s="511"/>
      <c r="AB8" s="510"/>
      <c r="AC8" s="509"/>
      <c r="AD8" s="509"/>
      <c r="AE8" s="509"/>
      <c r="AF8" s="509"/>
    </row>
    <row r="9" spans="1:32" s="200" customFormat="1" ht="18.95" customHeight="1">
      <c r="A9" s="390" t="s">
        <v>711</v>
      </c>
      <c r="B9" s="226">
        <v>49677.803695430383</v>
      </c>
      <c r="C9" s="227">
        <v>1098.6528942479781</v>
      </c>
      <c r="D9" s="226">
        <v>1173.8237247173399</v>
      </c>
      <c r="E9" s="227">
        <v>849.19348328816568</v>
      </c>
      <c r="F9" s="228">
        <v>15413.838441835904</v>
      </c>
      <c r="G9" s="229">
        <v>71186.489280227805</v>
      </c>
      <c r="H9" s="230">
        <v>9.1780901165554809</v>
      </c>
      <c r="I9" s="230">
        <v>1.4086422618712133</v>
      </c>
      <c r="J9" s="230">
        <v>1.6759135318085661</v>
      </c>
      <c r="K9" s="230">
        <v>1.2106520487611425</v>
      </c>
      <c r="L9" s="230">
        <v>23.337844030986584</v>
      </c>
      <c r="M9" s="230">
        <v>6.0684795233991533</v>
      </c>
      <c r="N9" s="226">
        <v>5412.6515500018168</v>
      </c>
      <c r="O9" s="226">
        <v>779.93747879504099</v>
      </c>
      <c r="P9" s="226">
        <v>700.40828625007009</v>
      </c>
      <c r="Q9" s="226">
        <v>701.43480462214006</v>
      </c>
      <c r="R9" s="228">
        <v>660.46539780497017</v>
      </c>
      <c r="S9" s="228">
        <v>11730.531347389953</v>
      </c>
      <c r="T9" s="228">
        <v>432760.70090779586</v>
      </c>
      <c r="U9" s="228">
        <v>8194.2117427134763</v>
      </c>
      <c r="V9" s="229">
        <v>8330.9167095683715</v>
      </c>
      <c r="W9" s="228">
        <v>6214.1215877504037</v>
      </c>
      <c r="X9" s="229">
        <v>5101.9769304970459</v>
      </c>
      <c r="Y9" s="228">
        <v>52438.665628161412</v>
      </c>
      <c r="AA9" s="511"/>
      <c r="AB9" s="510"/>
      <c r="AC9" s="509"/>
      <c r="AD9" s="509"/>
      <c r="AE9" s="509"/>
      <c r="AF9" s="509"/>
    </row>
    <row r="10" spans="1:32">
      <c r="A10" s="293" t="s">
        <v>575</v>
      </c>
      <c r="B10" s="231">
        <v>49967.427665850038</v>
      </c>
      <c r="C10" s="232">
        <v>1184.0560416171506</v>
      </c>
      <c r="D10" s="231">
        <v>1393.4399737946469</v>
      </c>
      <c r="E10" s="232">
        <v>956.97853659204588</v>
      </c>
      <c r="F10" s="233">
        <v>15092.730005007636</v>
      </c>
      <c r="G10" s="234">
        <v>72852.333155365719</v>
      </c>
      <c r="H10" s="235">
        <v>9.2340139839494011</v>
      </c>
      <c r="I10" s="239">
        <v>1.362605279135441</v>
      </c>
      <c r="J10" s="235">
        <v>1.8848747847573577</v>
      </c>
      <c r="K10" s="239">
        <v>1.1818021516239969</v>
      </c>
      <c r="L10" s="235">
        <v>22.792560261633479</v>
      </c>
      <c r="M10" s="504">
        <v>6.1102127984135457</v>
      </c>
      <c r="N10" s="231">
        <v>5411.2358669483947</v>
      </c>
      <c r="O10" s="232">
        <v>868.96481302965594</v>
      </c>
      <c r="P10" s="231">
        <v>739.27455821635715</v>
      </c>
      <c r="Q10" s="232">
        <v>809.76205304499979</v>
      </c>
      <c r="R10" s="233">
        <v>662.17791383502879</v>
      </c>
      <c r="S10" s="234">
        <v>11923.04352710614</v>
      </c>
      <c r="T10" s="233">
        <v>440138.59277637885</v>
      </c>
      <c r="U10" s="234">
        <v>8834.9226186949381</v>
      </c>
      <c r="V10" s="233">
        <v>9903.0304396760275</v>
      </c>
      <c r="W10" s="234">
        <v>7017.6599892915847</v>
      </c>
      <c r="X10" s="233">
        <v>5003.972436369032</v>
      </c>
      <c r="Y10" s="233">
        <v>53120.865303943254</v>
      </c>
      <c r="AA10" s="488"/>
      <c r="AB10" s="488"/>
      <c r="AC10" s="488"/>
      <c r="AD10" s="488"/>
      <c r="AE10" s="488"/>
      <c r="AF10" s="488"/>
    </row>
    <row r="11" spans="1:32">
      <c r="A11" s="293" t="s">
        <v>576</v>
      </c>
      <c r="B11" s="231">
        <v>49604.306700578847</v>
      </c>
      <c r="C11" s="232">
        <v>1051.7035424194828</v>
      </c>
      <c r="D11" s="231">
        <v>1282.7803958421314</v>
      </c>
      <c r="E11" s="232">
        <v>862.13688852170708</v>
      </c>
      <c r="F11" s="233">
        <v>17341.498536036037</v>
      </c>
      <c r="G11" s="234">
        <v>85152.769010043048</v>
      </c>
      <c r="H11" s="235">
        <v>10.182818803718646</v>
      </c>
      <c r="I11" s="239">
        <v>1.4269546557716462</v>
      </c>
      <c r="J11" s="235">
        <v>1.8388031493429113</v>
      </c>
      <c r="K11" s="239">
        <v>1.2454466744795245</v>
      </c>
      <c r="L11" s="235">
        <v>26.052059202059201</v>
      </c>
      <c r="M11" s="504">
        <v>7.1755141080822575</v>
      </c>
      <c r="N11" s="231">
        <v>4871.3728150071702</v>
      </c>
      <c r="O11" s="232">
        <v>737.02660288862444</v>
      </c>
      <c r="P11" s="231">
        <v>697.61703219864933</v>
      </c>
      <c r="Q11" s="232">
        <v>692.23107354796741</v>
      </c>
      <c r="R11" s="233">
        <v>665.6479014397961</v>
      </c>
      <c r="S11" s="234">
        <v>11867.131431618234</v>
      </c>
      <c r="T11" s="233">
        <v>440285.35903057945</v>
      </c>
      <c r="U11" s="234">
        <v>7914.268735338007</v>
      </c>
      <c r="V11" s="233">
        <v>9104.5359088647401</v>
      </c>
      <c r="W11" s="234">
        <v>6314.9192349669338</v>
      </c>
      <c r="X11" s="233">
        <v>5864.0922619047615</v>
      </c>
      <c r="Y11" s="233">
        <v>63694.09086561454</v>
      </c>
      <c r="AA11" s="488"/>
      <c r="AB11" s="488"/>
      <c r="AC11" s="488"/>
      <c r="AD11" s="488"/>
      <c r="AE11" s="488"/>
      <c r="AF11" s="488"/>
    </row>
    <row r="12" spans="1:32">
      <c r="A12" s="293" t="s">
        <v>577</v>
      </c>
      <c r="B12" s="231">
        <v>46529.613470822987</v>
      </c>
      <c r="C12" s="232">
        <v>1087.5816200678016</v>
      </c>
      <c r="D12" s="231">
        <v>1231.2103543752983</v>
      </c>
      <c r="E12" s="232">
        <v>867.15377295956546</v>
      </c>
      <c r="F12" s="233">
        <v>17691.743561396404</v>
      </c>
      <c r="G12" s="234">
        <v>66433.725847612106</v>
      </c>
      <c r="H12" s="235">
        <v>10.079996092986912</v>
      </c>
      <c r="I12" s="239">
        <v>1.3565446473989491</v>
      </c>
      <c r="J12" s="235">
        <v>1.6992079489426923</v>
      </c>
      <c r="K12" s="239">
        <v>1.1912359409412621</v>
      </c>
      <c r="L12" s="235">
        <v>26.638597365388808</v>
      </c>
      <c r="M12" s="504">
        <v>5.5709077652205616</v>
      </c>
      <c r="N12" s="231">
        <v>4616.0348716003618</v>
      </c>
      <c r="O12" s="232">
        <v>801.72932173897868</v>
      </c>
      <c r="P12" s="231">
        <v>724.57897524632062</v>
      </c>
      <c r="Q12" s="232">
        <v>727.94460203608276</v>
      </c>
      <c r="R12" s="233">
        <v>664.13945594534437</v>
      </c>
      <c r="S12" s="234">
        <v>11925.116811726981</v>
      </c>
      <c r="T12" s="233">
        <v>408263.75230932381</v>
      </c>
      <c r="U12" s="234">
        <v>8212.6003666609395</v>
      </c>
      <c r="V12" s="233">
        <v>8719.7361075675562</v>
      </c>
      <c r="W12" s="234">
        <v>6321.224394337888</v>
      </c>
      <c r="X12" s="233">
        <v>6079.7950702251565</v>
      </c>
      <c r="Y12" s="233">
        <v>49536.474298213638</v>
      </c>
      <c r="AA12" s="488"/>
      <c r="AB12" s="488"/>
      <c r="AC12" s="488"/>
      <c r="AD12" s="488"/>
      <c r="AE12" s="488"/>
      <c r="AF12" s="488"/>
    </row>
    <row r="13" spans="1:32">
      <c r="A13" s="293" t="s">
        <v>578</v>
      </c>
      <c r="B13" s="231">
        <v>51409.605611415325</v>
      </c>
      <c r="C13" s="232">
        <v>1077.4307691254992</v>
      </c>
      <c r="D13" s="231">
        <v>1120.4750135832828</v>
      </c>
      <c r="E13" s="232">
        <v>858.11761467567464</v>
      </c>
      <c r="F13" s="233">
        <v>15610.43153877059</v>
      </c>
      <c r="G13" s="234">
        <v>65239.691661544763</v>
      </c>
      <c r="H13" s="235">
        <v>9.4792524918154708</v>
      </c>
      <c r="I13" s="239">
        <v>1.3469590675224279</v>
      </c>
      <c r="J13" s="235">
        <v>1.6361390382268122</v>
      </c>
      <c r="K13" s="239">
        <v>1.2038976869165969</v>
      </c>
      <c r="L13" s="235">
        <v>23.478336681398151</v>
      </c>
      <c r="M13" s="504">
        <v>5.8185822577340707</v>
      </c>
      <c r="N13" s="231">
        <v>5423.3818179021127</v>
      </c>
      <c r="O13" s="232">
        <v>799.898671833663</v>
      </c>
      <c r="P13" s="231">
        <v>684.82872629065355</v>
      </c>
      <c r="Q13" s="232">
        <v>712.78284193191814</v>
      </c>
      <c r="R13" s="233">
        <v>664.88660379160126</v>
      </c>
      <c r="S13" s="234">
        <v>11212.300311614232</v>
      </c>
      <c r="T13" s="233">
        <v>452735.4502985804</v>
      </c>
      <c r="U13" s="234">
        <v>8091.949319663051</v>
      </c>
      <c r="V13" s="233">
        <v>7967.0440239099898</v>
      </c>
      <c r="W13" s="234">
        <v>6276.444903116967</v>
      </c>
      <c r="X13" s="233">
        <v>5283.3129851345921</v>
      </c>
      <c r="Y13" s="233">
        <v>47861.831489448887</v>
      </c>
      <c r="AA13" s="488"/>
      <c r="AB13" s="488"/>
      <c r="AC13" s="488"/>
      <c r="AD13" s="488"/>
      <c r="AE13" s="488"/>
      <c r="AF13" s="488"/>
    </row>
    <row r="14" spans="1:32">
      <c r="A14" s="293" t="s">
        <v>579</v>
      </c>
      <c r="B14" s="231">
        <v>48521.460349337605</v>
      </c>
      <c r="C14" s="232">
        <v>1055.7797669780821</v>
      </c>
      <c r="D14" s="231">
        <v>1298.9555076719359</v>
      </c>
      <c r="E14" s="232">
        <v>927.67765714652887</v>
      </c>
      <c r="F14" s="233">
        <v>17751.494345779494</v>
      </c>
      <c r="G14" s="234">
        <v>64646.597877358494</v>
      </c>
      <c r="H14" s="235">
        <v>10.439102185469581</v>
      </c>
      <c r="I14" s="239">
        <v>1.351956586852723</v>
      </c>
      <c r="J14" s="235">
        <v>1.7285357292671297</v>
      </c>
      <c r="K14" s="239">
        <v>1.1902905065957159</v>
      </c>
      <c r="L14" s="235">
        <v>26.848808206590025</v>
      </c>
      <c r="M14" s="504">
        <v>5.5436320754716979</v>
      </c>
      <c r="N14" s="231">
        <v>4648.0491796388114</v>
      </c>
      <c r="O14" s="232">
        <v>780.92727033186509</v>
      </c>
      <c r="P14" s="231">
        <v>751.47738382166472</v>
      </c>
      <c r="Q14" s="232">
        <v>779.37079394149634</v>
      </c>
      <c r="R14" s="233">
        <v>661.16507701903879</v>
      </c>
      <c r="S14" s="234">
        <v>11661.415656243353</v>
      </c>
      <c r="T14" s="233">
        <v>429102.6416167412</v>
      </c>
      <c r="U14" s="234">
        <v>7875.3333311309616</v>
      </c>
      <c r="V14" s="233">
        <v>9211.8978405762282</v>
      </c>
      <c r="W14" s="234">
        <v>6817.390072989574</v>
      </c>
      <c r="X14" s="233">
        <v>5937.2357706805697</v>
      </c>
      <c r="Y14" s="233">
        <v>47125.690448113208</v>
      </c>
    </row>
    <row r="15" spans="1:32">
      <c r="A15" s="293" t="s">
        <v>580</v>
      </c>
      <c r="B15" s="231">
        <v>47442.07003282076</v>
      </c>
      <c r="C15" s="232">
        <v>1027.1447325053311</v>
      </c>
      <c r="D15" s="231">
        <v>1059.1390581412925</v>
      </c>
      <c r="E15" s="232">
        <v>837.8654691672416</v>
      </c>
      <c r="F15" s="233">
        <v>17040.156838416526</v>
      </c>
      <c r="G15" s="234">
        <v>69360.749788195419</v>
      </c>
      <c r="H15" s="235">
        <v>10.12380720841184</v>
      </c>
      <c r="I15" s="239">
        <v>1.3627475732361742</v>
      </c>
      <c r="J15" s="235">
        <v>1.5481899841053899</v>
      </c>
      <c r="K15" s="239">
        <v>1.1912914317751158</v>
      </c>
      <c r="L15" s="235">
        <v>25.632434063815161</v>
      </c>
      <c r="M15" s="504">
        <v>5.9864445072013552</v>
      </c>
      <c r="N15" s="231">
        <v>4686.188610288953</v>
      </c>
      <c r="O15" s="232">
        <v>753.73073684228052</v>
      </c>
      <c r="P15" s="231">
        <v>684.11439746738074</v>
      </c>
      <c r="Q15" s="232">
        <v>703.32535500465883</v>
      </c>
      <c r="R15" s="233">
        <v>664.78886850905053</v>
      </c>
      <c r="S15" s="234">
        <v>11586.301302009624</v>
      </c>
      <c r="T15" s="233">
        <v>415785.05594724364</v>
      </c>
      <c r="U15" s="234">
        <v>7638.6197705176182</v>
      </c>
      <c r="V15" s="233">
        <v>7522.496364394241</v>
      </c>
      <c r="W15" s="234">
        <v>6148.7200883926407</v>
      </c>
      <c r="X15" s="233">
        <v>5776.7678945691723</v>
      </c>
      <c r="Y15" s="233">
        <v>51010.125388308385</v>
      </c>
    </row>
    <row r="16" spans="1:32">
      <c r="A16" s="403" t="s">
        <v>581</v>
      </c>
      <c r="B16" s="240">
        <v>47730.231289428637</v>
      </c>
      <c r="C16" s="241">
        <v>1054.5900752691464</v>
      </c>
      <c r="D16" s="240">
        <v>1134.0172243626471</v>
      </c>
      <c r="E16" s="241">
        <v>863.93060972480248</v>
      </c>
      <c r="F16" s="242">
        <v>15715.292131616596</v>
      </c>
      <c r="G16" s="243">
        <v>60671.674008810573</v>
      </c>
      <c r="H16" s="244">
        <v>9.4856283517294209</v>
      </c>
      <c r="I16" s="245">
        <v>1.3498356116545669</v>
      </c>
      <c r="J16" s="244">
        <v>1.7183561847193003</v>
      </c>
      <c r="K16" s="245">
        <v>1.1960932342238999</v>
      </c>
      <c r="L16" s="244">
        <v>23.769363641180522</v>
      </c>
      <c r="M16" s="505">
        <v>5.2947136563876649</v>
      </c>
      <c r="N16" s="240">
        <v>5031.8470763959931</v>
      </c>
      <c r="O16" s="241">
        <v>781.27296847390039</v>
      </c>
      <c r="P16" s="240">
        <v>659.94305164845252</v>
      </c>
      <c r="Q16" s="241">
        <v>722.29370169907759</v>
      </c>
      <c r="R16" s="242">
        <v>661.15746171638295</v>
      </c>
      <c r="S16" s="243">
        <v>11458.915051168982</v>
      </c>
      <c r="T16" s="242">
        <v>422134.5342715811</v>
      </c>
      <c r="U16" s="243">
        <v>7990.9881229110106</v>
      </c>
      <c r="V16" s="242">
        <v>8181.3120507330923</v>
      </c>
      <c r="W16" s="243">
        <v>6433.882553786023</v>
      </c>
      <c r="X16" s="242">
        <v>5294.7684628834841</v>
      </c>
      <c r="Y16" s="242">
        <v>44605.825770925112</v>
      </c>
    </row>
    <row r="17" spans="1:25">
      <c r="A17" s="293" t="s">
        <v>582</v>
      </c>
      <c r="B17" s="231">
        <v>46705.237657932987</v>
      </c>
      <c r="C17" s="232">
        <v>1052.9918202191511</v>
      </c>
      <c r="D17" s="231">
        <v>1124.9932547407473</v>
      </c>
      <c r="E17" s="232">
        <v>890.03950419012983</v>
      </c>
      <c r="F17" s="233">
        <v>14622.787320403519</v>
      </c>
      <c r="G17" s="234">
        <v>67206.624541377911</v>
      </c>
      <c r="H17" s="235">
        <v>8.9366628154000978</v>
      </c>
      <c r="I17" s="239">
        <v>1.3554381116045748</v>
      </c>
      <c r="J17" s="235">
        <v>1.6768676630407542</v>
      </c>
      <c r="K17" s="239">
        <v>1.1832709127273922</v>
      </c>
      <c r="L17" s="235">
        <v>22.314281104582044</v>
      </c>
      <c r="M17" s="504">
        <v>5.5453186574262805</v>
      </c>
      <c r="N17" s="231">
        <v>5226.2504049552172</v>
      </c>
      <c r="O17" s="232">
        <v>776.86455117645608</v>
      </c>
      <c r="P17" s="231">
        <v>670.88970676477629</v>
      </c>
      <c r="Q17" s="232">
        <v>752.18573753209591</v>
      </c>
      <c r="R17" s="233">
        <v>655.31070671153532</v>
      </c>
      <c r="S17" s="234">
        <v>12119.524357969025</v>
      </c>
      <c r="T17" s="233">
        <v>405183.04898811079</v>
      </c>
      <c r="U17" s="234">
        <v>7815.1040120473199</v>
      </c>
      <c r="V17" s="233">
        <v>7971.0920952333918</v>
      </c>
      <c r="W17" s="234">
        <v>6509.462194849244</v>
      </c>
      <c r="X17" s="233">
        <v>4777.6572127305462</v>
      </c>
      <c r="Y17" s="233">
        <v>48942.354124201658</v>
      </c>
    </row>
    <row r="18" spans="1:25">
      <c r="A18" s="293" t="s">
        <v>583</v>
      </c>
      <c r="B18" s="231">
        <v>50281.943847219212</v>
      </c>
      <c r="C18" s="232">
        <v>1148.148319100929</v>
      </c>
      <c r="D18" s="231">
        <v>1065.9660706686989</v>
      </c>
      <c r="E18" s="232">
        <v>815.42514262045927</v>
      </c>
      <c r="F18" s="233">
        <v>16397.582905098952</v>
      </c>
      <c r="G18" s="234">
        <v>76187.108271687961</v>
      </c>
      <c r="H18" s="235">
        <v>9.6905190363579834</v>
      </c>
      <c r="I18" s="239">
        <v>1.4185219489252685</v>
      </c>
      <c r="J18" s="235">
        <v>1.7019989529416923</v>
      </c>
      <c r="K18" s="239">
        <v>1.2305903202552173</v>
      </c>
      <c r="L18" s="235">
        <v>24.84732232313112</v>
      </c>
      <c r="M18" s="504">
        <v>6.1375252185608611</v>
      </c>
      <c r="N18" s="231">
        <v>5188.7771602909752</v>
      </c>
      <c r="O18" s="232">
        <v>809.39764095353917</v>
      </c>
      <c r="P18" s="231">
        <v>626.30242446760019</v>
      </c>
      <c r="Q18" s="232">
        <v>662.6292513428391</v>
      </c>
      <c r="R18" s="233">
        <v>659.93360136975195</v>
      </c>
      <c r="S18" s="234">
        <v>12413.327124308333</v>
      </c>
      <c r="T18" s="233">
        <v>440613.52555611037</v>
      </c>
      <c r="U18" s="234">
        <v>8627.4053699737669</v>
      </c>
      <c r="V18" s="233">
        <v>7571.3723819029128</v>
      </c>
      <c r="W18" s="234">
        <v>5948.9018117127016</v>
      </c>
      <c r="X18" s="233">
        <v>5416.3168180300145</v>
      </c>
      <c r="Y18" s="233">
        <v>56506.401983860123</v>
      </c>
    </row>
    <row r="19" spans="1:25">
      <c r="A19" s="293" t="s">
        <v>584</v>
      </c>
      <c r="B19" s="231">
        <v>50138.714807110438</v>
      </c>
      <c r="C19" s="232">
        <v>1096.1139883640021</v>
      </c>
      <c r="D19" s="231">
        <v>1072.1088350345431</v>
      </c>
      <c r="E19" s="232">
        <v>885.84775315569198</v>
      </c>
      <c r="F19" s="233">
        <v>16268.409257491299</v>
      </c>
      <c r="G19" s="234">
        <v>83303.816329883353</v>
      </c>
      <c r="H19" s="235">
        <v>9.690289334341907</v>
      </c>
      <c r="I19" s="239">
        <v>1.4106547694495621</v>
      </c>
      <c r="J19" s="235">
        <v>1.7217670069086033</v>
      </c>
      <c r="K19" s="239">
        <v>1.2257645415880472</v>
      </c>
      <c r="L19" s="235">
        <v>24.563456622832682</v>
      </c>
      <c r="M19" s="504">
        <v>7.0266140956136027</v>
      </c>
      <c r="N19" s="231">
        <v>5174.1194795310512</v>
      </c>
      <c r="O19" s="232">
        <v>777.02497599161416</v>
      </c>
      <c r="P19" s="231">
        <v>622.67939316568277</v>
      </c>
      <c r="Q19" s="232">
        <v>722.68998090614218</v>
      </c>
      <c r="R19" s="233">
        <v>662.30130015045131</v>
      </c>
      <c r="S19" s="234">
        <v>11855.470529096818</v>
      </c>
      <c r="T19" s="233">
        <v>440364.61060892587</v>
      </c>
      <c r="U19" s="234">
        <v>8194.5909080748806</v>
      </c>
      <c r="V19" s="233">
        <v>7600.6932588621012</v>
      </c>
      <c r="W19" s="234">
        <v>6511.716595989531</v>
      </c>
      <c r="X19" s="233">
        <v>5412.9777647747223</v>
      </c>
      <c r="Y19" s="233">
        <v>61526.041728273369</v>
      </c>
    </row>
    <row r="20" spans="1:25">
      <c r="A20" s="293" t="s">
        <v>585</v>
      </c>
      <c r="B20" s="231">
        <v>48162.638374309754</v>
      </c>
      <c r="C20" s="232">
        <v>1008.4838066800938</v>
      </c>
      <c r="D20" s="231">
        <v>1085.4220554838528</v>
      </c>
      <c r="E20" s="232">
        <v>807.40325106777379</v>
      </c>
      <c r="F20" s="233">
        <v>15295.585871533112</v>
      </c>
      <c r="G20" s="234">
        <v>70879.997724428264</v>
      </c>
      <c r="H20" s="235">
        <v>9.0232053641861683</v>
      </c>
      <c r="I20" s="239">
        <v>1.4105409204908104</v>
      </c>
      <c r="J20" s="235">
        <v>1.6632598934615379</v>
      </c>
      <c r="K20" s="239">
        <v>1.2013980111000713</v>
      </c>
      <c r="L20" s="235">
        <v>23.333559007439639</v>
      </c>
      <c r="M20" s="504">
        <v>5.9619600257898133</v>
      </c>
      <c r="N20" s="231">
        <v>5337.641827977357</v>
      </c>
      <c r="O20" s="232">
        <v>714.96246016682937</v>
      </c>
      <c r="P20" s="231">
        <v>652.58716316720506</v>
      </c>
      <c r="Q20" s="232">
        <v>672.0530944848723</v>
      </c>
      <c r="R20" s="233">
        <v>655.51876876803453</v>
      </c>
      <c r="S20" s="234">
        <v>11888.707307298393</v>
      </c>
      <c r="T20" s="233">
        <v>416306.41338417039</v>
      </c>
      <c r="U20" s="234">
        <v>7495.5716302066585</v>
      </c>
      <c r="V20" s="233">
        <v>7684.7552213733643</v>
      </c>
      <c r="W20" s="234">
        <v>5886.1664938846288</v>
      </c>
      <c r="X20" s="233">
        <v>4950.9683016628887</v>
      </c>
      <c r="Y20" s="233">
        <v>52066.633519171693</v>
      </c>
    </row>
    <row r="21" spans="1:25">
      <c r="A21" s="403" t="s">
        <v>586</v>
      </c>
      <c r="B21" s="240">
        <v>49411.126587717816</v>
      </c>
      <c r="C21" s="241">
        <v>1068.0443358602347</v>
      </c>
      <c r="D21" s="240">
        <v>1146.3484369326111</v>
      </c>
      <c r="E21" s="241">
        <v>837.61560771637494</v>
      </c>
      <c r="F21" s="242">
        <v>14525.32344803768</v>
      </c>
      <c r="G21" s="243">
        <v>65976.274937965267</v>
      </c>
      <c r="H21" s="244">
        <v>8.8335882253425808</v>
      </c>
      <c r="I21" s="245">
        <v>1.3897529352549614</v>
      </c>
      <c r="J21" s="244">
        <v>1.6503769099801062</v>
      </c>
      <c r="K21" s="245">
        <v>1.1803072456906401</v>
      </c>
      <c r="L21" s="244">
        <v>22.114232472702845</v>
      </c>
      <c r="M21" s="505">
        <v>5.7500248138957817</v>
      </c>
      <c r="N21" s="240">
        <v>5593.551038066591</v>
      </c>
      <c r="O21" s="241">
        <v>768.5138190870548</v>
      </c>
      <c r="P21" s="240">
        <v>694.59796122961347</v>
      </c>
      <c r="Q21" s="241">
        <v>709.65895598332622</v>
      </c>
      <c r="R21" s="242">
        <v>656.83145304578443</v>
      </c>
      <c r="S21" s="243">
        <v>11474.085255862527</v>
      </c>
      <c r="T21" s="242">
        <v>427869.71798342076</v>
      </c>
      <c r="U21" s="243">
        <v>7947.2455832224896</v>
      </c>
      <c r="V21" s="242">
        <v>8130.4385149526415</v>
      </c>
      <c r="W21" s="243">
        <v>6095.6338773699981</v>
      </c>
      <c r="X21" s="242">
        <v>4666.5783543146017</v>
      </c>
      <c r="Y21" s="242">
        <v>48382.793399503724</v>
      </c>
    </row>
    <row r="22" spans="1:25">
      <c r="A22" s="293" t="s">
        <v>587</v>
      </c>
      <c r="B22" s="231">
        <v>53947.543963999218</v>
      </c>
      <c r="C22" s="232">
        <v>1130.0322148971125</v>
      </c>
      <c r="D22" s="231">
        <v>1148.1777641258461</v>
      </c>
      <c r="E22" s="232">
        <v>834.08443434541243</v>
      </c>
      <c r="F22" s="233">
        <v>13689.912286602084</v>
      </c>
      <c r="G22" s="234">
        <v>67197.184221960153</v>
      </c>
      <c r="H22" s="235">
        <v>8.3965173155938171</v>
      </c>
      <c r="I22" s="239">
        <v>1.3896055440204307</v>
      </c>
      <c r="J22" s="235">
        <v>1.660958053344652</v>
      </c>
      <c r="K22" s="239">
        <v>1.1967447823870372</v>
      </c>
      <c r="L22" s="235">
        <v>20.726087369767868</v>
      </c>
      <c r="M22" s="504">
        <v>5.6825398795853763</v>
      </c>
      <c r="N22" s="231">
        <v>6424.9904974064766</v>
      </c>
      <c r="O22" s="232">
        <v>813.20358842818348</v>
      </c>
      <c r="P22" s="231">
        <v>691.27438938856631</v>
      </c>
      <c r="Q22" s="232">
        <v>696.96099504335473</v>
      </c>
      <c r="R22" s="233">
        <v>660.51599814111034</v>
      </c>
      <c r="S22" s="234">
        <v>11825.2023999633</v>
      </c>
      <c r="T22" s="233">
        <v>464370.13731298508</v>
      </c>
      <c r="U22" s="234">
        <v>8411.2467390769852</v>
      </c>
      <c r="V22" s="233">
        <v>8132.8138020788592</v>
      </c>
      <c r="W22" s="234">
        <v>6079.352718051241</v>
      </c>
      <c r="X22" s="233">
        <v>4462.2938007676839</v>
      </c>
      <c r="Y22" s="233">
        <v>49762.060294208924</v>
      </c>
    </row>
    <row r="23" spans="1:25">
      <c r="A23" s="293" t="s">
        <v>588</v>
      </c>
      <c r="B23" s="231">
        <v>50678.940986796384</v>
      </c>
      <c r="C23" s="232">
        <v>1017.4857628118175</v>
      </c>
      <c r="D23" s="231">
        <v>1199.8177370701512</v>
      </c>
      <c r="E23" s="232">
        <v>806.07964671291097</v>
      </c>
      <c r="F23" s="233">
        <v>14017.858495023431</v>
      </c>
      <c r="G23" s="234">
        <v>67826.105643402392</v>
      </c>
      <c r="H23" s="235">
        <v>8.5760667129951358</v>
      </c>
      <c r="I23" s="239">
        <v>1.3931176731305575</v>
      </c>
      <c r="J23" s="235">
        <v>1.6782756751479497</v>
      </c>
      <c r="K23" s="239">
        <v>1.1910652568030873</v>
      </c>
      <c r="L23" s="235">
        <v>21.282059822108618</v>
      </c>
      <c r="M23" s="504">
        <v>5.7874045801526721</v>
      </c>
      <c r="N23" s="231">
        <v>5909.3454706927178</v>
      </c>
      <c r="O23" s="232">
        <v>730.36598590079245</v>
      </c>
      <c r="P23" s="231">
        <v>714.9109975417955</v>
      </c>
      <c r="Q23" s="232">
        <v>676.77202580527955</v>
      </c>
      <c r="R23" s="233">
        <v>658.67019509366958</v>
      </c>
      <c r="S23" s="234">
        <v>11719.606725958865</v>
      </c>
      <c r="T23" s="233">
        <v>434434.36925411166</v>
      </c>
      <c r="U23" s="234">
        <v>7541.2751636039065</v>
      </c>
      <c r="V23" s="233">
        <v>8504.6429400640882</v>
      </c>
      <c r="W23" s="234">
        <v>5848.2011187050975</v>
      </c>
      <c r="X23" s="233">
        <v>4505.7598466364589</v>
      </c>
      <c r="Y23" s="233">
        <v>49732.787622682663</v>
      </c>
    </row>
    <row r="24" spans="1:25">
      <c r="A24" s="293" t="s">
        <v>589</v>
      </c>
      <c r="B24" s="231">
        <v>47980.897913731576</v>
      </c>
      <c r="C24" s="232">
        <v>1060.4953174832108</v>
      </c>
      <c r="D24" s="231">
        <v>1164.2133917054748</v>
      </c>
      <c r="E24" s="232">
        <v>822.67995409899595</v>
      </c>
      <c r="F24" s="233">
        <v>16414.181079561429</v>
      </c>
      <c r="G24" s="234">
        <v>58187.480182155508</v>
      </c>
      <c r="H24" s="235">
        <v>9.7015362291942608</v>
      </c>
      <c r="I24" s="239">
        <v>1.3469774222871478</v>
      </c>
      <c r="J24" s="235">
        <v>1.6540991162443601</v>
      </c>
      <c r="K24" s="239">
        <v>1.2013313376270855</v>
      </c>
      <c r="L24" s="235">
        <v>24.833989316840032</v>
      </c>
      <c r="M24" s="504">
        <v>4.8942486085343226</v>
      </c>
      <c r="N24" s="231">
        <v>4945.7010498343034</v>
      </c>
      <c r="O24" s="232">
        <v>787.31484280004133</v>
      </c>
      <c r="P24" s="231">
        <v>703.83532659688899</v>
      </c>
      <c r="Q24" s="232">
        <v>684.80687078719188</v>
      </c>
      <c r="R24" s="233">
        <v>660.95627529447722</v>
      </c>
      <c r="S24" s="234">
        <v>11888.95065131987</v>
      </c>
      <c r="T24" s="233">
        <v>423693.3821929018</v>
      </c>
      <c r="U24" s="234">
        <v>7973.2897648356493</v>
      </c>
      <c r="V24" s="233">
        <v>8268.7814062611087</v>
      </c>
      <c r="W24" s="234">
        <v>5996.8221098823587</v>
      </c>
      <c r="X24" s="233">
        <v>5538.4647455721115</v>
      </c>
      <c r="Y24" s="233">
        <v>42397.618991398209</v>
      </c>
    </row>
    <row r="25" spans="1:25">
      <c r="A25" s="293" t="s">
        <v>590</v>
      </c>
      <c r="B25" s="231">
        <v>46552.039597294897</v>
      </c>
      <c r="C25" s="232">
        <v>1100.3963148031698</v>
      </c>
      <c r="D25" s="231">
        <v>1064.5743815406859</v>
      </c>
      <c r="E25" s="232">
        <v>897.22346603001813</v>
      </c>
      <c r="F25" s="233">
        <v>15274.250830948615</v>
      </c>
      <c r="G25" s="234">
        <v>67750.020113979219</v>
      </c>
      <c r="H25" s="235">
        <v>9.0944949355855442</v>
      </c>
      <c r="I25" s="239">
        <v>1.3672848062575771</v>
      </c>
      <c r="J25" s="235">
        <v>1.6115067432307806</v>
      </c>
      <c r="K25" s="239">
        <v>1.1854019168352896</v>
      </c>
      <c r="L25" s="235">
        <v>22.968663905725101</v>
      </c>
      <c r="M25" s="504">
        <v>5.1729802212537717</v>
      </c>
      <c r="N25" s="231">
        <v>5118.7053186585417</v>
      </c>
      <c r="O25" s="232">
        <v>804.80402456536228</v>
      </c>
      <c r="P25" s="231">
        <v>660.60808371574433</v>
      </c>
      <c r="Q25" s="232">
        <v>756.89388829855113</v>
      </c>
      <c r="R25" s="233">
        <v>665.00388937039554</v>
      </c>
      <c r="S25" s="234">
        <v>13096.902987492709</v>
      </c>
      <c r="T25" s="233">
        <v>406718.05777410569</v>
      </c>
      <c r="U25" s="234">
        <v>8206.5633026479863</v>
      </c>
      <c r="V25" s="233">
        <v>7568.9069004027533</v>
      </c>
      <c r="W25" s="234">
        <v>6533.6132030680146</v>
      </c>
      <c r="X25" s="233">
        <v>5120.5604237393572</v>
      </c>
      <c r="Y25" s="233">
        <v>51158.63392557828</v>
      </c>
    </row>
    <row r="26" spans="1:25">
      <c r="A26" s="403" t="s">
        <v>591</v>
      </c>
      <c r="B26" s="240">
        <v>46916.433467690826</v>
      </c>
      <c r="C26" s="241">
        <v>1161.0162773170498</v>
      </c>
      <c r="D26" s="240">
        <v>1163.7063099344357</v>
      </c>
      <c r="E26" s="241">
        <v>954.07010564714983</v>
      </c>
      <c r="F26" s="242">
        <v>17293.82964484884</v>
      </c>
      <c r="G26" s="243">
        <v>74327.005081102208</v>
      </c>
      <c r="H26" s="244">
        <v>9.9932948006185516</v>
      </c>
      <c r="I26" s="245">
        <v>1.4058373684431231</v>
      </c>
      <c r="J26" s="244">
        <v>1.7020293036080298</v>
      </c>
      <c r="K26" s="245">
        <v>1.1931079509859213</v>
      </c>
      <c r="L26" s="244">
        <v>26.109920751394188</v>
      </c>
      <c r="M26" s="505">
        <v>6.1442251319132302</v>
      </c>
      <c r="N26" s="240">
        <v>4694.7912979397797</v>
      </c>
      <c r="O26" s="241">
        <v>825.85390271906238</v>
      </c>
      <c r="P26" s="240">
        <v>683.71696507666729</v>
      </c>
      <c r="Q26" s="241">
        <v>799.65111694944028</v>
      </c>
      <c r="R26" s="242">
        <v>662.34707525588351</v>
      </c>
      <c r="S26" s="243">
        <v>12097.051049618321</v>
      </c>
      <c r="T26" s="242">
        <v>412138.64015007479</v>
      </c>
      <c r="U26" s="243">
        <v>8700.8327263578012</v>
      </c>
      <c r="V26" s="242">
        <v>8246.8265847446964</v>
      </c>
      <c r="W26" s="243">
        <v>7000.9247196368451</v>
      </c>
      <c r="X26" s="242">
        <v>5801.5809509832698</v>
      </c>
      <c r="Y26" s="242">
        <v>55831.886066054329</v>
      </c>
    </row>
    <row r="27" spans="1:25">
      <c r="A27" s="293" t="s">
        <v>592</v>
      </c>
      <c r="B27" s="231">
        <v>48452.247906030629</v>
      </c>
      <c r="C27" s="232">
        <v>1200.9331816365018</v>
      </c>
      <c r="D27" s="231">
        <v>1178.9169447889287</v>
      </c>
      <c r="E27" s="232">
        <v>958.00227680833746</v>
      </c>
      <c r="F27" s="233">
        <v>16829.221565376727</v>
      </c>
      <c r="G27" s="234">
        <v>62808.128925009238</v>
      </c>
      <c r="H27" s="235">
        <v>10.130085354179961</v>
      </c>
      <c r="I27" s="239">
        <v>1.4095939883576298</v>
      </c>
      <c r="J27" s="235">
        <v>1.6966764452010634</v>
      </c>
      <c r="K27" s="239">
        <v>1.2138350530814968</v>
      </c>
      <c r="L27" s="235">
        <v>25.52914358012303</v>
      </c>
      <c r="M27" s="504">
        <v>5.4706316956039895</v>
      </c>
      <c r="N27" s="231">
        <v>4783.004901931834</v>
      </c>
      <c r="O27" s="232">
        <v>851.97098707533053</v>
      </c>
      <c r="P27" s="231">
        <v>694.83898837837762</v>
      </c>
      <c r="Q27" s="232">
        <v>789.23596280755726</v>
      </c>
      <c r="R27" s="233">
        <v>659.21606467362835</v>
      </c>
      <c r="S27" s="234">
        <v>11480.964616111823</v>
      </c>
      <c r="T27" s="233">
        <v>426677.38842134655</v>
      </c>
      <c r="U27" s="234">
        <v>9011.8012657373874</v>
      </c>
      <c r="V27" s="233">
        <v>8358.4472340610137</v>
      </c>
      <c r="W27" s="234">
        <v>7024.6061553881664</v>
      </c>
      <c r="X27" s="233">
        <v>5599.0838314209677</v>
      </c>
      <c r="Y27" s="233">
        <v>46027.35685260436</v>
      </c>
    </row>
    <row r="28" spans="1:25">
      <c r="A28" s="293" t="s">
        <v>593</v>
      </c>
      <c r="B28" s="231">
        <v>45585.447032035532</v>
      </c>
      <c r="C28" s="232">
        <v>1020.3711490912968</v>
      </c>
      <c r="D28" s="231">
        <v>1141.8919905634027</v>
      </c>
      <c r="E28" s="232">
        <v>832.64883188811018</v>
      </c>
      <c r="F28" s="233">
        <v>16353.182809607142</v>
      </c>
      <c r="G28" s="234">
        <v>64319.181213632583</v>
      </c>
      <c r="H28" s="235">
        <v>9.6914579435038437</v>
      </c>
      <c r="I28" s="239">
        <v>1.400834060873448</v>
      </c>
      <c r="J28" s="235">
        <v>1.7088712670297406</v>
      </c>
      <c r="K28" s="239">
        <v>1.1948769353919821</v>
      </c>
      <c r="L28" s="235">
        <v>24.679195515990767</v>
      </c>
      <c r="M28" s="504">
        <v>5.3578553615960098</v>
      </c>
      <c r="N28" s="231">
        <v>4703.6727907993782</v>
      </c>
      <c r="O28" s="232">
        <v>728.40258356873119</v>
      </c>
      <c r="P28" s="231">
        <v>668.21416720767513</v>
      </c>
      <c r="Q28" s="232">
        <v>696.84902873697013</v>
      </c>
      <c r="R28" s="233">
        <v>662.63030328566322</v>
      </c>
      <c r="S28" s="234">
        <v>12004.650531378482</v>
      </c>
      <c r="T28" s="233">
        <v>395909.69547083887</v>
      </c>
      <c r="U28" s="234">
        <v>7638.0202763763837</v>
      </c>
      <c r="V28" s="233">
        <v>8095.5689418448046</v>
      </c>
      <c r="W28" s="234">
        <v>6082.4286729049754</v>
      </c>
      <c r="X28" s="233">
        <v>5299.1094118542187</v>
      </c>
      <c r="Y28" s="233">
        <v>46806.643807148794</v>
      </c>
    </row>
    <row r="29" spans="1:25">
      <c r="A29" s="293" t="s">
        <v>594</v>
      </c>
      <c r="B29" s="231">
        <v>51135.558728866854</v>
      </c>
      <c r="C29" s="232">
        <v>1063.6005141821026</v>
      </c>
      <c r="D29" s="231">
        <v>1081.4674222751405</v>
      </c>
      <c r="E29" s="232">
        <v>921.34598531075892</v>
      </c>
      <c r="F29" s="233">
        <v>15857.60647856636</v>
      </c>
      <c r="G29" s="234">
        <v>60495.769724182166</v>
      </c>
      <c r="H29" s="235">
        <v>9.5626780363286592</v>
      </c>
      <c r="I29" s="239">
        <v>1.3457413337007056</v>
      </c>
      <c r="J29" s="235">
        <v>1.629581701708064</v>
      </c>
      <c r="K29" s="239">
        <v>1.161762224919958</v>
      </c>
      <c r="L29" s="235">
        <v>23.904950376300562</v>
      </c>
      <c r="M29" s="504">
        <v>4.9761064785118663</v>
      </c>
      <c r="N29" s="231">
        <v>5347.4098505254096</v>
      </c>
      <c r="O29" s="232">
        <v>790.34543083942197</v>
      </c>
      <c r="P29" s="231">
        <v>663.64725447124772</v>
      </c>
      <c r="Q29" s="232">
        <v>793.05899739874656</v>
      </c>
      <c r="R29" s="233">
        <v>663.36077795365929</v>
      </c>
      <c r="S29" s="234">
        <v>12157.249846927267</v>
      </c>
      <c r="T29" s="233">
        <v>450060.84309681476</v>
      </c>
      <c r="U29" s="234">
        <v>7955.1033642399216</v>
      </c>
      <c r="V29" s="233">
        <v>7657.9398624101832</v>
      </c>
      <c r="W29" s="234">
        <v>6793.8286345958786</v>
      </c>
      <c r="X29" s="233">
        <v>5322.4043556914839</v>
      </c>
      <c r="Y29" s="233">
        <v>43809.033515073766</v>
      </c>
    </row>
    <row r="30" spans="1:25">
      <c r="A30" s="293" t="s">
        <v>595</v>
      </c>
      <c r="B30" s="231">
        <v>45565.087547992604</v>
      </c>
      <c r="C30" s="232">
        <v>1094.4366139866997</v>
      </c>
      <c r="D30" s="231">
        <v>1070.1428400588807</v>
      </c>
      <c r="E30" s="232">
        <v>833.88152335752329</v>
      </c>
      <c r="F30" s="233">
        <v>15189.482896639871</v>
      </c>
      <c r="G30" s="234">
        <v>74771.478974814163</v>
      </c>
      <c r="H30" s="235">
        <v>8.7248992747784051</v>
      </c>
      <c r="I30" s="239">
        <v>1.4533382931012011</v>
      </c>
      <c r="J30" s="235">
        <v>1.5300432907963029</v>
      </c>
      <c r="K30" s="239">
        <v>1.2392068651527275</v>
      </c>
      <c r="L30" s="235">
        <v>23.013083986411491</v>
      </c>
      <c r="M30" s="504">
        <v>6.392544102962388</v>
      </c>
      <c r="N30" s="231">
        <v>5222.4198942571602</v>
      </c>
      <c r="O30" s="232">
        <v>753.05014612347384</v>
      </c>
      <c r="P30" s="231">
        <v>699.41997490929202</v>
      </c>
      <c r="Q30" s="232">
        <v>672.91551298398474</v>
      </c>
      <c r="R30" s="233">
        <v>660.03682538197779</v>
      </c>
      <c r="S30" s="234">
        <v>11696.670022216051</v>
      </c>
      <c r="T30" s="233">
        <v>391099.31558989431</v>
      </c>
      <c r="U30" s="234">
        <v>8147.9606273009513</v>
      </c>
      <c r="V30" s="233">
        <v>7603.6329284016756</v>
      </c>
      <c r="W30" s="234">
        <v>6084.4096959796916</v>
      </c>
      <c r="X30" s="233">
        <v>5041.3194308970433</v>
      </c>
      <c r="Y30" s="233">
        <v>55086.334294907356</v>
      </c>
    </row>
    <row r="31" spans="1:25">
      <c r="A31" s="403" t="s">
        <v>596</v>
      </c>
      <c r="B31" s="240">
        <v>51317.080585800562</v>
      </c>
      <c r="C31" s="241">
        <v>1108.8695243714703</v>
      </c>
      <c r="D31" s="240">
        <v>1083.5718112577733</v>
      </c>
      <c r="E31" s="241">
        <v>817.14642916012679</v>
      </c>
      <c r="F31" s="242">
        <v>15397.178239313287</v>
      </c>
      <c r="G31" s="243">
        <v>62380.708788983393</v>
      </c>
      <c r="H31" s="244">
        <v>9.2183646947044249</v>
      </c>
      <c r="I31" s="245">
        <v>1.3946935903632496</v>
      </c>
      <c r="J31" s="244">
        <v>1.6374492460348955</v>
      </c>
      <c r="K31" s="245">
        <v>1.2007059799873354</v>
      </c>
      <c r="L31" s="244">
        <v>23.374004094620261</v>
      </c>
      <c r="M31" s="505">
        <v>5.356723369785338</v>
      </c>
      <c r="N31" s="240">
        <v>5566.8312423438983</v>
      </c>
      <c r="O31" s="241">
        <v>795.0631823601226</v>
      </c>
      <c r="P31" s="240">
        <v>661.74375412346762</v>
      </c>
      <c r="Q31" s="241">
        <v>680.55497580577196</v>
      </c>
      <c r="R31" s="242">
        <v>658.73087798667268</v>
      </c>
      <c r="S31" s="243">
        <v>11645.310851936563</v>
      </c>
      <c r="T31" s="242">
        <v>445386.42767590942</v>
      </c>
      <c r="U31" s="243">
        <v>8306.0846654795314</v>
      </c>
      <c r="V31" s="242">
        <v>7673.240586784641</v>
      </c>
      <c r="W31" s="243">
        <v>5936.2699428252799</v>
      </c>
      <c r="X31" s="242">
        <v>5036.4600774524552</v>
      </c>
      <c r="Y31" s="242">
        <v>45443.96051032807</v>
      </c>
    </row>
    <row r="32" spans="1:25">
      <c r="A32" s="293" t="s">
        <v>597</v>
      </c>
      <c r="B32" s="231">
        <v>48069.576337891318</v>
      </c>
      <c r="C32" s="232">
        <v>1118.0299357229555</v>
      </c>
      <c r="D32" s="231">
        <v>1149.3219334607343</v>
      </c>
      <c r="E32" s="232">
        <v>836.3782825404852</v>
      </c>
      <c r="F32" s="233">
        <v>13631.079562454304</v>
      </c>
      <c r="G32" s="234">
        <v>76733.945336949721</v>
      </c>
      <c r="H32" s="235">
        <v>8.355733960148493</v>
      </c>
      <c r="I32" s="239">
        <v>1.4453540385115984</v>
      </c>
      <c r="J32" s="235">
        <v>1.5480863336946311</v>
      </c>
      <c r="K32" s="239">
        <v>1.2485720535453035</v>
      </c>
      <c r="L32" s="235">
        <v>20.710227208818402</v>
      </c>
      <c r="M32" s="504">
        <v>6.3599780930523684</v>
      </c>
      <c r="N32" s="231">
        <v>5752.8849730200191</v>
      </c>
      <c r="O32" s="232">
        <v>773.5336159397209</v>
      </c>
      <c r="P32" s="231">
        <v>742.41462407189272</v>
      </c>
      <c r="Q32" s="232">
        <v>669.86785437460367</v>
      </c>
      <c r="R32" s="233">
        <v>658.18107281074151</v>
      </c>
      <c r="S32" s="234">
        <v>12065.127302997125</v>
      </c>
      <c r="T32" s="233">
        <v>408628.97858490591</v>
      </c>
      <c r="U32" s="234">
        <v>8280.7060596607644</v>
      </c>
      <c r="V32" s="233">
        <v>8162.5066381703073</v>
      </c>
      <c r="W32" s="234">
        <v>6098.3383012572349</v>
      </c>
      <c r="X32" s="233">
        <v>4475.7251616894437</v>
      </c>
      <c r="Y32" s="233">
        <v>56943.94838827457</v>
      </c>
    </row>
    <row r="33" spans="1:25">
      <c r="A33" s="293" t="s">
        <v>598</v>
      </c>
      <c r="B33" s="231">
        <v>46770.909538107</v>
      </c>
      <c r="C33" s="232">
        <v>1028.4204781272208</v>
      </c>
      <c r="D33" s="231">
        <v>1057.5374903783711</v>
      </c>
      <c r="E33" s="232">
        <v>822.05418442662392</v>
      </c>
      <c r="F33" s="233">
        <v>15918.334030232765</v>
      </c>
      <c r="G33" s="234">
        <v>62371.413339945451</v>
      </c>
      <c r="H33" s="235">
        <v>9.2922035475686631</v>
      </c>
      <c r="I33" s="239">
        <v>1.411280166384892</v>
      </c>
      <c r="J33" s="235">
        <v>1.5326206121209158</v>
      </c>
      <c r="K33" s="239">
        <v>1.2124484022830586</v>
      </c>
      <c r="L33" s="235">
        <v>24.195676689347575</v>
      </c>
      <c r="M33" s="504">
        <v>5.6009174311926602</v>
      </c>
      <c r="N33" s="231">
        <v>5033.3496569115478</v>
      </c>
      <c r="O33" s="232">
        <v>728.71461147335685</v>
      </c>
      <c r="P33" s="231">
        <v>690.01909671232897</v>
      </c>
      <c r="Q33" s="232">
        <v>678.01168518073314</v>
      </c>
      <c r="R33" s="233">
        <v>657.89993124023658</v>
      </c>
      <c r="S33" s="234">
        <v>11135.928016468557</v>
      </c>
      <c r="T33" s="233">
        <v>407421.27736846189</v>
      </c>
      <c r="U33" s="234">
        <v>7617.7960008025566</v>
      </c>
      <c r="V33" s="233">
        <v>7481.0785495552163</v>
      </c>
      <c r="W33" s="234">
        <v>6007.9373298960672</v>
      </c>
      <c r="X33" s="233">
        <v>5211.3441542808632</v>
      </c>
      <c r="Y33" s="233">
        <v>45409.121001735679</v>
      </c>
    </row>
    <row r="34" spans="1:25">
      <c r="A34" s="293" t="s">
        <v>599</v>
      </c>
      <c r="B34" s="231">
        <v>48387.755219172948</v>
      </c>
      <c r="C34" s="232">
        <v>1031.7349897677914</v>
      </c>
      <c r="D34" s="231">
        <v>1071.6691010648312</v>
      </c>
      <c r="E34" s="232">
        <v>843.4825121354404</v>
      </c>
      <c r="F34" s="233">
        <v>14431.072118602147</v>
      </c>
      <c r="G34" s="234">
        <v>66230.290160907418</v>
      </c>
      <c r="H34" s="235">
        <v>8.8630669993148832</v>
      </c>
      <c r="I34" s="239">
        <v>1.3690171446675128</v>
      </c>
      <c r="J34" s="235">
        <v>1.585261814606389</v>
      </c>
      <c r="K34" s="239">
        <v>1.188316068270062</v>
      </c>
      <c r="L34" s="235">
        <v>21.910611924229638</v>
      </c>
      <c r="M34" s="504">
        <v>5.5997098390925881</v>
      </c>
      <c r="N34" s="231">
        <v>5459.4820532117528</v>
      </c>
      <c r="O34" s="232">
        <v>753.63189846564296</v>
      </c>
      <c r="P34" s="231">
        <v>676.02025809908275</v>
      </c>
      <c r="Q34" s="232">
        <v>709.81326825225324</v>
      </c>
      <c r="R34" s="233">
        <v>658.63391531496598</v>
      </c>
      <c r="S34" s="234">
        <v>11827.450361542265</v>
      </c>
      <c r="T34" s="233">
        <v>418252.87574813532</v>
      </c>
      <c r="U34" s="234">
        <v>7704.3252231785891</v>
      </c>
      <c r="V34" s="233">
        <v>7596.8045696394074</v>
      </c>
      <c r="W34" s="234">
        <v>6188.50059508717</v>
      </c>
      <c r="X34" s="233">
        <v>4689.4520179241717</v>
      </c>
      <c r="Y34" s="233">
        <v>48599.091136903189</v>
      </c>
    </row>
    <row r="35" spans="1:25">
      <c r="A35" s="293" t="s">
        <v>600</v>
      </c>
      <c r="B35" s="231">
        <v>53467.320571682467</v>
      </c>
      <c r="C35" s="232">
        <v>1169.767565437706</v>
      </c>
      <c r="D35" s="231">
        <v>1198.0551001919996</v>
      </c>
      <c r="E35" s="232">
        <v>1013.7094951590894</v>
      </c>
      <c r="F35" s="233">
        <v>15335.773412060595</v>
      </c>
      <c r="G35" s="234">
        <v>69232.988414955238</v>
      </c>
      <c r="H35" s="235">
        <v>9.1033989928909946</v>
      </c>
      <c r="I35" s="239">
        <v>1.410729882083106</v>
      </c>
      <c r="J35" s="235">
        <v>1.6441343184529964</v>
      </c>
      <c r="K35" s="239">
        <v>1.2054740185183115</v>
      </c>
      <c r="L35" s="235">
        <v>23.240562305853743</v>
      </c>
      <c r="M35" s="504">
        <v>6.1053185887309107</v>
      </c>
      <c r="N35" s="231">
        <v>5873.3359499496873</v>
      </c>
      <c r="O35" s="232">
        <v>829.19315759471158</v>
      </c>
      <c r="P35" s="231">
        <v>728.68444308082883</v>
      </c>
      <c r="Q35" s="232">
        <v>840.9218942811176</v>
      </c>
      <c r="R35" s="233">
        <v>659.87101388669407</v>
      </c>
      <c r="S35" s="234">
        <v>11339.783077453856</v>
      </c>
      <c r="T35" s="233">
        <v>469744.39934834122</v>
      </c>
      <c r="U35" s="234">
        <v>8690.6865272696377</v>
      </c>
      <c r="V35" s="233">
        <v>8482.0069285153731</v>
      </c>
      <c r="W35" s="234">
        <v>7485.6646855559129</v>
      </c>
      <c r="X35" s="233">
        <v>5163.7126677048891</v>
      </c>
      <c r="Y35" s="233">
        <v>50330.312883974024</v>
      </c>
    </row>
    <row r="36" spans="1:25">
      <c r="A36" s="403" t="s">
        <v>601</v>
      </c>
      <c r="B36" s="240">
        <v>51641.190543623321</v>
      </c>
      <c r="C36" s="241">
        <v>1178.4186828258328</v>
      </c>
      <c r="D36" s="240">
        <v>1310.2990280359218</v>
      </c>
      <c r="E36" s="241">
        <v>909.56468987846881</v>
      </c>
      <c r="F36" s="242">
        <v>14640.731800466434</v>
      </c>
      <c r="G36" s="243">
        <v>71947.431632419219</v>
      </c>
      <c r="H36" s="244">
        <v>8.7408078473646214</v>
      </c>
      <c r="I36" s="245">
        <v>1.449576173556915</v>
      </c>
      <c r="J36" s="244">
        <v>1.6987739937127777</v>
      </c>
      <c r="K36" s="245">
        <v>1.2235681604802557</v>
      </c>
      <c r="L36" s="244">
        <v>22.086135999266585</v>
      </c>
      <c r="M36" s="505">
        <v>6.419543961500267</v>
      </c>
      <c r="N36" s="240">
        <v>5908.0569491289398</v>
      </c>
      <c r="O36" s="241">
        <v>812.94015749049856</v>
      </c>
      <c r="P36" s="240">
        <v>771.32039511164214</v>
      </c>
      <c r="Q36" s="241">
        <v>743.37067541988074</v>
      </c>
      <c r="R36" s="242">
        <v>662.89240458143558</v>
      </c>
      <c r="S36" s="243">
        <v>11207.561170062441</v>
      </c>
      <c r="T36" s="242">
        <v>451823.80535329651</v>
      </c>
      <c r="U36" s="243">
        <v>8790.6613786702128</v>
      </c>
      <c r="V36" s="242">
        <v>9297.251748177594</v>
      </c>
      <c r="W36" s="243">
        <v>6711.5858433707335</v>
      </c>
      <c r="X36" s="242">
        <v>4867.211820501182</v>
      </c>
      <c r="Y36" s="242">
        <v>52897.651917347794</v>
      </c>
    </row>
    <row r="37" spans="1:25">
      <c r="A37" s="293" t="s">
        <v>602</v>
      </c>
      <c r="B37" s="231">
        <v>50719.023568753531</v>
      </c>
      <c r="C37" s="232">
        <v>1090.5374802603008</v>
      </c>
      <c r="D37" s="231">
        <v>1215.2232947401274</v>
      </c>
      <c r="E37" s="232">
        <v>857.93193451040281</v>
      </c>
      <c r="F37" s="233">
        <v>15115.388417253687</v>
      </c>
      <c r="G37" s="234">
        <v>73807.009267840593</v>
      </c>
      <c r="H37" s="235">
        <v>8.9187385364288758</v>
      </c>
      <c r="I37" s="239">
        <v>1.4302006056793299</v>
      </c>
      <c r="J37" s="235">
        <v>1.623827324219121</v>
      </c>
      <c r="K37" s="239">
        <v>1.2219964598103357</v>
      </c>
      <c r="L37" s="235">
        <v>22.83592491392109</v>
      </c>
      <c r="M37" s="504">
        <v>6.356950880444856</v>
      </c>
      <c r="N37" s="231">
        <v>5686.7934138432292</v>
      </c>
      <c r="O37" s="232">
        <v>762.50665531099207</v>
      </c>
      <c r="P37" s="231">
        <v>748.3697783719175</v>
      </c>
      <c r="Q37" s="232">
        <v>702.0739934414878</v>
      </c>
      <c r="R37" s="233">
        <v>661.91268688395189</v>
      </c>
      <c r="S37" s="234">
        <v>11610.441964383343</v>
      </c>
      <c r="T37" s="233">
        <v>441884.78910864849</v>
      </c>
      <c r="U37" s="234">
        <v>8099.4451400482731</v>
      </c>
      <c r="V37" s="233">
        <v>8625.1387748308425</v>
      </c>
      <c r="W37" s="234">
        <v>6302.5290691097407</v>
      </c>
      <c r="X37" s="233">
        <v>5031.4137513030291</v>
      </c>
      <c r="Y37" s="233">
        <v>54209.687766450414</v>
      </c>
    </row>
    <row r="38" spans="1:25">
      <c r="A38" s="293" t="s">
        <v>603</v>
      </c>
      <c r="B38" s="231">
        <v>49365.704462496913</v>
      </c>
      <c r="C38" s="232">
        <v>1237.9535212159369</v>
      </c>
      <c r="D38" s="231">
        <v>1086.9951409914302</v>
      </c>
      <c r="E38" s="232">
        <v>754.52033291523458</v>
      </c>
      <c r="F38" s="233">
        <v>15770.891718185714</v>
      </c>
      <c r="G38" s="234">
        <v>67895.904623631897</v>
      </c>
      <c r="H38" s="235">
        <v>9.2922029804868682</v>
      </c>
      <c r="I38" s="239">
        <v>1.3934813168792493</v>
      </c>
      <c r="J38" s="235">
        <v>1.6161134666700878</v>
      </c>
      <c r="K38" s="239">
        <v>1.2036750279781581</v>
      </c>
      <c r="L38" s="235">
        <v>23.890417457305503</v>
      </c>
      <c r="M38" s="504">
        <v>6.1599285235648873</v>
      </c>
      <c r="N38" s="231">
        <v>5312.5942864315675</v>
      </c>
      <c r="O38" s="232">
        <v>888.38903415538982</v>
      </c>
      <c r="P38" s="231">
        <v>672.59828187133633</v>
      </c>
      <c r="Q38" s="232">
        <v>626.84720990068274</v>
      </c>
      <c r="R38" s="233">
        <v>660.13462286164861</v>
      </c>
      <c r="S38" s="234">
        <v>11022.19033287403</v>
      </c>
      <c r="T38" s="233">
        <v>428722.82608337677</v>
      </c>
      <c r="U38" s="234">
        <v>9328.9653653546684</v>
      </c>
      <c r="V38" s="233">
        <v>7716.5900953199571</v>
      </c>
      <c r="W38" s="234">
        <v>5450.7402800002383</v>
      </c>
      <c r="X38" s="233">
        <v>5168.1589643141333</v>
      </c>
      <c r="Y38" s="233">
        <v>49458.545342863523</v>
      </c>
    </row>
    <row r="39" spans="1:25">
      <c r="A39" s="293" t="s">
        <v>604</v>
      </c>
      <c r="B39" s="231">
        <v>48816.49791762064</v>
      </c>
      <c r="C39" s="232">
        <v>1121.4978774392332</v>
      </c>
      <c r="D39" s="231">
        <v>1202.3858396932446</v>
      </c>
      <c r="E39" s="232">
        <v>914.30231738495945</v>
      </c>
      <c r="F39" s="233">
        <v>16117.837009496056</v>
      </c>
      <c r="G39" s="234">
        <v>87942.695676744843</v>
      </c>
      <c r="H39" s="235">
        <v>9.4624190488650495</v>
      </c>
      <c r="I39" s="239">
        <v>1.4162068935756431</v>
      </c>
      <c r="J39" s="235">
        <v>1.705656725066887</v>
      </c>
      <c r="K39" s="239">
        <v>1.2190713695127853</v>
      </c>
      <c r="L39" s="235">
        <v>24.345877505903633</v>
      </c>
      <c r="M39" s="504">
        <v>7.643967222379203</v>
      </c>
      <c r="N39" s="231">
        <v>5158.987111596567</v>
      </c>
      <c r="O39" s="232">
        <v>791.90256912792745</v>
      </c>
      <c r="P39" s="231">
        <v>704.9401101772653</v>
      </c>
      <c r="Q39" s="232">
        <v>749.99900764659094</v>
      </c>
      <c r="R39" s="233">
        <v>662.03557483551958</v>
      </c>
      <c r="S39" s="234">
        <v>11504.849918675143</v>
      </c>
      <c r="T39" s="233">
        <v>428074.68945291208</v>
      </c>
      <c r="U39" s="234">
        <v>8374.8443876420824</v>
      </c>
      <c r="V39" s="233">
        <v>8532.1462771400747</v>
      </c>
      <c r="W39" s="234">
        <v>6725.5354218501743</v>
      </c>
      <c r="X39" s="233">
        <v>5280.0564236547252</v>
      </c>
      <c r="Y39" s="233">
        <v>64528.670245832152</v>
      </c>
    </row>
    <row r="40" spans="1:25">
      <c r="A40" s="293" t="s">
        <v>605</v>
      </c>
      <c r="B40" s="231">
        <v>47592.364562643488</v>
      </c>
      <c r="C40" s="232">
        <v>1067.9805811533854</v>
      </c>
      <c r="D40" s="231">
        <v>1153.3897087098185</v>
      </c>
      <c r="E40" s="232">
        <v>875.2046812364639</v>
      </c>
      <c r="F40" s="233">
        <v>16530.591811117753</v>
      </c>
      <c r="G40" s="234">
        <v>77215.173849167477</v>
      </c>
      <c r="H40" s="235">
        <v>9.6119379884953702</v>
      </c>
      <c r="I40" s="239">
        <v>1.3842953894565722</v>
      </c>
      <c r="J40" s="235">
        <v>1.6544828375328966</v>
      </c>
      <c r="K40" s="239">
        <v>1.2327781059263634</v>
      </c>
      <c r="L40" s="235">
        <v>25.016407650926478</v>
      </c>
      <c r="M40" s="504">
        <v>6.6082272282076397</v>
      </c>
      <c r="N40" s="231">
        <v>4951.3807329601259</v>
      </c>
      <c r="O40" s="232">
        <v>771.49760758261198</v>
      </c>
      <c r="P40" s="231">
        <v>697.13005329792986</v>
      </c>
      <c r="Q40" s="232">
        <v>709.94502338180052</v>
      </c>
      <c r="R40" s="233">
        <v>660.78999198374288</v>
      </c>
      <c r="S40" s="234">
        <v>11684.703201422855</v>
      </c>
      <c r="T40" s="233">
        <v>422173.48809554515</v>
      </c>
      <c r="U40" s="234">
        <v>8014.0336389180129</v>
      </c>
      <c r="V40" s="233">
        <v>8196.9931627747319</v>
      </c>
      <c r="W40" s="234">
        <v>6434.3723055719629</v>
      </c>
      <c r="X40" s="233">
        <v>5611.0605499103403</v>
      </c>
      <c r="Y40" s="233">
        <v>57980.296767874635</v>
      </c>
    </row>
    <row r="41" spans="1:25">
      <c r="A41" s="403" t="s">
        <v>606</v>
      </c>
      <c r="B41" s="240">
        <v>48849.754647907546</v>
      </c>
      <c r="C41" s="241">
        <v>1027.3673174264347</v>
      </c>
      <c r="D41" s="240">
        <v>1143.450338279511</v>
      </c>
      <c r="E41" s="241">
        <v>865.51622960477926</v>
      </c>
      <c r="F41" s="242">
        <v>16965.684224492503</v>
      </c>
      <c r="G41" s="243">
        <v>66381.377199693961</v>
      </c>
      <c r="H41" s="244">
        <v>9.9359940659919133</v>
      </c>
      <c r="I41" s="245">
        <v>1.3926933377462933</v>
      </c>
      <c r="J41" s="244">
        <v>1.5990029125184451</v>
      </c>
      <c r="K41" s="245">
        <v>1.228604264447329</v>
      </c>
      <c r="L41" s="244">
        <v>25.54544248374685</v>
      </c>
      <c r="M41" s="505">
        <v>5.7111706197398622</v>
      </c>
      <c r="N41" s="240">
        <v>4916.4436213892668</v>
      </c>
      <c r="O41" s="241">
        <v>737.68380273072717</v>
      </c>
      <c r="P41" s="240">
        <v>715.10209851873594</v>
      </c>
      <c r="Q41" s="241">
        <v>704.47112601722904</v>
      </c>
      <c r="R41" s="242">
        <v>664.13741845680806</v>
      </c>
      <c r="S41" s="243">
        <v>11623.077232232568</v>
      </c>
      <c r="T41" s="242">
        <v>427693.31254037755</v>
      </c>
      <c r="U41" s="243">
        <v>7677.4032783687026</v>
      </c>
      <c r="V41" s="242">
        <v>8138.0733227780484</v>
      </c>
      <c r="W41" s="243">
        <v>6366.3529237458997</v>
      </c>
      <c r="X41" s="242">
        <v>5793.239432134802</v>
      </c>
      <c r="Y41" s="242">
        <v>49011.326702371844</v>
      </c>
    </row>
    <row r="42" spans="1:25">
      <c r="A42" s="293" t="s">
        <v>607</v>
      </c>
      <c r="B42" s="231">
        <v>51485.900894814033</v>
      </c>
      <c r="C42" s="232">
        <v>1206.1780960223255</v>
      </c>
      <c r="D42" s="231">
        <v>1198.1134505364323</v>
      </c>
      <c r="E42" s="232">
        <v>801.67057983781865</v>
      </c>
      <c r="F42" s="233">
        <v>15586.995132336666</v>
      </c>
      <c r="G42" s="234">
        <v>69217.039685607524</v>
      </c>
      <c r="H42" s="235">
        <v>9.1251998088426749</v>
      </c>
      <c r="I42" s="239">
        <v>1.4278785584781024</v>
      </c>
      <c r="J42" s="235">
        <v>1.5602154530293508</v>
      </c>
      <c r="K42" s="239">
        <v>1.2521011411994116</v>
      </c>
      <c r="L42" s="235">
        <v>23.501706964791506</v>
      </c>
      <c r="M42" s="504">
        <v>6.0456126787785083</v>
      </c>
      <c r="N42" s="231">
        <v>5642.1669632836083</v>
      </c>
      <c r="O42" s="232">
        <v>844.73437104337825</v>
      </c>
      <c r="P42" s="231">
        <v>767.91538515411264</v>
      </c>
      <c r="Q42" s="232">
        <v>640.26024213178425</v>
      </c>
      <c r="R42" s="233">
        <v>663.22821383518794</v>
      </c>
      <c r="S42" s="234">
        <v>11449.135656436487</v>
      </c>
      <c r="T42" s="233">
        <v>453923.59383188043</v>
      </c>
      <c r="U42" s="234">
        <v>9078.1196706019546</v>
      </c>
      <c r="V42" s="233">
        <v>8550.1115717005796</v>
      </c>
      <c r="W42" s="234">
        <v>5875.2174140948791</v>
      </c>
      <c r="X42" s="233">
        <v>5237.9992215490238</v>
      </c>
      <c r="Y42" s="233">
        <v>50973.271485633297</v>
      </c>
    </row>
    <row r="43" spans="1:25">
      <c r="A43" s="293" t="s">
        <v>608</v>
      </c>
      <c r="B43" s="231">
        <v>49185.867533581026</v>
      </c>
      <c r="C43" s="232">
        <v>1100.4463237601906</v>
      </c>
      <c r="D43" s="231">
        <v>1218.7976206123103</v>
      </c>
      <c r="E43" s="232">
        <v>851.92573797444243</v>
      </c>
      <c r="F43" s="233">
        <v>16838.980975752849</v>
      </c>
      <c r="G43" s="234">
        <v>61698.006541998395</v>
      </c>
      <c r="H43" s="235">
        <v>9.7204418653776852</v>
      </c>
      <c r="I43" s="239">
        <v>1.4436509897864984</v>
      </c>
      <c r="J43" s="235">
        <v>1.6739828044009586</v>
      </c>
      <c r="K43" s="239">
        <v>1.228451089832697</v>
      </c>
      <c r="L43" s="235">
        <v>25.338680250985554</v>
      </c>
      <c r="M43" s="504">
        <v>5.3710423995556376</v>
      </c>
      <c r="N43" s="231">
        <v>5060.0444110232756</v>
      </c>
      <c r="O43" s="232">
        <v>762.26617897649601</v>
      </c>
      <c r="P43" s="231">
        <v>728.08252116332937</v>
      </c>
      <c r="Q43" s="232">
        <v>693.49585427163095</v>
      </c>
      <c r="R43" s="233">
        <v>664.55635451250043</v>
      </c>
      <c r="S43" s="234">
        <v>11487.156859365485</v>
      </c>
      <c r="T43" s="233">
        <v>431655.4895684481</v>
      </c>
      <c r="U43" s="234">
        <v>8199.1332125360223</v>
      </c>
      <c r="V43" s="233">
        <v>8659.8109687122269</v>
      </c>
      <c r="W43" s="234">
        <v>6266.0617836705032</v>
      </c>
      <c r="X43" s="233">
        <v>5632.9160543468151</v>
      </c>
      <c r="Y43" s="233">
        <v>45033.214898475591</v>
      </c>
    </row>
    <row r="44" spans="1:25">
      <c r="A44" s="293" t="s">
        <v>609</v>
      </c>
      <c r="B44" s="231">
        <v>48364.309419204103</v>
      </c>
      <c r="C44" s="232">
        <v>1047.9954716318243</v>
      </c>
      <c r="D44" s="231">
        <v>1160.4516186754161</v>
      </c>
      <c r="E44" s="232">
        <v>845.50656287905235</v>
      </c>
      <c r="F44" s="233">
        <v>17776.227648493066</v>
      </c>
      <c r="G44" s="234">
        <v>70551.392181588904</v>
      </c>
      <c r="H44" s="235">
        <v>10.273967036594966</v>
      </c>
      <c r="I44" s="239">
        <v>1.4266092931215126</v>
      </c>
      <c r="J44" s="235">
        <v>1.7216288416225392</v>
      </c>
      <c r="K44" s="239">
        <v>1.2370793984997219</v>
      </c>
      <c r="L44" s="235">
        <v>26.899297390099981</v>
      </c>
      <c r="M44" s="504">
        <v>5.8870113493064311</v>
      </c>
      <c r="N44" s="231">
        <v>4707.4620005042543</v>
      </c>
      <c r="O44" s="232">
        <v>734.60580740978014</v>
      </c>
      <c r="P44" s="231">
        <v>674.04285442950368</v>
      </c>
      <c r="Q44" s="232">
        <v>683.46992432696504</v>
      </c>
      <c r="R44" s="233">
        <v>660.84356742475484</v>
      </c>
      <c r="S44" s="234">
        <v>11984.245994344958</v>
      </c>
      <c r="T44" s="233">
        <v>422268.67926708487</v>
      </c>
      <c r="U44" s="234">
        <v>7797.5170174233317</v>
      </c>
      <c r="V44" s="233">
        <v>8239.9730801388432</v>
      </c>
      <c r="W44" s="234">
        <v>6190.5166784551757</v>
      </c>
      <c r="X44" s="233">
        <v>5967.5292225123712</v>
      </c>
      <c r="Y44" s="233">
        <v>51790.423455233293</v>
      </c>
    </row>
    <row r="45" spans="1:25">
      <c r="A45" s="293" t="s">
        <v>610</v>
      </c>
      <c r="B45" s="231">
        <v>48110.049261636515</v>
      </c>
      <c r="C45" s="232">
        <v>1144.9301519273322</v>
      </c>
      <c r="D45" s="231">
        <v>1227.700659908463</v>
      </c>
      <c r="E45" s="232">
        <v>896.35077869066026</v>
      </c>
      <c r="F45" s="233">
        <v>16998.6161471306</v>
      </c>
      <c r="G45" s="234">
        <v>86766.430997876858</v>
      </c>
      <c r="H45" s="235">
        <v>9.8782934602091661</v>
      </c>
      <c r="I45" s="239">
        <v>1.4166835897891521</v>
      </c>
      <c r="J45" s="235">
        <v>1.7203512358323279</v>
      </c>
      <c r="K45" s="239">
        <v>1.244354970384395</v>
      </c>
      <c r="L45" s="235">
        <v>25.747024932699322</v>
      </c>
      <c r="M45" s="504">
        <v>7.5138004246284504</v>
      </c>
      <c r="N45" s="231">
        <v>4870.2794116644745</v>
      </c>
      <c r="O45" s="232">
        <v>808.17633533662547</v>
      </c>
      <c r="P45" s="231">
        <v>713.63372451933378</v>
      </c>
      <c r="Q45" s="232">
        <v>720.33366685855538</v>
      </c>
      <c r="R45" s="233">
        <v>660.21671208862506</v>
      </c>
      <c r="S45" s="234">
        <v>11547.609211641708</v>
      </c>
      <c r="T45" s="233">
        <v>423573.23867767851</v>
      </c>
      <c r="U45" s="234">
        <v>8587.220316490595</v>
      </c>
      <c r="V45" s="233">
        <v>8714.1898051914995</v>
      </c>
      <c r="W45" s="234">
        <v>6593.4410963853325</v>
      </c>
      <c r="X45" s="233">
        <v>5721.2264070244291</v>
      </c>
      <c r="Y45" s="233">
        <v>62706.182165605096</v>
      </c>
    </row>
    <row r="46" spans="1:25">
      <c r="A46" s="403" t="s">
        <v>611</v>
      </c>
      <c r="B46" s="240">
        <v>48856.908565370788</v>
      </c>
      <c r="C46" s="241">
        <v>1107.9625889991676</v>
      </c>
      <c r="D46" s="240">
        <v>1223.2437465782407</v>
      </c>
      <c r="E46" s="241">
        <v>898.68350204234423</v>
      </c>
      <c r="F46" s="242">
        <v>16746.876123709815</v>
      </c>
      <c r="G46" s="243">
        <v>84832.278334618357</v>
      </c>
      <c r="H46" s="244">
        <v>9.9670537178446601</v>
      </c>
      <c r="I46" s="245">
        <v>1.4518653482754174</v>
      </c>
      <c r="J46" s="244">
        <v>1.6501382741699038</v>
      </c>
      <c r="K46" s="245">
        <v>1.2218578176093011</v>
      </c>
      <c r="L46" s="244">
        <v>25.451944064222559</v>
      </c>
      <c r="M46" s="505">
        <v>7.3365458750963759</v>
      </c>
      <c r="N46" s="240">
        <v>4901.840598882206</v>
      </c>
      <c r="O46" s="241">
        <v>763.13040346010666</v>
      </c>
      <c r="P46" s="240">
        <v>741.29772378838322</v>
      </c>
      <c r="Q46" s="241">
        <v>735.50579215568393</v>
      </c>
      <c r="R46" s="242">
        <v>657.98023449417622</v>
      </c>
      <c r="S46" s="243">
        <v>11562.972518522411</v>
      </c>
      <c r="T46" s="242">
        <v>430381.68690265191</v>
      </c>
      <c r="U46" s="243">
        <v>8258.571264578617</v>
      </c>
      <c r="V46" s="242">
        <v>8689.9853102495345</v>
      </c>
      <c r="W46" s="243">
        <v>6620.4224303345918</v>
      </c>
      <c r="X46" s="242">
        <v>5603.6227109614883</v>
      </c>
      <c r="Y46" s="242">
        <v>62920.52390131072</v>
      </c>
    </row>
    <row r="47" spans="1:25">
      <c r="A47" s="293" t="s">
        <v>612</v>
      </c>
      <c r="B47" s="231">
        <v>46444.201976923818</v>
      </c>
      <c r="C47" s="232">
        <v>1151.9702462355599</v>
      </c>
      <c r="D47" s="231">
        <v>1074.5294877120057</v>
      </c>
      <c r="E47" s="232">
        <v>906.83232909849755</v>
      </c>
      <c r="F47" s="233">
        <v>17064.133416635901</v>
      </c>
      <c r="G47" s="234">
        <v>70002.625146274862</v>
      </c>
      <c r="H47" s="235">
        <v>9.5492299893791639</v>
      </c>
      <c r="I47" s="239">
        <v>1.4506814595803217</v>
      </c>
      <c r="J47" s="235">
        <v>1.679264473395359</v>
      </c>
      <c r="K47" s="239">
        <v>1.2518825102583333</v>
      </c>
      <c r="L47" s="235">
        <v>25.746556669411866</v>
      </c>
      <c r="M47" s="504">
        <v>6.2254583279157458</v>
      </c>
      <c r="N47" s="231">
        <v>4863.6593765759071</v>
      </c>
      <c r="O47" s="232">
        <v>794.08903907052195</v>
      </c>
      <c r="P47" s="231">
        <v>639.88103406926712</v>
      </c>
      <c r="Q47" s="232">
        <v>724.37494866141026</v>
      </c>
      <c r="R47" s="233">
        <v>662.77341998547342</v>
      </c>
      <c r="S47" s="234">
        <v>11244.573725981621</v>
      </c>
      <c r="T47" s="233">
        <v>403782.34778410738</v>
      </c>
      <c r="U47" s="234">
        <v>8614.169799687319</v>
      </c>
      <c r="V47" s="233">
        <v>7635.7249869310263</v>
      </c>
      <c r="W47" s="234">
        <v>6697.0276518183646</v>
      </c>
      <c r="X47" s="233">
        <v>5695.4001931104985</v>
      </c>
      <c r="Y47" s="233">
        <v>50961.040696918477</v>
      </c>
    </row>
    <row r="48" spans="1:25">
      <c r="A48" s="293" t="s">
        <v>613</v>
      </c>
      <c r="B48" s="231">
        <v>48309.440872317973</v>
      </c>
      <c r="C48" s="232">
        <v>1129.5175109802344</v>
      </c>
      <c r="D48" s="231">
        <v>1173.9534905073654</v>
      </c>
      <c r="E48" s="232">
        <v>951.90422506638993</v>
      </c>
      <c r="F48" s="233">
        <v>17996.315462945997</v>
      </c>
      <c r="G48" s="234">
        <v>72521.662352071013</v>
      </c>
      <c r="H48" s="235">
        <v>10.297784030953219</v>
      </c>
      <c r="I48" s="239">
        <v>1.4040031632902454</v>
      </c>
      <c r="J48" s="235">
        <v>1.7028412939572481</v>
      </c>
      <c r="K48" s="239">
        <v>1.2024331819454723</v>
      </c>
      <c r="L48" s="235">
        <v>27.166592497578598</v>
      </c>
      <c r="M48" s="504">
        <v>6.2899408284023668</v>
      </c>
      <c r="N48" s="231">
        <v>4691.2462649351355</v>
      </c>
      <c r="O48" s="232">
        <v>804.49783911685722</v>
      </c>
      <c r="P48" s="231">
        <v>689.4086340713551</v>
      </c>
      <c r="Q48" s="232">
        <v>791.64833386106318</v>
      </c>
      <c r="R48" s="233">
        <v>662.44286855445841</v>
      </c>
      <c r="S48" s="234">
        <v>11529.784513170272</v>
      </c>
      <c r="T48" s="233">
        <v>422226.57814515184</v>
      </c>
      <c r="U48" s="234">
        <v>8458.7889905808679</v>
      </c>
      <c r="V48" s="233">
        <v>8343.4350136945486</v>
      </c>
      <c r="W48" s="234">
        <v>6981.1794750989138</v>
      </c>
      <c r="X48" s="233">
        <v>5956.4013245726555</v>
      </c>
      <c r="Y48" s="233">
        <v>53378.635355029583</v>
      </c>
    </row>
    <row r="49" spans="1:25">
      <c r="A49" s="293" t="s">
        <v>614</v>
      </c>
      <c r="B49" s="231">
        <v>51700.692972535631</v>
      </c>
      <c r="C49" s="232">
        <v>1081.6921299707146</v>
      </c>
      <c r="D49" s="231">
        <v>1255.8908707039238</v>
      </c>
      <c r="E49" s="232">
        <v>807.56115382377288</v>
      </c>
      <c r="F49" s="233">
        <v>16715.565015903361</v>
      </c>
      <c r="G49" s="234">
        <v>82117.307472496075</v>
      </c>
      <c r="H49" s="235">
        <v>9.7392760226423789</v>
      </c>
      <c r="I49" s="239">
        <v>1.4813364808403851</v>
      </c>
      <c r="J49" s="235">
        <v>1.8600673736791327</v>
      </c>
      <c r="K49" s="239">
        <v>1.2631199493930356</v>
      </c>
      <c r="L49" s="235">
        <v>25.196334811054896</v>
      </c>
      <c r="M49" s="504">
        <v>6.7312473210458634</v>
      </c>
      <c r="N49" s="231">
        <v>5308.4739412189529</v>
      </c>
      <c r="O49" s="232">
        <v>730.21365770797343</v>
      </c>
      <c r="P49" s="231">
        <v>675.18568868816089</v>
      </c>
      <c r="Q49" s="232">
        <v>639.33845254508776</v>
      </c>
      <c r="R49" s="233">
        <v>663.4125614400632</v>
      </c>
      <c r="S49" s="234">
        <v>12199.419150110376</v>
      </c>
      <c r="T49" s="233">
        <v>454555.11079351674</v>
      </c>
      <c r="U49" s="234">
        <v>8068.2630180037995</v>
      </c>
      <c r="V49" s="233">
        <v>8937.100851111436</v>
      </c>
      <c r="W49" s="234">
        <v>5929.6553856434648</v>
      </c>
      <c r="X49" s="233">
        <v>5592.3117520064607</v>
      </c>
      <c r="Y49" s="233">
        <v>60627.122910415776</v>
      </c>
    </row>
    <row r="50" spans="1:25">
      <c r="A50" s="293" t="s">
        <v>615</v>
      </c>
      <c r="B50" s="231">
        <v>46177.365973114735</v>
      </c>
      <c r="C50" s="232">
        <v>1052.4820760589446</v>
      </c>
      <c r="D50" s="231">
        <v>1149.783848718215</v>
      </c>
      <c r="E50" s="232">
        <v>774.00903898247714</v>
      </c>
      <c r="F50" s="233">
        <v>19849.453121937837</v>
      </c>
      <c r="G50" s="234">
        <v>75751.176617536854</v>
      </c>
      <c r="H50" s="235">
        <v>11.227621661051096</v>
      </c>
      <c r="I50" s="239">
        <v>1.5271684752269303</v>
      </c>
      <c r="J50" s="235">
        <v>1.7949552129548569</v>
      </c>
      <c r="K50" s="239">
        <v>1.26734574854047</v>
      </c>
      <c r="L50" s="235">
        <v>30.264531807313919</v>
      </c>
      <c r="M50" s="504">
        <v>6.6592555583312514</v>
      </c>
      <c r="N50" s="231">
        <v>4112.8359475546977</v>
      </c>
      <c r="O50" s="232">
        <v>689.1722119280588</v>
      </c>
      <c r="P50" s="231">
        <v>640.56408785010285</v>
      </c>
      <c r="Q50" s="232">
        <v>610.73234346180539</v>
      </c>
      <c r="R50" s="233">
        <v>655.86519719894989</v>
      </c>
      <c r="S50" s="234">
        <v>11375.322054244663</v>
      </c>
      <c r="T50" s="233">
        <v>406707.48888464342</v>
      </c>
      <c r="U50" s="234">
        <v>7911.6394500141469</v>
      </c>
      <c r="V50" s="233">
        <v>8169.3706022880715</v>
      </c>
      <c r="W50" s="234">
        <v>5677.6865973061258</v>
      </c>
      <c r="X50" s="233">
        <v>6609.7903225806449</v>
      </c>
      <c r="Y50" s="233">
        <v>55109.771421433921</v>
      </c>
    </row>
    <row r="51" spans="1:25">
      <c r="A51" s="403" t="s">
        <v>616</v>
      </c>
      <c r="B51" s="240">
        <v>44454.597089707968</v>
      </c>
      <c r="C51" s="241">
        <v>1040.1307291540618</v>
      </c>
      <c r="D51" s="240">
        <v>1151.2529528187958</v>
      </c>
      <c r="E51" s="241">
        <v>852.20701927856055</v>
      </c>
      <c r="F51" s="242">
        <v>17134.660755003799</v>
      </c>
      <c r="G51" s="243">
        <v>71139.624658780711</v>
      </c>
      <c r="H51" s="244">
        <v>9.8819032952808179</v>
      </c>
      <c r="I51" s="245">
        <v>1.4336373248634082</v>
      </c>
      <c r="J51" s="244">
        <v>1.6696213491115186</v>
      </c>
      <c r="K51" s="245">
        <v>1.2145684584610288</v>
      </c>
      <c r="L51" s="244">
        <v>26.050405371167976</v>
      </c>
      <c r="M51" s="505">
        <v>6.1906278434940853</v>
      </c>
      <c r="N51" s="240">
        <v>4498.5865335210892</v>
      </c>
      <c r="O51" s="241">
        <v>725.51872856209411</v>
      </c>
      <c r="P51" s="240">
        <v>689.52936750085871</v>
      </c>
      <c r="Q51" s="241">
        <v>701.65416641758191</v>
      </c>
      <c r="R51" s="242">
        <v>657.75025420403142</v>
      </c>
      <c r="S51" s="243">
        <v>11491.504005291394</v>
      </c>
      <c r="T51" s="242">
        <v>390829.26421389752</v>
      </c>
      <c r="U51" s="243">
        <v>7766.1576389972615</v>
      </c>
      <c r="V51" s="242">
        <v>8177.6915306735336</v>
      </c>
      <c r="W51" s="243">
        <v>6261.7481387776497</v>
      </c>
      <c r="X51" s="242">
        <v>5786.692880668862</v>
      </c>
      <c r="Y51" s="242">
        <v>52343.777752502276</v>
      </c>
    </row>
    <row r="52" spans="1:25">
      <c r="A52" s="293" t="s">
        <v>617</v>
      </c>
      <c r="B52" s="231">
        <v>45377.371871395735</v>
      </c>
      <c r="C52" s="232">
        <v>1095.9679930982581</v>
      </c>
      <c r="D52" s="231">
        <v>1155.5231957919805</v>
      </c>
      <c r="E52" s="232">
        <v>807.14597112378613</v>
      </c>
      <c r="F52" s="233">
        <v>17543.49967891744</v>
      </c>
      <c r="G52" s="234">
        <v>83867.680796219385</v>
      </c>
      <c r="H52" s="235">
        <v>10.150989619726728</v>
      </c>
      <c r="I52" s="239">
        <v>1.4233436484902071</v>
      </c>
      <c r="J52" s="235">
        <v>1.7900805359467717</v>
      </c>
      <c r="K52" s="239">
        <v>1.2386325078911202</v>
      </c>
      <c r="L52" s="235">
        <v>26.77592160001489</v>
      </c>
      <c r="M52" s="504">
        <v>6.966919662036374</v>
      </c>
      <c r="N52" s="231">
        <v>4470.2411854714637</v>
      </c>
      <c r="O52" s="232">
        <v>769.99535162207087</v>
      </c>
      <c r="P52" s="231">
        <v>645.51464170902534</v>
      </c>
      <c r="Q52" s="232">
        <v>651.64281252235378</v>
      </c>
      <c r="R52" s="233">
        <v>655.19685712359137</v>
      </c>
      <c r="S52" s="234">
        <v>12037.985919835561</v>
      </c>
      <c r="T52" s="233">
        <v>397757.9707281345</v>
      </c>
      <c r="U52" s="234">
        <v>8217.7391663500166</v>
      </c>
      <c r="V52" s="233">
        <v>8220.6395888806746</v>
      </c>
      <c r="W52" s="234">
        <v>5954.7671684093411</v>
      </c>
      <c r="X52" s="233">
        <v>5844.6234492643025</v>
      </c>
      <c r="Y52" s="233">
        <v>61902.840183302309</v>
      </c>
    </row>
    <row r="53" spans="1:25">
      <c r="A53" s="293" t="s">
        <v>618</v>
      </c>
      <c r="B53" s="231">
        <v>42279.681718368978</v>
      </c>
      <c r="C53" s="232">
        <v>1134.0121926715979</v>
      </c>
      <c r="D53" s="231">
        <v>1258.5672806316877</v>
      </c>
      <c r="E53" s="232">
        <v>845.68674987698842</v>
      </c>
      <c r="F53" s="233">
        <v>15994.809453737766</v>
      </c>
      <c r="G53" s="234">
        <v>85076.410598975723</v>
      </c>
      <c r="H53" s="235">
        <v>9.359142028704186</v>
      </c>
      <c r="I53" s="239">
        <v>1.4260371958596396</v>
      </c>
      <c r="J53" s="235">
        <v>1.8713464034860769</v>
      </c>
      <c r="K53" s="239">
        <v>1.2284304458554822</v>
      </c>
      <c r="L53" s="235">
        <v>24.311126535711807</v>
      </c>
      <c r="M53" s="504">
        <v>6.9881986194611443</v>
      </c>
      <c r="N53" s="231">
        <v>4517.4741005851347</v>
      </c>
      <c r="O53" s="232">
        <v>795.21922426995036</v>
      </c>
      <c r="P53" s="231">
        <v>672.54639669445442</v>
      </c>
      <c r="Q53" s="232">
        <v>688.42867964579796</v>
      </c>
      <c r="R53" s="233">
        <v>657.92136083213609</v>
      </c>
      <c r="S53" s="234">
        <v>12174.297731328064</v>
      </c>
      <c r="T53" s="233">
        <v>370356.33917284384</v>
      </c>
      <c r="U53" s="234">
        <v>8506.7035862293542</v>
      </c>
      <c r="V53" s="233">
        <v>8955.5086016488149</v>
      </c>
      <c r="W53" s="234">
        <v>6209.114578574503</v>
      </c>
      <c r="X53" s="233">
        <v>5259.7551051572154</v>
      </c>
      <c r="Y53" s="233">
        <v>64512.005566688931</v>
      </c>
    </row>
    <row r="54" spans="1:25">
      <c r="A54" s="293" t="s">
        <v>619</v>
      </c>
      <c r="B54" s="231">
        <v>45077.885881340335</v>
      </c>
      <c r="C54" s="232">
        <v>1070.6928846745748</v>
      </c>
      <c r="D54" s="231">
        <v>1260.013433222003</v>
      </c>
      <c r="E54" s="232">
        <v>791.76938528367066</v>
      </c>
      <c r="F54" s="233">
        <v>17002.928712059063</v>
      </c>
      <c r="G54" s="234">
        <v>70996.442672741076</v>
      </c>
      <c r="H54" s="235">
        <v>9.988039058558158</v>
      </c>
      <c r="I54" s="239">
        <v>1.4308988843629227</v>
      </c>
      <c r="J54" s="235">
        <v>1.8715595023607243</v>
      </c>
      <c r="K54" s="239">
        <v>1.2206855085819783</v>
      </c>
      <c r="L54" s="235">
        <v>25.811107465135358</v>
      </c>
      <c r="M54" s="504">
        <v>6.0514426727410786</v>
      </c>
      <c r="N54" s="231">
        <v>4513.1867844184862</v>
      </c>
      <c r="O54" s="232">
        <v>748.26593016129016</v>
      </c>
      <c r="P54" s="231">
        <v>673.24251867635678</v>
      </c>
      <c r="Q54" s="232">
        <v>648.6268409980861</v>
      </c>
      <c r="R54" s="233">
        <v>658.74464065619668</v>
      </c>
      <c r="S54" s="234">
        <v>11732.15157313592</v>
      </c>
      <c r="T54" s="233">
        <v>397347.55449203099</v>
      </c>
      <c r="U54" s="234">
        <v>8045.8408297671494</v>
      </c>
      <c r="V54" s="233">
        <v>8978.6547479164146</v>
      </c>
      <c r="W54" s="234">
        <v>5825.7698846577168</v>
      </c>
      <c r="X54" s="233">
        <v>5653.7763740771125</v>
      </c>
      <c r="Y54" s="233">
        <v>52042.901670463172</v>
      </c>
    </row>
    <row r="55" spans="1:25">
      <c r="A55" s="293" t="s">
        <v>620</v>
      </c>
      <c r="B55" s="231">
        <v>46132.140790330079</v>
      </c>
      <c r="C55" s="232">
        <v>1099.8655652235429</v>
      </c>
      <c r="D55" s="231">
        <v>1113.0933226662637</v>
      </c>
      <c r="E55" s="232">
        <v>763.23545960756474</v>
      </c>
      <c r="F55" s="233">
        <v>17530.956268069429</v>
      </c>
      <c r="G55" s="234">
        <v>80489.145639663562</v>
      </c>
      <c r="H55" s="235">
        <v>10.001701534170154</v>
      </c>
      <c r="I55" s="239">
        <v>1.4307646182724623</v>
      </c>
      <c r="J55" s="235">
        <v>1.8299657669474212</v>
      </c>
      <c r="K55" s="239">
        <v>1.2147381674825355</v>
      </c>
      <c r="L55" s="235">
        <v>26.64473807809124</v>
      </c>
      <c r="M55" s="504">
        <v>6.5769514534454769</v>
      </c>
      <c r="N55" s="231">
        <v>4612.4292584339437</v>
      </c>
      <c r="O55" s="232">
        <v>768.72572271988781</v>
      </c>
      <c r="P55" s="231">
        <v>608.25909575512037</v>
      </c>
      <c r="Q55" s="232">
        <v>628.31273441363885</v>
      </c>
      <c r="R55" s="233">
        <v>657.95190842894181</v>
      </c>
      <c r="S55" s="234">
        <v>12238.062909449878</v>
      </c>
      <c r="T55" s="233">
        <v>407430.39991631801</v>
      </c>
      <c r="U55" s="234">
        <v>8249.5537481978099</v>
      </c>
      <c r="V55" s="233">
        <v>7898.951951490013</v>
      </c>
      <c r="W55" s="234">
        <v>5574.6823187655982</v>
      </c>
      <c r="X55" s="233">
        <v>5820.4921251213327</v>
      </c>
      <c r="Y55" s="233">
        <v>61366.98583444002</v>
      </c>
    </row>
    <row r="56" spans="1:25">
      <c r="A56" s="403" t="s">
        <v>621</v>
      </c>
      <c r="B56" s="240">
        <v>48370.243637378924</v>
      </c>
      <c r="C56" s="241">
        <v>1104.5559121485451</v>
      </c>
      <c r="D56" s="240">
        <v>1237.5215504512178</v>
      </c>
      <c r="E56" s="241">
        <v>832.14573543138999</v>
      </c>
      <c r="F56" s="242">
        <v>15443.481887181979</v>
      </c>
      <c r="G56" s="243">
        <v>99358.668663594464</v>
      </c>
      <c r="H56" s="244">
        <v>9.0692639762891698</v>
      </c>
      <c r="I56" s="245">
        <v>1.3810106642187694</v>
      </c>
      <c r="J56" s="244">
        <v>1.7926716618820653</v>
      </c>
      <c r="K56" s="245">
        <v>1.1844285217311081</v>
      </c>
      <c r="L56" s="244">
        <v>23.398081243548486</v>
      </c>
      <c r="M56" s="505">
        <v>7.9147465437788016</v>
      </c>
      <c r="N56" s="240">
        <v>5333.4254867692543</v>
      </c>
      <c r="O56" s="241">
        <v>799.81707655631078</v>
      </c>
      <c r="P56" s="240">
        <v>690.32248167072919</v>
      </c>
      <c r="Q56" s="241">
        <v>702.57151036447749</v>
      </c>
      <c r="R56" s="242">
        <v>660.03197982057543</v>
      </c>
      <c r="S56" s="243">
        <v>12553.61344978166</v>
      </c>
      <c r="T56" s="242">
        <v>430411.42026588775</v>
      </c>
      <c r="U56" s="243">
        <v>8306.5765484264757</v>
      </c>
      <c r="V56" s="242">
        <v>8804.0662755999074</v>
      </c>
      <c r="W56" s="243">
        <v>6160.4820808611594</v>
      </c>
      <c r="X56" s="242">
        <v>5354.1981419636895</v>
      </c>
      <c r="Y56" s="242">
        <v>74742.562211981567</v>
      </c>
    </row>
  </sheetData>
  <customSheetViews>
    <customSheetView guid="{6F28069D-A7F4-41D2-AA1B-4487F97E36F1}" showPageBreaks="1" printArea="1" showRuler="0">
      <pageMargins left="0.78740157480314965" right="0" top="0.78740157480314965" bottom="0.39370078740157483" header="0.51181102362204722" footer="0.51181102362204722"/>
      <pageSetup paperSize="8" orientation="landscape" horizontalDpi="4294967292" r:id="rId1"/>
      <headerFooter alignWithMargins="0"/>
    </customSheetView>
  </customSheetViews>
  <mergeCells count="26">
    <mergeCell ref="AA5:AB5"/>
    <mergeCell ref="M4:M5"/>
    <mergeCell ref="J4:J5"/>
    <mergeCell ref="K4:K5"/>
    <mergeCell ref="R4:R5"/>
    <mergeCell ref="F4:F5"/>
    <mergeCell ref="G4:G5"/>
    <mergeCell ref="H4:I4"/>
    <mergeCell ref="T3:Y3"/>
    <mergeCell ref="T4:U4"/>
    <mergeCell ref="V4:V5"/>
    <mergeCell ref="W4:W5"/>
    <mergeCell ref="X4:X5"/>
    <mergeCell ref="Y4:Y5"/>
    <mergeCell ref="S4:S5"/>
    <mergeCell ref="H3:M3"/>
    <mergeCell ref="L4:L5"/>
    <mergeCell ref="N3:Q3"/>
    <mergeCell ref="N4:O4"/>
    <mergeCell ref="P4:P5"/>
    <mergeCell ref="Q4:Q5"/>
    <mergeCell ref="A3:A5"/>
    <mergeCell ref="D4:D5"/>
    <mergeCell ref="E4:E5"/>
    <mergeCell ref="B3:E3"/>
    <mergeCell ref="B4:C4"/>
  </mergeCells>
  <phoneticPr fontId="2"/>
  <pageMargins left="0.78740157480314965" right="0" top="0.59055118110236227" bottom="0.39370078740157483" header="0.51181102362204722" footer="0.51181102362204722"/>
  <pageSetup paperSize="8" orientation="landscape" horizontalDpi="4294967292" r:id="rId2"/>
  <headerFooter alignWithMargins="0"/>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A56"/>
  <sheetViews>
    <sheetView workbookViewId="0"/>
  </sheetViews>
  <sheetFormatPr defaultRowHeight="13.5"/>
  <cols>
    <col min="1" max="1" width="14.875" style="187" customWidth="1"/>
    <col min="2" max="26" width="14.625" style="186" customWidth="1"/>
    <col min="27" max="27" width="13.5" style="186" customWidth="1"/>
    <col min="28" max="16384" width="9" style="186"/>
  </cols>
  <sheetData>
    <row r="1" spans="1:27" ht="28.5" customHeight="1">
      <c r="B1" s="184" t="s">
        <v>131</v>
      </c>
      <c r="C1" s="184"/>
      <c r="D1" s="184"/>
      <c r="E1" s="184"/>
      <c r="F1" s="184"/>
      <c r="G1" s="184"/>
      <c r="H1" s="184"/>
      <c r="I1" s="184"/>
      <c r="J1" s="184"/>
      <c r="K1" s="184"/>
      <c r="L1" s="184"/>
      <c r="M1" s="501"/>
      <c r="N1" s="184" t="s">
        <v>132</v>
      </c>
      <c r="O1" s="184"/>
      <c r="P1" s="184"/>
      <c r="Q1" s="184"/>
      <c r="R1" s="184"/>
      <c r="S1" s="184"/>
      <c r="T1" s="184"/>
      <c r="U1" s="184"/>
      <c r="V1" s="184"/>
      <c r="W1" s="184"/>
      <c r="X1" s="184"/>
      <c r="Y1" s="501"/>
      <c r="Z1" s="501"/>
      <c r="AA1" s="501"/>
    </row>
    <row r="2" spans="1:27">
      <c r="A2" s="444"/>
      <c r="M2" s="189" t="e">
        <f>"（"&amp;#REF!&amp;"年"&amp;#REF!&amp;"月診療分）"</f>
        <v>#REF!</v>
      </c>
      <c r="Y2" s="189" t="e">
        <f>"（"&amp;#REF!&amp;"年"&amp;#REF!&amp;"月診療分）"</f>
        <v>#REF!</v>
      </c>
    </row>
    <row r="3" spans="1:27" ht="13.5" customHeight="1">
      <c r="A3" s="860" t="s">
        <v>574</v>
      </c>
      <c r="B3" s="786" t="s">
        <v>623</v>
      </c>
      <c r="C3" s="835"/>
      <c r="D3" s="835"/>
      <c r="E3" s="787"/>
      <c r="F3" s="502" t="s">
        <v>624</v>
      </c>
      <c r="G3" s="503" t="s">
        <v>625</v>
      </c>
      <c r="H3" s="786" t="s">
        <v>626</v>
      </c>
      <c r="I3" s="875"/>
      <c r="J3" s="875"/>
      <c r="K3" s="875"/>
      <c r="L3" s="875"/>
      <c r="M3" s="876"/>
      <c r="N3" s="786" t="s">
        <v>627</v>
      </c>
      <c r="O3" s="835"/>
      <c r="P3" s="835"/>
      <c r="Q3" s="787"/>
      <c r="R3" s="503" t="s">
        <v>236</v>
      </c>
      <c r="S3" s="503" t="s">
        <v>629</v>
      </c>
      <c r="T3" s="786" t="s">
        <v>630</v>
      </c>
      <c r="U3" s="875"/>
      <c r="V3" s="875"/>
      <c r="W3" s="875"/>
      <c r="X3" s="875"/>
      <c r="Y3" s="876"/>
      <c r="Z3" s="493"/>
    </row>
    <row r="4" spans="1:27" ht="13.5" customHeight="1">
      <c r="A4" s="861"/>
      <c r="B4" s="786" t="s">
        <v>557</v>
      </c>
      <c r="C4" s="787"/>
      <c r="D4" s="860" t="s">
        <v>570</v>
      </c>
      <c r="E4" s="860" t="s">
        <v>476</v>
      </c>
      <c r="F4" s="813" t="s">
        <v>245</v>
      </c>
      <c r="G4" s="877" t="s">
        <v>566</v>
      </c>
      <c r="H4" s="786" t="s">
        <v>557</v>
      </c>
      <c r="I4" s="787"/>
      <c r="J4" s="860" t="s">
        <v>570</v>
      </c>
      <c r="K4" s="860" t="s">
        <v>476</v>
      </c>
      <c r="L4" s="813" t="s">
        <v>245</v>
      </c>
      <c r="M4" s="877" t="s">
        <v>566</v>
      </c>
      <c r="N4" s="786" t="s">
        <v>557</v>
      </c>
      <c r="O4" s="787"/>
      <c r="P4" s="860" t="s">
        <v>570</v>
      </c>
      <c r="Q4" s="860" t="s">
        <v>476</v>
      </c>
      <c r="R4" s="813" t="s">
        <v>245</v>
      </c>
      <c r="S4" s="860" t="s">
        <v>566</v>
      </c>
      <c r="T4" s="786" t="s">
        <v>557</v>
      </c>
      <c r="U4" s="787"/>
      <c r="V4" s="860" t="s">
        <v>570</v>
      </c>
      <c r="W4" s="860" t="s">
        <v>476</v>
      </c>
      <c r="X4" s="813" t="s">
        <v>245</v>
      </c>
      <c r="Y4" s="877" t="s">
        <v>566</v>
      </c>
    </row>
    <row r="5" spans="1:27">
      <c r="A5" s="792"/>
      <c r="B5" s="192" t="s">
        <v>562</v>
      </c>
      <c r="C5" s="194" t="s">
        <v>563</v>
      </c>
      <c r="D5" s="792"/>
      <c r="E5" s="873"/>
      <c r="F5" s="863"/>
      <c r="G5" s="878"/>
      <c r="H5" s="192" t="s">
        <v>562</v>
      </c>
      <c r="I5" s="194" t="s">
        <v>563</v>
      </c>
      <c r="J5" s="792"/>
      <c r="K5" s="873"/>
      <c r="L5" s="863"/>
      <c r="M5" s="880"/>
      <c r="N5" s="192" t="s">
        <v>562</v>
      </c>
      <c r="O5" s="192" t="s">
        <v>563</v>
      </c>
      <c r="P5" s="873"/>
      <c r="Q5" s="792"/>
      <c r="R5" s="863"/>
      <c r="S5" s="792"/>
      <c r="T5" s="220" t="s">
        <v>562</v>
      </c>
      <c r="U5" s="192" t="s">
        <v>563</v>
      </c>
      <c r="V5" s="873"/>
      <c r="W5" s="792"/>
      <c r="X5" s="863"/>
      <c r="Y5" s="873"/>
    </row>
    <row r="6" spans="1:27">
      <c r="A6" s="190"/>
      <c r="B6" s="195" t="s">
        <v>561</v>
      </c>
      <c r="C6" s="196" t="s">
        <v>561</v>
      </c>
      <c r="D6" s="197" t="s">
        <v>561</v>
      </c>
      <c r="E6" s="196" t="s">
        <v>561</v>
      </c>
      <c r="F6" s="197" t="s">
        <v>628</v>
      </c>
      <c r="G6" s="196" t="s">
        <v>628</v>
      </c>
      <c r="H6" s="197" t="s">
        <v>560</v>
      </c>
      <c r="I6" s="459" t="s">
        <v>560</v>
      </c>
      <c r="J6" s="197" t="s">
        <v>560</v>
      </c>
      <c r="K6" s="459" t="s">
        <v>572</v>
      </c>
      <c r="L6" s="197" t="s">
        <v>225</v>
      </c>
      <c r="M6" s="197" t="s">
        <v>560</v>
      </c>
      <c r="N6" s="197" t="s">
        <v>561</v>
      </c>
      <c r="O6" s="459" t="s">
        <v>561</v>
      </c>
      <c r="P6" s="197" t="s">
        <v>561</v>
      </c>
      <c r="Q6" s="459" t="s">
        <v>561</v>
      </c>
      <c r="R6" s="197" t="s">
        <v>628</v>
      </c>
      <c r="S6" s="196" t="s">
        <v>628</v>
      </c>
      <c r="T6" s="197" t="s">
        <v>628</v>
      </c>
      <c r="U6" s="459" t="s">
        <v>628</v>
      </c>
      <c r="V6" s="197" t="s">
        <v>628</v>
      </c>
      <c r="W6" s="459" t="s">
        <v>628</v>
      </c>
      <c r="X6" s="197" t="s">
        <v>628</v>
      </c>
      <c r="Y6" s="197" t="s">
        <v>628</v>
      </c>
    </row>
    <row r="7" spans="1:27" s="200" customFormat="1" ht="18.95" customHeight="1">
      <c r="A7" s="385" t="e">
        <f>IF(#REF!&lt;=2,"平成"&amp;#REF!&amp;"年"&amp;#REF!&amp;"月","平成"&amp;#REF!&amp;"年"&amp;#REF!&amp;"月")</f>
        <v>#REF!</v>
      </c>
      <c r="B7" s="221">
        <v>43391.81257737508</v>
      </c>
      <c r="C7" s="222">
        <v>1651.0165688015093</v>
      </c>
      <c r="D7" s="221">
        <v>1645.4471293797242</v>
      </c>
      <c r="E7" s="222">
        <v>1449.4009372354049</v>
      </c>
      <c r="F7" s="223">
        <v>34029.763715998153</v>
      </c>
      <c r="G7" s="224">
        <v>71803.555152770583</v>
      </c>
      <c r="H7" s="225">
        <v>18.199419873807603</v>
      </c>
      <c r="I7" s="225">
        <v>2.0894282293257986</v>
      </c>
      <c r="J7" s="225">
        <v>2.3702166521253436</v>
      </c>
      <c r="K7" s="225">
        <v>1.5032692770138874</v>
      </c>
      <c r="L7" s="225">
        <v>49.77743839967215</v>
      </c>
      <c r="M7" s="225">
        <v>7.2739513205592958</v>
      </c>
      <c r="N7" s="221">
        <v>2384.2415240841869</v>
      </c>
      <c r="O7" s="221">
        <v>790.17625282790755</v>
      </c>
      <c r="P7" s="221">
        <v>694.21802766606697</v>
      </c>
      <c r="Q7" s="221">
        <v>964.16587460266112</v>
      </c>
      <c r="R7" s="223">
        <v>683.63830703313749</v>
      </c>
      <c r="S7" s="223">
        <v>9871.3274241777017</v>
      </c>
      <c r="T7" s="223">
        <v>401928.75243563292</v>
      </c>
      <c r="U7" s="223">
        <v>14641.14053340849</v>
      </c>
      <c r="V7" s="224">
        <v>14301.898127838616</v>
      </c>
      <c r="W7" s="223">
        <v>12744.284291371494</v>
      </c>
      <c r="X7" s="224">
        <v>20521.67652143845</v>
      </c>
      <c r="Y7" s="223">
        <v>63699.64707405489</v>
      </c>
    </row>
    <row r="8" spans="1:27" s="200" customFormat="1" ht="18.95" customHeight="1">
      <c r="A8" s="385" t="e">
        <f>IF(#REF!&lt;=2,"平成"&amp;#REF!&amp;"年"&amp;#REF!&amp;"月","平成"&amp;#REF!&amp;"年"&amp;#REF!&amp;"月")</f>
        <v>#REF!</v>
      </c>
      <c r="B8" s="221">
        <v>44461.211271784341</v>
      </c>
      <c r="C8" s="222">
        <v>1682.4271113418276</v>
      </c>
      <c r="D8" s="221">
        <v>1637.9750966410497</v>
      </c>
      <c r="E8" s="222">
        <v>1477.8220762843118</v>
      </c>
      <c r="F8" s="223">
        <v>35513.070791180617</v>
      </c>
      <c r="G8" s="224">
        <v>73619.770665322576</v>
      </c>
      <c r="H8" s="225">
        <v>18.996677090317871</v>
      </c>
      <c r="I8" s="225">
        <v>2.144260734625139</v>
      </c>
      <c r="J8" s="225">
        <v>2.3855900879395051</v>
      </c>
      <c r="K8" s="225">
        <v>1.5330920043910981</v>
      </c>
      <c r="L8" s="225">
        <v>51.880104339878905</v>
      </c>
      <c r="M8" s="225">
        <v>7.53679435483871</v>
      </c>
      <c r="N8" s="221">
        <v>2340.4730764437272</v>
      </c>
      <c r="O8" s="221">
        <v>784.61871925101991</v>
      </c>
      <c r="P8" s="221">
        <v>686.61213211856136</v>
      </c>
      <c r="Q8" s="221">
        <v>963.94872065832874</v>
      </c>
      <c r="R8" s="223">
        <v>684.52196160836604</v>
      </c>
      <c r="S8" s="223">
        <v>9768.0482177489466</v>
      </c>
      <c r="T8" s="223">
        <v>412354.71322102688</v>
      </c>
      <c r="U8" s="223">
        <v>14920.630474208958</v>
      </c>
      <c r="V8" s="224">
        <v>14245.758890206527</v>
      </c>
      <c r="W8" s="223">
        <v>12992.364045098184</v>
      </c>
      <c r="X8" s="224">
        <v>21453.501136060724</v>
      </c>
      <c r="Y8" s="223">
        <v>65343.873487903227</v>
      </c>
    </row>
    <row r="9" spans="1:27" s="200" customFormat="1" ht="18.95" customHeight="1">
      <c r="A9" s="390" t="e">
        <f>"平成"&amp;#REF!&amp;"年"&amp;#REF!&amp;"月"</f>
        <v>#REF!</v>
      </c>
      <c r="B9" s="226" t="e">
        <f>#REF!/#REF!</f>
        <v>#REF!</v>
      </c>
      <c r="C9" s="227" t="e">
        <f>#REF!/#REF!</f>
        <v>#REF!</v>
      </c>
      <c r="D9" s="226" t="e">
        <f>#REF!/#REF!</f>
        <v>#REF!</v>
      </c>
      <c r="E9" s="227" t="e">
        <f>#REF!/#REF!</f>
        <v>#REF!</v>
      </c>
      <c r="F9" s="228" t="e">
        <f>#REF!/#REF!</f>
        <v>#REF!</v>
      </c>
      <c r="G9" s="229" t="e">
        <f>#REF!/#REF!</f>
        <v>#REF!</v>
      </c>
      <c r="H9" s="230" t="e">
        <f>#REF!/#REF!</f>
        <v>#REF!</v>
      </c>
      <c r="I9" s="230" t="e">
        <f>#REF!/#REF!</f>
        <v>#REF!</v>
      </c>
      <c r="J9" s="230" t="e">
        <f>#REF!/#REF!</f>
        <v>#REF!</v>
      </c>
      <c r="K9" s="230" t="e">
        <f>#REF!/#REF!</f>
        <v>#REF!</v>
      </c>
      <c r="L9" s="230" t="e">
        <f>#REF!/#REF!</f>
        <v>#REF!</v>
      </c>
      <c r="M9" s="230" t="e">
        <f>#REF!/#REF!</f>
        <v>#REF!</v>
      </c>
      <c r="N9" s="226" t="e">
        <f>#REF!/#REF!</f>
        <v>#REF!</v>
      </c>
      <c r="O9" s="226" t="e">
        <f>#REF!/#REF!</f>
        <v>#REF!</v>
      </c>
      <c r="P9" s="226" t="e">
        <f>#REF!/#REF!</f>
        <v>#REF!</v>
      </c>
      <c r="Q9" s="226" t="e">
        <f>#REF!/#REF!</f>
        <v>#REF!</v>
      </c>
      <c r="R9" s="228" t="e">
        <f>#REF!/#REF!</f>
        <v>#REF!</v>
      </c>
      <c r="S9" s="228" t="e">
        <f>#REF!/#REF!</f>
        <v>#REF!</v>
      </c>
      <c r="T9" s="228" t="e">
        <f>#REF!/#REF!</f>
        <v>#REF!</v>
      </c>
      <c r="U9" s="228" t="e">
        <f>#REF!/#REF!</f>
        <v>#REF!</v>
      </c>
      <c r="V9" s="229" t="e">
        <f>#REF!/#REF!</f>
        <v>#REF!</v>
      </c>
      <c r="W9" s="228" t="e">
        <f>#REF!/#REF!</f>
        <v>#REF!</v>
      </c>
      <c r="X9" s="229" t="e">
        <f>#REF!/#REF!</f>
        <v>#REF!</v>
      </c>
      <c r="Y9" s="228" t="e">
        <f>#REF!/#REF!</f>
        <v>#REF!</v>
      </c>
    </row>
    <row r="10" spans="1:27">
      <c r="A10" s="293" t="s">
        <v>575</v>
      </c>
      <c r="B10" s="231" t="e">
        <f>#REF!/#REF!</f>
        <v>#REF!</v>
      </c>
      <c r="C10" s="232" t="e">
        <f>#REF!/#REF!</f>
        <v>#REF!</v>
      </c>
      <c r="D10" s="231" t="e">
        <f>#REF!/#REF!</f>
        <v>#REF!</v>
      </c>
      <c r="E10" s="232" t="e">
        <f>#REF!/#REF!</f>
        <v>#REF!</v>
      </c>
      <c r="F10" s="233" t="e">
        <f>#REF!/#REF!</f>
        <v>#REF!</v>
      </c>
      <c r="G10" s="234" t="e">
        <f>#REF!/#REF!</f>
        <v>#REF!</v>
      </c>
      <c r="H10" s="235" t="e">
        <f>#REF!/#REF!</f>
        <v>#REF!</v>
      </c>
      <c r="I10" s="239" t="e">
        <f>#REF!/#REF!</f>
        <v>#REF!</v>
      </c>
      <c r="J10" s="235" t="e">
        <f>#REF!/#REF!</f>
        <v>#REF!</v>
      </c>
      <c r="K10" s="239" t="e">
        <f>#REF!/#REF!</f>
        <v>#REF!</v>
      </c>
      <c r="L10" s="235" t="e">
        <f>#REF!/#REF!</f>
        <v>#REF!</v>
      </c>
      <c r="M10" s="504" t="e">
        <f>#REF!/#REF!</f>
        <v>#REF!</v>
      </c>
      <c r="N10" s="231" t="e">
        <f>#REF!/#REF!</f>
        <v>#REF!</v>
      </c>
      <c r="O10" s="232" t="e">
        <f>#REF!/#REF!</f>
        <v>#REF!</v>
      </c>
      <c r="P10" s="231" t="e">
        <f>#REF!/#REF!</f>
        <v>#REF!</v>
      </c>
      <c r="Q10" s="232" t="e">
        <f>#REF!/#REF!</f>
        <v>#REF!</v>
      </c>
      <c r="R10" s="233" t="e">
        <f>#REF!/#REF!</f>
        <v>#REF!</v>
      </c>
      <c r="S10" s="234" t="e">
        <f>#REF!/#REF!</f>
        <v>#REF!</v>
      </c>
      <c r="T10" s="233" t="e">
        <f>#REF!/#REF!</f>
        <v>#REF!</v>
      </c>
      <c r="U10" s="234" t="e">
        <f>#REF!/#REF!</f>
        <v>#REF!</v>
      </c>
      <c r="V10" s="233" t="e">
        <f>#REF!/#REF!</f>
        <v>#REF!</v>
      </c>
      <c r="W10" s="234" t="e">
        <f>#REF!/#REF!</f>
        <v>#REF!</v>
      </c>
      <c r="X10" s="233" t="e">
        <f>#REF!/#REF!</f>
        <v>#REF!</v>
      </c>
      <c r="Y10" s="233" t="e">
        <f>#REF!/#REF!</f>
        <v>#REF!</v>
      </c>
    </row>
    <row r="11" spans="1:27">
      <c r="A11" s="293" t="s">
        <v>576</v>
      </c>
      <c r="B11" s="231" t="e">
        <f>#REF!/#REF!</f>
        <v>#REF!</v>
      </c>
      <c r="C11" s="232" t="e">
        <f>#REF!/#REF!</f>
        <v>#REF!</v>
      </c>
      <c r="D11" s="231" t="e">
        <f>#REF!/#REF!</f>
        <v>#REF!</v>
      </c>
      <c r="E11" s="232" t="e">
        <f>#REF!/#REF!</f>
        <v>#REF!</v>
      </c>
      <c r="F11" s="233" t="e">
        <f>#REF!/#REF!</f>
        <v>#REF!</v>
      </c>
      <c r="G11" s="234" t="e">
        <f>#REF!/#REF!</f>
        <v>#REF!</v>
      </c>
      <c r="H11" s="235" t="e">
        <f>#REF!/#REF!</f>
        <v>#REF!</v>
      </c>
      <c r="I11" s="239" t="e">
        <f>#REF!/#REF!</f>
        <v>#REF!</v>
      </c>
      <c r="J11" s="235" t="e">
        <f>#REF!/#REF!</f>
        <v>#REF!</v>
      </c>
      <c r="K11" s="239" t="e">
        <f>#REF!/#REF!</f>
        <v>#REF!</v>
      </c>
      <c r="L11" s="235" t="e">
        <f>#REF!/#REF!</f>
        <v>#REF!</v>
      </c>
      <c r="M11" s="504" t="e">
        <f>#REF!/#REF!</f>
        <v>#REF!</v>
      </c>
      <c r="N11" s="231" t="e">
        <f>#REF!/#REF!</f>
        <v>#REF!</v>
      </c>
      <c r="O11" s="232" t="e">
        <f>#REF!/#REF!</f>
        <v>#REF!</v>
      </c>
      <c r="P11" s="231" t="e">
        <f>#REF!/#REF!</f>
        <v>#REF!</v>
      </c>
      <c r="Q11" s="232" t="e">
        <f>#REF!/#REF!</f>
        <v>#REF!</v>
      </c>
      <c r="R11" s="233" t="e">
        <f>#REF!/#REF!</f>
        <v>#REF!</v>
      </c>
      <c r="S11" s="234" t="e">
        <f>#REF!/#REF!</f>
        <v>#REF!</v>
      </c>
      <c r="T11" s="233" t="e">
        <f>#REF!/#REF!</f>
        <v>#REF!</v>
      </c>
      <c r="U11" s="234" t="e">
        <f>#REF!/#REF!</f>
        <v>#REF!</v>
      </c>
      <c r="V11" s="233" t="e">
        <f>#REF!/#REF!</f>
        <v>#REF!</v>
      </c>
      <c r="W11" s="234" t="e">
        <f>#REF!/#REF!</f>
        <v>#REF!</v>
      </c>
      <c r="X11" s="233" t="e">
        <f>#REF!/#REF!</f>
        <v>#REF!</v>
      </c>
      <c r="Y11" s="233" t="e">
        <f>#REF!/#REF!</f>
        <v>#REF!</v>
      </c>
    </row>
    <row r="12" spans="1:27">
      <c r="A12" s="293" t="s">
        <v>577</v>
      </c>
      <c r="B12" s="231" t="e">
        <f>#REF!/#REF!</f>
        <v>#REF!</v>
      </c>
      <c r="C12" s="232" t="e">
        <f>#REF!/#REF!</f>
        <v>#REF!</v>
      </c>
      <c r="D12" s="231" t="e">
        <f>#REF!/#REF!</f>
        <v>#REF!</v>
      </c>
      <c r="E12" s="232" t="e">
        <f>#REF!/#REF!</f>
        <v>#REF!</v>
      </c>
      <c r="F12" s="233" t="e">
        <f>#REF!/#REF!</f>
        <v>#REF!</v>
      </c>
      <c r="G12" s="234" t="e">
        <f>#REF!/#REF!</f>
        <v>#REF!</v>
      </c>
      <c r="H12" s="235" t="e">
        <f>#REF!/#REF!</f>
        <v>#REF!</v>
      </c>
      <c r="I12" s="239" t="e">
        <f>#REF!/#REF!</f>
        <v>#REF!</v>
      </c>
      <c r="J12" s="235" t="e">
        <f>#REF!/#REF!</f>
        <v>#REF!</v>
      </c>
      <c r="K12" s="239" t="e">
        <f>#REF!/#REF!</f>
        <v>#REF!</v>
      </c>
      <c r="L12" s="235" t="e">
        <f>#REF!/#REF!</f>
        <v>#REF!</v>
      </c>
      <c r="M12" s="504" t="e">
        <f>#REF!/#REF!</f>
        <v>#REF!</v>
      </c>
      <c r="N12" s="231" t="e">
        <f>#REF!/#REF!</f>
        <v>#REF!</v>
      </c>
      <c r="O12" s="232" t="e">
        <f>#REF!/#REF!</f>
        <v>#REF!</v>
      </c>
      <c r="P12" s="231" t="e">
        <f>#REF!/#REF!</f>
        <v>#REF!</v>
      </c>
      <c r="Q12" s="232" t="e">
        <f>#REF!/#REF!</f>
        <v>#REF!</v>
      </c>
      <c r="R12" s="233" t="e">
        <f>#REF!/#REF!</f>
        <v>#REF!</v>
      </c>
      <c r="S12" s="234" t="e">
        <f>#REF!/#REF!</f>
        <v>#REF!</v>
      </c>
      <c r="T12" s="233" t="e">
        <f>#REF!/#REF!</f>
        <v>#REF!</v>
      </c>
      <c r="U12" s="234" t="e">
        <f>#REF!/#REF!</f>
        <v>#REF!</v>
      </c>
      <c r="V12" s="233" t="e">
        <f>#REF!/#REF!</f>
        <v>#REF!</v>
      </c>
      <c r="W12" s="234" t="e">
        <f>#REF!/#REF!</f>
        <v>#REF!</v>
      </c>
      <c r="X12" s="233" t="e">
        <f>#REF!/#REF!</f>
        <v>#REF!</v>
      </c>
      <c r="Y12" s="233" t="e">
        <f>#REF!/#REF!</f>
        <v>#REF!</v>
      </c>
    </row>
    <row r="13" spans="1:27">
      <c r="A13" s="293" t="s">
        <v>578</v>
      </c>
      <c r="B13" s="231" t="e">
        <f>#REF!/#REF!</f>
        <v>#REF!</v>
      </c>
      <c r="C13" s="232" t="e">
        <f>#REF!/#REF!</f>
        <v>#REF!</v>
      </c>
      <c r="D13" s="231" t="e">
        <f>#REF!/#REF!</f>
        <v>#REF!</v>
      </c>
      <c r="E13" s="232" t="e">
        <f>#REF!/#REF!</f>
        <v>#REF!</v>
      </c>
      <c r="F13" s="233" t="e">
        <f>#REF!/#REF!</f>
        <v>#REF!</v>
      </c>
      <c r="G13" s="234" t="e">
        <f>#REF!/#REF!</f>
        <v>#REF!</v>
      </c>
      <c r="H13" s="235" t="e">
        <f>#REF!/#REF!</f>
        <v>#REF!</v>
      </c>
      <c r="I13" s="239" t="e">
        <f>#REF!/#REF!</f>
        <v>#REF!</v>
      </c>
      <c r="J13" s="235" t="e">
        <f>#REF!/#REF!</f>
        <v>#REF!</v>
      </c>
      <c r="K13" s="239" t="e">
        <f>#REF!/#REF!</f>
        <v>#REF!</v>
      </c>
      <c r="L13" s="235" t="e">
        <f>#REF!/#REF!</f>
        <v>#REF!</v>
      </c>
      <c r="M13" s="504" t="e">
        <f>#REF!/#REF!</f>
        <v>#REF!</v>
      </c>
      <c r="N13" s="231" t="e">
        <f>#REF!/#REF!</f>
        <v>#REF!</v>
      </c>
      <c r="O13" s="232" t="e">
        <f>#REF!/#REF!</f>
        <v>#REF!</v>
      </c>
      <c r="P13" s="231" t="e">
        <f>#REF!/#REF!</f>
        <v>#REF!</v>
      </c>
      <c r="Q13" s="232" t="e">
        <f>#REF!/#REF!</f>
        <v>#REF!</v>
      </c>
      <c r="R13" s="233" t="e">
        <f>#REF!/#REF!</f>
        <v>#REF!</v>
      </c>
      <c r="S13" s="234" t="e">
        <f>#REF!/#REF!</f>
        <v>#REF!</v>
      </c>
      <c r="T13" s="233" t="e">
        <f>#REF!/#REF!</f>
        <v>#REF!</v>
      </c>
      <c r="U13" s="234" t="e">
        <f>#REF!/#REF!</f>
        <v>#REF!</v>
      </c>
      <c r="V13" s="233" t="e">
        <f>#REF!/#REF!</f>
        <v>#REF!</v>
      </c>
      <c r="W13" s="234" t="e">
        <f>#REF!/#REF!</f>
        <v>#REF!</v>
      </c>
      <c r="X13" s="233" t="e">
        <f>#REF!/#REF!</f>
        <v>#REF!</v>
      </c>
      <c r="Y13" s="233" t="e">
        <f>#REF!/#REF!</f>
        <v>#REF!</v>
      </c>
    </row>
    <row r="14" spans="1:27">
      <c r="A14" s="293" t="s">
        <v>579</v>
      </c>
      <c r="B14" s="231" t="e">
        <f>#REF!/#REF!</f>
        <v>#REF!</v>
      </c>
      <c r="C14" s="232" t="e">
        <f>#REF!/#REF!</f>
        <v>#REF!</v>
      </c>
      <c r="D14" s="231" t="e">
        <f>#REF!/#REF!</f>
        <v>#REF!</v>
      </c>
      <c r="E14" s="232" t="e">
        <f>#REF!/#REF!</f>
        <v>#REF!</v>
      </c>
      <c r="F14" s="233" t="e">
        <f>#REF!/#REF!</f>
        <v>#REF!</v>
      </c>
      <c r="G14" s="234" t="e">
        <f>#REF!/#REF!</f>
        <v>#REF!</v>
      </c>
      <c r="H14" s="235" t="e">
        <f>#REF!/#REF!</f>
        <v>#REF!</v>
      </c>
      <c r="I14" s="239" t="e">
        <f>#REF!/#REF!</f>
        <v>#REF!</v>
      </c>
      <c r="J14" s="235" t="e">
        <f>#REF!/#REF!</f>
        <v>#REF!</v>
      </c>
      <c r="K14" s="239" t="e">
        <f>#REF!/#REF!</f>
        <v>#REF!</v>
      </c>
      <c r="L14" s="235" t="e">
        <f>#REF!/#REF!</f>
        <v>#REF!</v>
      </c>
      <c r="M14" s="504" t="e">
        <f>#REF!/#REF!</f>
        <v>#REF!</v>
      </c>
      <c r="N14" s="231" t="e">
        <f>#REF!/#REF!</f>
        <v>#REF!</v>
      </c>
      <c r="O14" s="232" t="e">
        <f>#REF!/#REF!</f>
        <v>#REF!</v>
      </c>
      <c r="P14" s="231" t="e">
        <f>#REF!/#REF!</f>
        <v>#REF!</v>
      </c>
      <c r="Q14" s="232" t="e">
        <f>#REF!/#REF!</f>
        <v>#REF!</v>
      </c>
      <c r="R14" s="233" t="e">
        <f>#REF!/#REF!</f>
        <v>#REF!</v>
      </c>
      <c r="S14" s="234" t="e">
        <f>#REF!/#REF!</f>
        <v>#REF!</v>
      </c>
      <c r="T14" s="233" t="e">
        <f>#REF!/#REF!</f>
        <v>#REF!</v>
      </c>
      <c r="U14" s="234" t="e">
        <f>#REF!/#REF!</f>
        <v>#REF!</v>
      </c>
      <c r="V14" s="233" t="e">
        <f>#REF!/#REF!</f>
        <v>#REF!</v>
      </c>
      <c r="W14" s="234" t="e">
        <f>#REF!/#REF!</f>
        <v>#REF!</v>
      </c>
      <c r="X14" s="233" t="e">
        <f>#REF!/#REF!</f>
        <v>#REF!</v>
      </c>
      <c r="Y14" s="233" t="e">
        <f>#REF!/#REF!</f>
        <v>#REF!</v>
      </c>
    </row>
    <row r="15" spans="1:27">
      <c r="A15" s="293" t="s">
        <v>580</v>
      </c>
      <c r="B15" s="231" t="e">
        <f>#REF!/#REF!</f>
        <v>#REF!</v>
      </c>
      <c r="C15" s="232" t="e">
        <f>#REF!/#REF!</f>
        <v>#REF!</v>
      </c>
      <c r="D15" s="231" t="e">
        <f>#REF!/#REF!</f>
        <v>#REF!</v>
      </c>
      <c r="E15" s="232" t="e">
        <f>#REF!/#REF!</f>
        <v>#REF!</v>
      </c>
      <c r="F15" s="233" t="e">
        <f>#REF!/#REF!</f>
        <v>#REF!</v>
      </c>
      <c r="G15" s="234" t="e">
        <f>#REF!/#REF!</f>
        <v>#REF!</v>
      </c>
      <c r="H15" s="235" t="e">
        <f>#REF!/#REF!</f>
        <v>#REF!</v>
      </c>
      <c r="I15" s="239" t="e">
        <f>#REF!/#REF!</f>
        <v>#REF!</v>
      </c>
      <c r="J15" s="235" t="e">
        <f>#REF!/#REF!</f>
        <v>#REF!</v>
      </c>
      <c r="K15" s="239" t="e">
        <f>#REF!/#REF!</f>
        <v>#REF!</v>
      </c>
      <c r="L15" s="235" t="e">
        <f>#REF!/#REF!</f>
        <v>#REF!</v>
      </c>
      <c r="M15" s="504" t="e">
        <f>#REF!/#REF!</f>
        <v>#REF!</v>
      </c>
      <c r="N15" s="231" t="e">
        <f>#REF!/#REF!</f>
        <v>#REF!</v>
      </c>
      <c r="O15" s="232" t="e">
        <f>#REF!/#REF!</f>
        <v>#REF!</v>
      </c>
      <c r="P15" s="231" t="e">
        <f>#REF!/#REF!</f>
        <v>#REF!</v>
      </c>
      <c r="Q15" s="232" t="e">
        <f>#REF!/#REF!</f>
        <v>#REF!</v>
      </c>
      <c r="R15" s="233" t="e">
        <f>#REF!/#REF!</f>
        <v>#REF!</v>
      </c>
      <c r="S15" s="234" t="e">
        <f>#REF!/#REF!</f>
        <v>#REF!</v>
      </c>
      <c r="T15" s="233" t="e">
        <f>#REF!/#REF!</f>
        <v>#REF!</v>
      </c>
      <c r="U15" s="234" t="e">
        <f>#REF!/#REF!</f>
        <v>#REF!</v>
      </c>
      <c r="V15" s="233" t="e">
        <f>#REF!/#REF!</f>
        <v>#REF!</v>
      </c>
      <c r="W15" s="234" t="e">
        <f>#REF!/#REF!</f>
        <v>#REF!</v>
      </c>
      <c r="X15" s="233" t="e">
        <f>#REF!/#REF!</f>
        <v>#REF!</v>
      </c>
      <c r="Y15" s="233" t="e">
        <f>#REF!/#REF!</f>
        <v>#REF!</v>
      </c>
    </row>
    <row r="16" spans="1:27">
      <c r="A16" s="403" t="s">
        <v>581</v>
      </c>
      <c r="B16" s="240" t="e">
        <f>#REF!/#REF!</f>
        <v>#REF!</v>
      </c>
      <c r="C16" s="241" t="e">
        <f>#REF!/#REF!</f>
        <v>#REF!</v>
      </c>
      <c r="D16" s="240" t="e">
        <f>#REF!/#REF!</f>
        <v>#REF!</v>
      </c>
      <c r="E16" s="241" t="e">
        <f>#REF!/#REF!</f>
        <v>#REF!</v>
      </c>
      <c r="F16" s="242" t="e">
        <f>#REF!/#REF!</f>
        <v>#REF!</v>
      </c>
      <c r="G16" s="243" t="e">
        <f>#REF!/#REF!</f>
        <v>#REF!</v>
      </c>
      <c r="H16" s="244" t="e">
        <f>#REF!/#REF!</f>
        <v>#REF!</v>
      </c>
      <c r="I16" s="245" t="e">
        <f>#REF!/#REF!</f>
        <v>#REF!</v>
      </c>
      <c r="J16" s="244" t="e">
        <f>#REF!/#REF!</f>
        <v>#REF!</v>
      </c>
      <c r="K16" s="245" t="e">
        <f>#REF!/#REF!</f>
        <v>#REF!</v>
      </c>
      <c r="L16" s="244" t="e">
        <f>#REF!/#REF!</f>
        <v>#REF!</v>
      </c>
      <c r="M16" s="505" t="e">
        <f>#REF!/#REF!</f>
        <v>#REF!</v>
      </c>
      <c r="N16" s="240" t="e">
        <f>#REF!/#REF!</f>
        <v>#REF!</v>
      </c>
      <c r="O16" s="241" t="e">
        <f>#REF!/#REF!</f>
        <v>#REF!</v>
      </c>
      <c r="P16" s="240" t="e">
        <f>#REF!/#REF!</f>
        <v>#REF!</v>
      </c>
      <c r="Q16" s="241" t="e">
        <f>#REF!/#REF!</f>
        <v>#REF!</v>
      </c>
      <c r="R16" s="242" t="e">
        <f>#REF!/#REF!</f>
        <v>#REF!</v>
      </c>
      <c r="S16" s="243" t="e">
        <f>#REF!/#REF!</f>
        <v>#REF!</v>
      </c>
      <c r="T16" s="242" t="e">
        <f>#REF!/#REF!</f>
        <v>#REF!</v>
      </c>
      <c r="U16" s="243" t="e">
        <f>#REF!/#REF!</f>
        <v>#REF!</v>
      </c>
      <c r="V16" s="242" t="e">
        <f>#REF!/#REF!</f>
        <v>#REF!</v>
      </c>
      <c r="W16" s="243" t="e">
        <f>#REF!/#REF!</f>
        <v>#REF!</v>
      </c>
      <c r="X16" s="242" t="e">
        <f>#REF!/#REF!</f>
        <v>#REF!</v>
      </c>
      <c r="Y16" s="242" t="e">
        <f>#REF!/#REF!</f>
        <v>#REF!</v>
      </c>
    </row>
    <row r="17" spans="1:25">
      <c r="A17" s="293" t="s">
        <v>582</v>
      </c>
      <c r="B17" s="231" t="e">
        <f>#REF!/#REF!</f>
        <v>#REF!</v>
      </c>
      <c r="C17" s="232" t="e">
        <f>#REF!/#REF!</f>
        <v>#REF!</v>
      </c>
      <c r="D17" s="231" t="e">
        <f>#REF!/#REF!</f>
        <v>#REF!</v>
      </c>
      <c r="E17" s="232" t="e">
        <f>#REF!/#REF!</f>
        <v>#REF!</v>
      </c>
      <c r="F17" s="233" t="e">
        <f>#REF!/#REF!</f>
        <v>#REF!</v>
      </c>
      <c r="G17" s="234" t="e">
        <f>#REF!/#REF!</f>
        <v>#REF!</v>
      </c>
      <c r="H17" s="235" t="e">
        <f>#REF!/#REF!</f>
        <v>#REF!</v>
      </c>
      <c r="I17" s="239" t="e">
        <f>#REF!/#REF!</f>
        <v>#REF!</v>
      </c>
      <c r="J17" s="235" t="e">
        <f>#REF!/#REF!</f>
        <v>#REF!</v>
      </c>
      <c r="K17" s="239" t="e">
        <f>#REF!/#REF!</f>
        <v>#REF!</v>
      </c>
      <c r="L17" s="235" t="e">
        <f>#REF!/#REF!</f>
        <v>#REF!</v>
      </c>
      <c r="M17" s="504" t="e">
        <f>#REF!/#REF!</f>
        <v>#REF!</v>
      </c>
      <c r="N17" s="231" t="e">
        <f>#REF!/#REF!</f>
        <v>#REF!</v>
      </c>
      <c r="O17" s="232" t="e">
        <f>#REF!/#REF!</f>
        <v>#REF!</v>
      </c>
      <c r="P17" s="231" t="e">
        <f>#REF!/#REF!</f>
        <v>#REF!</v>
      </c>
      <c r="Q17" s="232" t="e">
        <f>#REF!/#REF!</f>
        <v>#REF!</v>
      </c>
      <c r="R17" s="233" t="e">
        <f>#REF!/#REF!</f>
        <v>#REF!</v>
      </c>
      <c r="S17" s="234" t="e">
        <f>#REF!/#REF!</f>
        <v>#REF!</v>
      </c>
      <c r="T17" s="233" t="e">
        <f>#REF!/#REF!</f>
        <v>#REF!</v>
      </c>
      <c r="U17" s="234" t="e">
        <f>#REF!/#REF!</f>
        <v>#REF!</v>
      </c>
      <c r="V17" s="233" t="e">
        <f>#REF!/#REF!</f>
        <v>#REF!</v>
      </c>
      <c r="W17" s="234" t="e">
        <f>#REF!/#REF!</f>
        <v>#REF!</v>
      </c>
      <c r="X17" s="233" t="e">
        <f>#REF!/#REF!</f>
        <v>#REF!</v>
      </c>
      <c r="Y17" s="233" t="e">
        <f>#REF!/#REF!</f>
        <v>#REF!</v>
      </c>
    </row>
    <row r="18" spans="1:25">
      <c r="A18" s="293" t="s">
        <v>583</v>
      </c>
      <c r="B18" s="231" t="e">
        <f>#REF!/#REF!</f>
        <v>#REF!</v>
      </c>
      <c r="C18" s="232" t="e">
        <f>#REF!/#REF!</f>
        <v>#REF!</v>
      </c>
      <c r="D18" s="231" t="e">
        <f>#REF!/#REF!</f>
        <v>#REF!</v>
      </c>
      <c r="E18" s="232" t="e">
        <f>#REF!/#REF!</f>
        <v>#REF!</v>
      </c>
      <c r="F18" s="233" t="e">
        <f>#REF!/#REF!</f>
        <v>#REF!</v>
      </c>
      <c r="G18" s="234" t="e">
        <f>#REF!/#REF!</f>
        <v>#REF!</v>
      </c>
      <c r="H18" s="235" t="e">
        <f>#REF!/#REF!</f>
        <v>#REF!</v>
      </c>
      <c r="I18" s="239" t="e">
        <f>#REF!/#REF!</f>
        <v>#REF!</v>
      </c>
      <c r="J18" s="235" t="e">
        <f>#REF!/#REF!</f>
        <v>#REF!</v>
      </c>
      <c r="K18" s="239" t="e">
        <f>#REF!/#REF!</f>
        <v>#REF!</v>
      </c>
      <c r="L18" s="235" t="e">
        <f>#REF!/#REF!</f>
        <v>#REF!</v>
      </c>
      <c r="M18" s="504" t="e">
        <f>#REF!/#REF!</f>
        <v>#REF!</v>
      </c>
      <c r="N18" s="231" t="e">
        <f>#REF!/#REF!</f>
        <v>#REF!</v>
      </c>
      <c r="O18" s="232" t="e">
        <f>#REF!/#REF!</f>
        <v>#REF!</v>
      </c>
      <c r="P18" s="231" t="e">
        <f>#REF!/#REF!</f>
        <v>#REF!</v>
      </c>
      <c r="Q18" s="232" t="e">
        <f>#REF!/#REF!</f>
        <v>#REF!</v>
      </c>
      <c r="R18" s="233" t="e">
        <f>#REF!/#REF!</f>
        <v>#REF!</v>
      </c>
      <c r="S18" s="234" t="e">
        <f>#REF!/#REF!</f>
        <v>#REF!</v>
      </c>
      <c r="T18" s="233" t="e">
        <f>#REF!/#REF!</f>
        <v>#REF!</v>
      </c>
      <c r="U18" s="234" t="e">
        <f>#REF!/#REF!</f>
        <v>#REF!</v>
      </c>
      <c r="V18" s="233" t="e">
        <f>#REF!/#REF!</f>
        <v>#REF!</v>
      </c>
      <c r="W18" s="234" t="e">
        <f>#REF!/#REF!</f>
        <v>#REF!</v>
      </c>
      <c r="X18" s="233" t="e">
        <f>#REF!/#REF!</f>
        <v>#REF!</v>
      </c>
      <c r="Y18" s="233" t="e">
        <f>#REF!/#REF!</f>
        <v>#REF!</v>
      </c>
    </row>
    <row r="19" spans="1:25">
      <c r="A19" s="293" t="s">
        <v>584</v>
      </c>
      <c r="B19" s="231" t="e">
        <f>#REF!/#REF!</f>
        <v>#REF!</v>
      </c>
      <c r="C19" s="232" t="e">
        <f>#REF!/#REF!</f>
        <v>#REF!</v>
      </c>
      <c r="D19" s="231" t="e">
        <f>#REF!/#REF!</f>
        <v>#REF!</v>
      </c>
      <c r="E19" s="232" t="e">
        <f>#REF!/#REF!</f>
        <v>#REF!</v>
      </c>
      <c r="F19" s="233" t="e">
        <f>#REF!/#REF!</f>
        <v>#REF!</v>
      </c>
      <c r="G19" s="234" t="e">
        <f>#REF!/#REF!</f>
        <v>#REF!</v>
      </c>
      <c r="H19" s="235" t="e">
        <f>#REF!/#REF!</f>
        <v>#REF!</v>
      </c>
      <c r="I19" s="239" t="e">
        <f>#REF!/#REF!</f>
        <v>#REF!</v>
      </c>
      <c r="J19" s="235" t="e">
        <f>#REF!/#REF!</f>
        <v>#REF!</v>
      </c>
      <c r="K19" s="239" t="e">
        <f>#REF!/#REF!</f>
        <v>#REF!</v>
      </c>
      <c r="L19" s="235" t="e">
        <f>#REF!/#REF!</f>
        <v>#REF!</v>
      </c>
      <c r="M19" s="504" t="e">
        <f>#REF!/#REF!</f>
        <v>#REF!</v>
      </c>
      <c r="N19" s="231" t="e">
        <f>#REF!/#REF!</f>
        <v>#REF!</v>
      </c>
      <c r="O19" s="232" t="e">
        <f>#REF!/#REF!</f>
        <v>#REF!</v>
      </c>
      <c r="P19" s="231" t="e">
        <f>#REF!/#REF!</f>
        <v>#REF!</v>
      </c>
      <c r="Q19" s="232" t="e">
        <f>#REF!/#REF!</f>
        <v>#REF!</v>
      </c>
      <c r="R19" s="233" t="e">
        <f>#REF!/#REF!</f>
        <v>#REF!</v>
      </c>
      <c r="S19" s="234" t="e">
        <f>#REF!/#REF!</f>
        <v>#REF!</v>
      </c>
      <c r="T19" s="233" t="e">
        <f>#REF!/#REF!</f>
        <v>#REF!</v>
      </c>
      <c r="U19" s="234" t="e">
        <f>#REF!/#REF!</f>
        <v>#REF!</v>
      </c>
      <c r="V19" s="233" t="e">
        <f>#REF!/#REF!</f>
        <v>#REF!</v>
      </c>
      <c r="W19" s="234" t="e">
        <f>#REF!/#REF!</f>
        <v>#REF!</v>
      </c>
      <c r="X19" s="233" t="e">
        <f>#REF!/#REF!</f>
        <v>#REF!</v>
      </c>
      <c r="Y19" s="233" t="e">
        <f>#REF!/#REF!</f>
        <v>#REF!</v>
      </c>
    </row>
    <row r="20" spans="1:25">
      <c r="A20" s="293" t="s">
        <v>585</v>
      </c>
      <c r="B20" s="231" t="e">
        <f>#REF!/#REF!</f>
        <v>#REF!</v>
      </c>
      <c r="C20" s="232" t="e">
        <f>#REF!/#REF!</f>
        <v>#REF!</v>
      </c>
      <c r="D20" s="231" t="e">
        <f>#REF!/#REF!</f>
        <v>#REF!</v>
      </c>
      <c r="E20" s="232" t="e">
        <f>#REF!/#REF!</f>
        <v>#REF!</v>
      </c>
      <c r="F20" s="233" t="e">
        <f>#REF!/#REF!</f>
        <v>#REF!</v>
      </c>
      <c r="G20" s="234" t="e">
        <f>#REF!/#REF!</f>
        <v>#REF!</v>
      </c>
      <c r="H20" s="235" t="e">
        <f>#REF!/#REF!</f>
        <v>#REF!</v>
      </c>
      <c r="I20" s="239" t="e">
        <f>#REF!/#REF!</f>
        <v>#REF!</v>
      </c>
      <c r="J20" s="235" t="e">
        <f>#REF!/#REF!</f>
        <v>#REF!</v>
      </c>
      <c r="K20" s="239" t="e">
        <f>#REF!/#REF!</f>
        <v>#REF!</v>
      </c>
      <c r="L20" s="235" t="e">
        <f>#REF!/#REF!</f>
        <v>#REF!</v>
      </c>
      <c r="M20" s="504" t="e">
        <f>#REF!/#REF!</f>
        <v>#REF!</v>
      </c>
      <c r="N20" s="231" t="e">
        <f>#REF!/#REF!</f>
        <v>#REF!</v>
      </c>
      <c r="O20" s="232" t="e">
        <f>#REF!/#REF!</f>
        <v>#REF!</v>
      </c>
      <c r="P20" s="231" t="e">
        <f>#REF!/#REF!</f>
        <v>#REF!</v>
      </c>
      <c r="Q20" s="232" t="e">
        <f>#REF!/#REF!</f>
        <v>#REF!</v>
      </c>
      <c r="R20" s="233" t="e">
        <f>#REF!/#REF!</f>
        <v>#REF!</v>
      </c>
      <c r="S20" s="234" t="e">
        <f>#REF!/#REF!</f>
        <v>#REF!</v>
      </c>
      <c r="T20" s="233" t="e">
        <f>#REF!/#REF!</f>
        <v>#REF!</v>
      </c>
      <c r="U20" s="234" t="e">
        <f>#REF!/#REF!</f>
        <v>#REF!</v>
      </c>
      <c r="V20" s="233" t="e">
        <f>#REF!/#REF!</f>
        <v>#REF!</v>
      </c>
      <c r="W20" s="234" t="e">
        <f>#REF!/#REF!</f>
        <v>#REF!</v>
      </c>
      <c r="X20" s="233" t="e">
        <f>#REF!/#REF!</f>
        <v>#REF!</v>
      </c>
      <c r="Y20" s="233" t="e">
        <f>#REF!/#REF!</f>
        <v>#REF!</v>
      </c>
    </row>
    <row r="21" spans="1:25">
      <c r="A21" s="403" t="s">
        <v>586</v>
      </c>
      <c r="B21" s="240" t="e">
        <f>#REF!/#REF!</f>
        <v>#REF!</v>
      </c>
      <c r="C21" s="241" t="e">
        <f>#REF!/#REF!</f>
        <v>#REF!</v>
      </c>
      <c r="D21" s="240" t="e">
        <f>#REF!/#REF!</f>
        <v>#REF!</v>
      </c>
      <c r="E21" s="241" t="e">
        <f>#REF!/#REF!</f>
        <v>#REF!</v>
      </c>
      <c r="F21" s="242" t="e">
        <f>#REF!/#REF!</f>
        <v>#REF!</v>
      </c>
      <c r="G21" s="243" t="e">
        <f>#REF!/#REF!</f>
        <v>#REF!</v>
      </c>
      <c r="H21" s="244" t="e">
        <f>#REF!/#REF!</f>
        <v>#REF!</v>
      </c>
      <c r="I21" s="245" t="e">
        <f>#REF!/#REF!</f>
        <v>#REF!</v>
      </c>
      <c r="J21" s="244" t="e">
        <f>#REF!/#REF!</f>
        <v>#REF!</v>
      </c>
      <c r="K21" s="245" t="e">
        <f>#REF!/#REF!</f>
        <v>#REF!</v>
      </c>
      <c r="L21" s="244" t="e">
        <f>#REF!/#REF!</f>
        <v>#REF!</v>
      </c>
      <c r="M21" s="505" t="e">
        <f>#REF!/#REF!</f>
        <v>#REF!</v>
      </c>
      <c r="N21" s="240" t="e">
        <f>#REF!/#REF!</f>
        <v>#REF!</v>
      </c>
      <c r="O21" s="241" t="e">
        <f>#REF!/#REF!</f>
        <v>#REF!</v>
      </c>
      <c r="P21" s="240" t="e">
        <f>#REF!/#REF!</f>
        <v>#REF!</v>
      </c>
      <c r="Q21" s="241" t="e">
        <f>#REF!/#REF!</f>
        <v>#REF!</v>
      </c>
      <c r="R21" s="242" t="e">
        <f>#REF!/#REF!</f>
        <v>#REF!</v>
      </c>
      <c r="S21" s="243" t="e">
        <f>#REF!/#REF!</f>
        <v>#REF!</v>
      </c>
      <c r="T21" s="242" t="e">
        <f>#REF!/#REF!</f>
        <v>#REF!</v>
      </c>
      <c r="U21" s="243" t="e">
        <f>#REF!/#REF!</f>
        <v>#REF!</v>
      </c>
      <c r="V21" s="242" t="e">
        <f>#REF!/#REF!</f>
        <v>#REF!</v>
      </c>
      <c r="W21" s="243" t="e">
        <f>#REF!/#REF!</f>
        <v>#REF!</v>
      </c>
      <c r="X21" s="242" t="e">
        <f>#REF!/#REF!</f>
        <v>#REF!</v>
      </c>
      <c r="Y21" s="242" t="e">
        <f>#REF!/#REF!</f>
        <v>#REF!</v>
      </c>
    </row>
    <row r="22" spans="1:25">
      <c r="A22" s="293" t="s">
        <v>587</v>
      </c>
      <c r="B22" s="231" t="e">
        <f>#REF!/#REF!</f>
        <v>#REF!</v>
      </c>
      <c r="C22" s="232" t="e">
        <f>#REF!/#REF!</f>
        <v>#REF!</v>
      </c>
      <c r="D22" s="231" t="e">
        <f>#REF!/#REF!</f>
        <v>#REF!</v>
      </c>
      <c r="E22" s="232" t="e">
        <f>#REF!/#REF!</f>
        <v>#REF!</v>
      </c>
      <c r="F22" s="233" t="e">
        <f>#REF!/#REF!</f>
        <v>#REF!</v>
      </c>
      <c r="G22" s="234" t="e">
        <f>#REF!/#REF!</f>
        <v>#REF!</v>
      </c>
      <c r="H22" s="235" t="e">
        <f>#REF!/#REF!</f>
        <v>#REF!</v>
      </c>
      <c r="I22" s="239" t="e">
        <f>#REF!/#REF!</f>
        <v>#REF!</v>
      </c>
      <c r="J22" s="235" t="e">
        <f>#REF!/#REF!</f>
        <v>#REF!</v>
      </c>
      <c r="K22" s="239" t="e">
        <f>#REF!/#REF!</f>
        <v>#REF!</v>
      </c>
      <c r="L22" s="235" t="e">
        <f>#REF!/#REF!</f>
        <v>#REF!</v>
      </c>
      <c r="M22" s="504" t="e">
        <f>#REF!/#REF!</f>
        <v>#REF!</v>
      </c>
      <c r="N22" s="231" t="e">
        <f>#REF!/#REF!</f>
        <v>#REF!</v>
      </c>
      <c r="O22" s="232" t="e">
        <f>#REF!/#REF!</f>
        <v>#REF!</v>
      </c>
      <c r="P22" s="231" t="e">
        <f>#REF!/#REF!</f>
        <v>#REF!</v>
      </c>
      <c r="Q22" s="232" t="e">
        <f>#REF!/#REF!</f>
        <v>#REF!</v>
      </c>
      <c r="R22" s="233" t="e">
        <f>#REF!/#REF!</f>
        <v>#REF!</v>
      </c>
      <c r="S22" s="234" t="e">
        <f>#REF!/#REF!</f>
        <v>#REF!</v>
      </c>
      <c r="T22" s="233" t="e">
        <f>#REF!/#REF!</f>
        <v>#REF!</v>
      </c>
      <c r="U22" s="234" t="e">
        <f>#REF!/#REF!</f>
        <v>#REF!</v>
      </c>
      <c r="V22" s="233" t="e">
        <f>#REF!/#REF!</f>
        <v>#REF!</v>
      </c>
      <c r="W22" s="234" t="e">
        <f>#REF!/#REF!</f>
        <v>#REF!</v>
      </c>
      <c r="X22" s="233" t="e">
        <f>#REF!/#REF!</f>
        <v>#REF!</v>
      </c>
      <c r="Y22" s="233" t="e">
        <f>#REF!/#REF!</f>
        <v>#REF!</v>
      </c>
    </row>
    <row r="23" spans="1:25">
      <c r="A23" s="293" t="s">
        <v>588</v>
      </c>
      <c r="B23" s="231" t="e">
        <f>#REF!/#REF!</f>
        <v>#REF!</v>
      </c>
      <c r="C23" s="232" t="e">
        <f>#REF!/#REF!</f>
        <v>#REF!</v>
      </c>
      <c r="D23" s="231" t="e">
        <f>#REF!/#REF!</f>
        <v>#REF!</v>
      </c>
      <c r="E23" s="232" t="e">
        <f>#REF!/#REF!</f>
        <v>#REF!</v>
      </c>
      <c r="F23" s="233" t="e">
        <f>#REF!/#REF!</f>
        <v>#REF!</v>
      </c>
      <c r="G23" s="234" t="e">
        <f>#REF!/#REF!</f>
        <v>#REF!</v>
      </c>
      <c r="H23" s="235" t="e">
        <f>#REF!/#REF!</f>
        <v>#REF!</v>
      </c>
      <c r="I23" s="239" t="e">
        <f>#REF!/#REF!</f>
        <v>#REF!</v>
      </c>
      <c r="J23" s="235" t="e">
        <f>#REF!/#REF!</f>
        <v>#REF!</v>
      </c>
      <c r="K23" s="239" t="e">
        <f>#REF!/#REF!</f>
        <v>#REF!</v>
      </c>
      <c r="L23" s="235" t="e">
        <f>#REF!/#REF!</f>
        <v>#REF!</v>
      </c>
      <c r="M23" s="504" t="e">
        <f>#REF!/#REF!</f>
        <v>#REF!</v>
      </c>
      <c r="N23" s="231" t="e">
        <f>#REF!/#REF!</f>
        <v>#REF!</v>
      </c>
      <c r="O23" s="232" t="e">
        <f>#REF!/#REF!</f>
        <v>#REF!</v>
      </c>
      <c r="P23" s="231" t="e">
        <f>#REF!/#REF!</f>
        <v>#REF!</v>
      </c>
      <c r="Q23" s="232" t="e">
        <f>#REF!/#REF!</f>
        <v>#REF!</v>
      </c>
      <c r="R23" s="233" t="e">
        <f>#REF!/#REF!</f>
        <v>#REF!</v>
      </c>
      <c r="S23" s="234" t="e">
        <f>#REF!/#REF!</f>
        <v>#REF!</v>
      </c>
      <c r="T23" s="233" t="e">
        <f>#REF!/#REF!</f>
        <v>#REF!</v>
      </c>
      <c r="U23" s="234" t="e">
        <f>#REF!/#REF!</f>
        <v>#REF!</v>
      </c>
      <c r="V23" s="233" t="e">
        <f>#REF!/#REF!</f>
        <v>#REF!</v>
      </c>
      <c r="W23" s="234" t="e">
        <f>#REF!/#REF!</f>
        <v>#REF!</v>
      </c>
      <c r="X23" s="233" t="e">
        <f>#REF!/#REF!</f>
        <v>#REF!</v>
      </c>
      <c r="Y23" s="233" t="e">
        <f>#REF!/#REF!</f>
        <v>#REF!</v>
      </c>
    </row>
    <row r="24" spans="1:25">
      <c r="A24" s="293" t="s">
        <v>589</v>
      </c>
      <c r="B24" s="231" t="e">
        <f>#REF!/#REF!</f>
        <v>#REF!</v>
      </c>
      <c r="C24" s="232" t="e">
        <f>#REF!/#REF!</f>
        <v>#REF!</v>
      </c>
      <c r="D24" s="231" t="e">
        <f>#REF!/#REF!</f>
        <v>#REF!</v>
      </c>
      <c r="E24" s="232" t="e">
        <f>#REF!/#REF!</f>
        <v>#REF!</v>
      </c>
      <c r="F24" s="233" t="e">
        <f>#REF!/#REF!</f>
        <v>#REF!</v>
      </c>
      <c r="G24" s="234" t="e">
        <f>#REF!/#REF!</f>
        <v>#REF!</v>
      </c>
      <c r="H24" s="235" t="e">
        <f>#REF!/#REF!</f>
        <v>#REF!</v>
      </c>
      <c r="I24" s="239" t="e">
        <f>#REF!/#REF!</f>
        <v>#REF!</v>
      </c>
      <c r="J24" s="235" t="e">
        <f>#REF!/#REF!</f>
        <v>#REF!</v>
      </c>
      <c r="K24" s="239" t="e">
        <f>#REF!/#REF!</f>
        <v>#REF!</v>
      </c>
      <c r="L24" s="235" t="e">
        <f>#REF!/#REF!</f>
        <v>#REF!</v>
      </c>
      <c r="M24" s="504" t="e">
        <f>#REF!/#REF!</f>
        <v>#REF!</v>
      </c>
      <c r="N24" s="231" t="e">
        <f>#REF!/#REF!</f>
        <v>#REF!</v>
      </c>
      <c r="O24" s="232" t="e">
        <f>#REF!/#REF!</f>
        <v>#REF!</v>
      </c>
      <c r="P24" s="231" t="e">
        <f>#REF!/#REF!</f>
        <v>#REF!</v>
      </c>
      <c r="Q24" s="232" t="e">
        <f>#REF!/#REF!</f>
        <v>#REF!</v>
      </c>
      <c r="R24" s="233" t="e">
        <f>#REF!/#REF!</f>
        <v>#REF!</v>
      </c>
      <c r="S24" s="234" t="e">
        <f>#REF!/#REF!</f>
        <v>#REF!</v>
      </c>
      <c r="T24" s="233" t="e">
        <f>#REF!/#REF!</f>
        <v>#REF!</v>
      </c>
      <c r="U24" s="234" t="e">
        <f>#REF!/#REF!</f>
        <v>#REF!</v>
      </c>
      <c r="V24" s="233" t="e">
        <f>#REF!/#REF!</f>
        <v>#REF!</v>
      </c>
      <c r="W24" s="234" t="e">
        <f>#REF!/#REF!</f>
        <v>#REF!</v>
      </c>
      <c r="X24" s="233" t="e">
        <f>#REF!/#REF!</f>
        <v>#REF!</v>
      </c>
      <c r="Y24" s="233" t="e">
        <f>#REF!/#REF!</f>
        <v>#REF!</v>
      </c>
    </row>
    <row r="25" spans="1:25">
      <c r="A25" s="293" t="s">
        <v>590</v>
      </c>
      <c r="B25" s="231" t="e">
        <f>#REF!/#REF!</f>
        <v>#REF!</v>
      </c>
      <c r="C25" s="232" t="e">
        <f>#REF!/#REF!</f>
        <v>#REF!</v>
      </c>
      <c r="D25" s="231" t="e">
        <f>#REF!/#REF!</f>
        <v>#REF!</v>
      </c>
      <c r="E25" s="232" t="e">
        <f>#REF!/#REF!</f>
        <v>#REF!</v>
      </c>
      <c r="F25" s="233" t="e">
        <f>#REF!/#REF!</f>
        <v>#REF!</v>
      </c>
      <c r="G25" s="234" t="e">
        <f>#REF!/#REF!</f>
        <v>#REF!</v>
      </c>
      <c r="H25" s="235" t="e">
        <f>#REF!/#REF!</f>
        <v>#REF!</v>
      </c>
      <c r="I25" s="239" t="e">
        <f>#REF!/#REF!</f>
        <v>#REF!</v>
      </c>
      <c r="J25" s="235" t="e">
        <f>#REF!/#REF!</f>
        <v>#REF!</v>
      </c>
      <c r="K25" s="239" t="e">
        <f>#REF!/#REF!</f>
        <v>#REF!</v>
      </c>
      <c r="L25" s="235" t="e">
        <f>#REF!/#REF!</f>
        <v>#REF!</v>
      </c>
      <c r="M25" s="504" t="e">
        <f>#REF!/#REF!</f>
        <v>#REF!</v>
      </c>
      <c r="N25" s="231" t="e">
        <f>#REF!/#REF!</f>
        <v>#REF!</v>
      </c>
      <c r="O25" s="232" t="e">
        <f>#REF!/#REF!</f>
        <v>#REF!</v>
      </c>
      <c r="P25" s="231" t="e">
        <f>#REF!/#REF!</f>
        <v>#REF!</v>
      </c>
      <c r="Q25" s="232" t="e">
        <f>#REF!/#REF!</f>
        <v>#REF!</v>
      </c>
      <c r="R25" s="233" t="e">
        <f>#REF!/#REF!</f>
        <v>#REF!</v>
      </c>
      <c r="S25" s="234" t="e">
        <f>#REF!/#REF!</f>
        <v>#REF!</v>
      </c>
      <c r="T25" s="233" t="e">
        <f>#REF!/#REF!</f>
        <v>#REF!</v>
      </c>
      <c r="U25" s="234" t="e">
        <f>#REF!/#REF!</f>
        <v>#REF!</v>
      </c>
      <c r="V25" s="233" t="e">
        <f>#REF!/#REF!</f>
        <v>#REF!</v>
      </c>
      <c r="W25" s="234" t="e">
        <f>#REF!/#REF!</f>
        <v>#REF!</v>
      </c>
      <c r="X25" s="233" t="e">
        <f>#REF!/#REF!</f>
        <v>#REF!</v>
      </c>
      <c r="Y25" s="233" t="e">
        <f>#REF!/#REF!</f>
        <v>#REF!</v>
      </c>
    </row>
    <row r="26" spans="1:25">
      <c r="A26" s="403" t="s">
        <v>591</v>
      </c>
      <c r="B26" s="240" t="e">
        <f>#REF!/#REF!</f>
        <v>#REF!</v>
      </c>
      <c r="C26" s="241" t="e">
        <f>#REF!/#REF!</f>
        <v>#REF!</v>
      </c>
      <c r="D26" s="240" t="e">
        <f>#REF!/#REF!</f>
        <v>#REF!</v>
      </c>
      <c r="E26" s="241" t="e">
        <f>#REF!/#REF!</f>
        <v>#REF!</v>
      </c>
      <c r="F26" s="242" t="e">
        <f>#REF!/#REF!</f>
        <v>#REF!</v>
      </c>
      <c r="G26" s="243" t="e">
        <f>#REF!/#REF!</f>
        <v>#REF!</v>
      </c>
      <c r="H26" s="244" t="e">
        <f>#REF!/#REF!</f>
        <v>#REF!</v>
      </c>
      <c r="I26" s="245" t="e">
        <f>#REF!/#REF!</f>
        <v>#REF!</v>
      </c>
      <c r="J26" s="244" t="e">
        <f>#REF!/#REF!</f>
        <v>#REF!</v>
      </c>
      <c r="K26" s="245" t="e">
        <f>#REF!/#REF!</f>
        <v>#REF!</v>
      </c>
      <c r="L26" s="244" t="e">
        <f>#REF!/#REF!</f>
        <v>#REF!</v>
      </c>
      <c r="M26" s="505" t="e">
        <f>#REF!/#REF!</f>
        <v>#REF!</v>
      </c>
      <c r="N26" s="240" t="e">
        <f>#REF!/#REF!</f>
        <v>#REF!</v>
      </c>
      <c r="O26" s="241" t="e">
        <f>#REF!/#REF!</f>
        <v>#REF!</v>
      </c>
      <c r="P26" s="240" t="e">
        <f>#REF!/#REF!</f>
        <v>#REF!</v>
      </c>
      <c r="Q26" s="241" t="e">
        <f>#REF!/#REF!</f>
        <v>#REF!</v>
      </c>
      <c r="R26" s="242" t="e">
        <f>#REF!/#REF!</f>
        <v>#REF!</v>
      </c>
      <c r="S26" s="243" t="e">
        <f>#REF!/#REF!</f>
        <v>#REF!</v>
      </c>
      <c r="T26" s="242" t="e">
        <f>#REF!/#REF!</f>
        <v>#REF!</v>
      </c>
      <c r="U26" s="243" t="e">
        <f>#REF!/#REF!</f>
        <v>#REF!</v>
      </c>
      <c r="V26" s="242" t="e">
        <f>#REF!/#REF!</f>
        <v>#REF!</v>
      </c>
      <c r="W26" s="243" t="e">
        <f>#REF!/#REF!</f>
        <v>#REF!</v>
      </c>
      <c r="X26" s="242" t="e">
        <f>#REF!/#REF!</f>
        <v>#REF!</v>
      </c>
      <c r="Y26" s="242" t="e">
        <f>#REF!/#REF!</f>
        <v>#REF!</v>
      </c>
    </row>
    <row r="27" spans="1:25">
      <c r="A27" s="293" t="s">
        <v>592</v>
      </c>
      <c r="B27" s="231" t="e">
        <f>#REF!/#REF!</f>
        <v>#REF!</v>
      </c>
      <c r="C27" s="232" t="e">
        <f>#REF!/#REF!</f>
        <v>#REF!</v>
      </c>
      <c r="D27" s="231" t="e">
        <f>#REF!/#REF!</f>
        <v>#REF!</v>
      </c>
      <c r="E27" s="232" t="e">
        <f>#REF!/#REF!</f>
        <v>#REF!</v>
      </c>
      <c r="F27" s="233" t="e">
        <f>#REF!/#REF!</f>
        <v>#REF!</v>
      </c>
      <c r="G27" s="234" t="e">
        <f>#REF!/#REF!</f>
        <v>#REF!</v>
      </c>
      <c r="H27" s="235" t="e">
        <f>#REF!/#REF!</f>
        <v>#REF!</v>
      </c>
      <c r="I27" s="239" t="e">
        <f>#REF!/#REF!</f>
        <v>#REF!</v>
      </c>
      <c r="J27" s="235" t="e">
        <f>#REF!/#REF!</f>
        <v>#REF!</v>
      </c>
      <c r="K27" s="239" t="e">
        <f>#REF!/#REF!</f>
        <v>#REF!</v>
      </c>
      <c r="L27" s="235" t="e">
        <f>#REF!/#REF!</f>
        <v>#REF!</v>
      </c>
      <c r="M27" s="504" t="e">
        <f>#REF!/#REF!</f>
        <v>#REF!</v>
      </c>
      <c r="N27" s="231" t="e">
        <f>#REF!/#REF!</f>
        <v>#REF!</v>
      </c>
      <c r="O27" s="232" t="e">
        <f>#REF!/#REF!</f>
        <v>#REF!</v>
      </c>
      <c r="P27" s="231" t="e">
        <f>#REF!/#REF!</f>
        <v>#REF!</v>
      </c>
      <c r="Q27" s="232" t="e">
        <f>#REF!/#REF!</f>
        <v>#REF!</v>
      </c>
      <c r="R27" s="233" t="e">
        <f>#REF!/#REF!</f>
        <v>#REF!</v>
      </c>
      <c r="S27" s="234" t="e">
        <f>#REF!/#REF!</f>
        <v>#REF!</v>
      </c>
      <c r="T27" s="233" t="e">
        <f>#REF!/#REF!</f>
        <v>#REF!</v>
      </c>
      <c r="U27" s="234" t="e">
        <f>#REF!/#REF!</f>
        <v>#REF!</v>
      </c>
      <c r="V27" s="233" t="e">
        <f>#REF!/#REF!</f>
        <v>#REF!</v>
      </c>
      <c r="W27" s="234" t="e">
        <f>#REF!/#REF!</f>
        <v>#REF!</v>
      </c>
      <c r="X27" s="233" t="e">
        <f>#REF!/#REF!</f>
        <v>#REF!</v>
      </c>
      <c r="Y27" s="233" t="e">
        <f>#REF!/#REF!</f>
        <v>#REF!</v>
      </c>
    </row>
    <row r="28" spans="1:25">
      <c r="A28" s="293" t="s">
        <v>593</v>
      </c>
      <c r="B28" s="231" t="e">
        <f>#REF!/#REF!</f>
        <v>#REF!</v>
      </c>
      <c r="C28" s="232" t="e">
        <f>#REF!/#REF!</f>
        <v>#REF!</v>
      </c>
      <c r="D28" s="231" t="e">
        <f>#REF!/#REF!</f>
        <v>#REF!</v>
      </c>
      <c r="E28" s="232" t="e">
        <f>#REF!/#REF!</f>
        <v>#REF!</v>
      </c>
      <c r="F28" s="233" t="e">
        <f>#REF!/#REF!</f>
        <v>#REF!</v>
      </c>
      <c r="G28" s="234" t="e">
        <f>#REF!/#REF!</f>
        <v>#REF!</v>
      </c>
      <c r="H28" s="235" t="e">
        <f>#REF!/#REF!</f>
        <v>#REF!</v>
      </c>
      <c r="I28" s="239" t="e">
        <f>#REF!/#REF!</f>
        <v>#REF!</v>
      </c>
      <c r="J28" s="235" t="e">
        <f>#REF!/#REF!</f>
        <v>#REF!</v>
      </c>
      <c r="K28" s="239" t="e">
        <f>#REF!/#REF!</f>
        <v>#REF!</v>
      </c>
      <c r="L28" s="235" t="e">
        <f>#REF!/#REF!</f>
        <v>#REF!</v>
      </c>
      <c r="M28" s="504" t="e">
        <f>#REF!/#REF!</f>
        <v>#REF!</v>
      </c>
      <c r="N28" s="231" t="e">
        <f>#REF!/#REF!</f>
        <v>#REF!</v>
      </c>
      <c r="O28" s="232" t="e">
        <f>#REF!/#REF!</f>
        <v>#REF!</v>
      </c>
      <c r="P28" s="231" t="e">
        <f>#REF!/#REF!</f>
        <v>#REF!</v>
      </c>
      <c r="Q28" s="232" t="e">
        <f>#REF!/#REF!</f>
        <v>#REF!</v>
      </c>
      <c r="R28" s="233" t="e">
        <f>#REF!/#REF!</f>
        <v>#REF!</v>
      </c>
      <c r="S28" s="234" t="e">
        <f>#REF!/#REF!</f>
        <v>#REF!</v>
      </c>
      <c r="T28" s="233" t="e">
        <f>#REF!/#REF!</f>
        <v>#REF!</v>
      </c>
      <c r="U28" s="234" t="e">
        <f>#REF!/#REF!</f>
        <v>#REF!</v>
      </c>
      <c r="V28" s="233" t="e">
        <f>#REF!/#REF!</f>
        <v>#REF!</v>
      </c>
      <c r="W28" s="234" t="e">
        <f>#REF!/#REF!</f>
        <v>#REF!</v>
      </c>
      <c r="X28" s="233" t="e">
        <f>#REF!/#REF!</f>
        <v>#REF!</v>
      </c>
      <c r="Y28" s="233" t="e">
        <f>#REF!/#REF!</f>
        <v>#REF!</v>
      </c>
    </row>
    <row r="29" spans="1:25">
      <c r="A29" s="293" t="s">
        <v>594</v>
      </c>
      <c r="B29" s="231" t="e">
        <f>#REF!/#REF!</f>
        <v>#REF!</v>
      </c>
      <c r="C29" s="232" t="e">
        <f>#REF!/#REF!</f>
        <v>#REF!</v>
      </c>
      <c r="D29" s="231" t="e">
        <f>#REF!/#REF!</f>
        <v>#REF!</v>
      </c>
      <c r="E29" s="232" t="e">
        <f>#REF!/#REF!</f>
        <v>#REF!</v>
      </c>
      <c r="F29" s="233" t="e">
        <f>#REF!/#REF!</f>
        <v>#REF!</v>
      </c>
      <c r="G29" s="234" t="e">
        <f>#REF!/#REF!</f>
        <v>#REF!</v>
      </c>
      <c r="H29" s="235" t="e">
        <f>#REF!/#REF!</f>
        <v>#REF!</v>
      </c>
      <c r="I29" s="239" t="e">
        <f>#REF!/#REF!</f>
        <v>#REF!</v>
      </c>
      <c r="J29" s="235" t="e">
        <f>#REF!/#REF!</f>
        <v>#REF!</v>
      </c>
      <c r="K29" s="239" t="e">
        <f>#REF!/#REF!</f>
        <v>#REF!</v>
      </c>
      <c r="L29" s="235" t="e">
        <f>#REF!/#REF!</f>
        <v>#REF!</v>
      </c>
      <c r="M29" s="504" t="e">
        <f>#REF!/#REF!</f>
        <v>#REF!</v>
      </c>
      <c r="N29" s="231" t="e">
        <f>#REF!/#REF!</f>
        <v>#REF!</v>
      </c>
      <c r="O29" s="232" t="e">
        <f>#REF!/#REF!</f>
        <v>#REF!</v>
      </c>
      <c r="P29" s="231" t="e">
        <f>#REF!/#REF!</f>
        <v>#REF!</v>
      </c>
      <c r="Q29" s="232" t="e">
        <f>#REF!/#REF!</f>
        <v>#REF!</v>
      </c>
      <c r="R29" s="233" t="e">
        <f>#REF!/#REF!</f>
        <v>#REF!</v>
      </c>
      <c r="S29" s="234" t="e">
        <f>#REF!/#REF!</f>
        <v>#REF!</v>
      </c>
      <c r="T29" s="233" t="e">
        <f>#REF!/#REF!</f>
        <v>#REF!</v>
      </c>
      <c r="U29" s="234" t="e">
        <f>#REF!/#REF!</f>
        <v>#REF!</v>
      </c>
      <c r="V29" s="233" t="e">
        <f>#REF!/#REF!</f>
        <v>#REF!</v>
      </c>
      <c r="W29" s="234" t="e">
        <f>#REF!/#REF!</f>
        <v>#REF!</v>
      </c>
      <c r="X29" s="233" t="e">
        <f>#REF!/#REF!</f>
        <v>#REF!</v>
      </c>
      <c r="Y29" s="233" t="e">
        <f>#REF!/#REF!</f>
        <v>#REF!</v>
      </c>
    </row>
    <row r="30" spans="1:25">
      <c r="A30" s="293" t="s">
        <v>595</v>
      </c>
      <c r="B30" s="231" t="e">
        <f>#REF!/#REF!</f>
        <v>#REF!</v>
      </c>
      <c r="C30" s="232" t="e">
        <f>#REF!/#REF!</f>
        <v>#REF!</v>
      </c>
      <c r="D30" s="231" t="e">
        <f>#REF!/#REF!</f>
        <v>#REF!</v>
      </c>
      <c r="E30" s="232" t="e">
        <f>#REF!/#REF!</f>
        <v>#REF!</v>
      </c>
      <c r="F30" s="233" t="e">
        <f>#REF!/#REF!</f>
        <v>#REF!</v>
      </c>
      <c r="G30" s="234" t="e">
        <f>#REF!/#REF!</f>
        <v>#REF!</v>
      </c>
      <c r="H30" s="235" t="e">
        <f>#REF!/#REF!</f>
        <v>#REF!</v>
      </c>
      <c r="I30" s="239" t="e">
        <f>#REF!/#REF!</f>
        <v>#REF!</v>
      </c>
      <c r="J30" s="235" t="e">
        <f>#REF!/#REF!</f>
        <v>#REF!</v>
      </c>
      <c r="K30" s="239" t="e">
        <f>#REF!/#REF!</f>
        <v>#REF!</v>
      </c>
      <c r="L30" s="235" t="e">
        <f>#REF!/#REF!</f>
        <v>#REF!</v>
      </c>
      <c r="M30" s="504" t="e">
        <f>#REF!/#REF!</f>
        <v>#REF!</v>
      </c>
      <c r="N30" s="231" t="e">
        <f>#REF!/#REF!</f>
        <v>#REF!</v>
      </c>
      <c r="O30" s="232" t="e">
        <f>#REF!/#REF!</f>
        <v>#REF!</v>
      </c>
      <c r="P30" s="231" t="e">
        <f>#REF!/#REF!</f>
        <v>#REF!</v>
      </c>
      <c r="Q30" s="232" t="e">
        <f>#REF!/#REF!</f>
        <v>#REF!</v>
      </c>
      <c r="R30" s="233" t="e">
        <f>#REF!/#REF!</f>
        <v>#REF!</v>
      </c>
      <c r="S30" s="234" t="e">
        <f>#REF!/#REF!</f>
        <v>#REF!</v>
      </c>
      <c r="T30" s="233" t="e">
        <f>#REF!/#REF!</f>
        <v>#REF!</v>
      </c>
      <c r="U30" s="234" t="e">
        <f>#REF!/#REF!</f>
        <v>#REF!</v>
      </c>
      <c r="V30" s="233" t="e">
        <f>#REF!/#REF!</f>
        <v>#REF!</v>
      </c>
      <c r="W30" s="234" t="e">
        <f>#REF!/#REF!</f>
        <v>#REF!</v>
      </c>
      <c r="X30" s="233" t="e">
        <f>#REF!/#REF!</f>
        <v>#REF!</v>
      </c>
      <c r="Y30" s="233" t="e">
        <f>#REF!/#REF!</f>
        <v>#REF!</v>
      </c>
    </row>
    <row r="31" spans="1:25">
      <c r="A31" s="403" t="s">
        <v>596</v>
      </c>
      <c r="B31" s="240" t="e">
        <f>#REF!/#REF!</f>
        <v>#REF!</v>
      </c>
      <c r="C31" s="241" t="e">
        <f>#REF!/#REF!</f>
        <v>#REF!</v>
      </c>
      <c r="D31" s="240" t="e">
        <f>#REF!/#REF!</f>
        <v>#REF!</v>
      </c>
      <c r="E31" s="241" t="e">
        <f>#REF!/#REF!</f>
        <v>#REF!</v>
      </c>
      <c r="F31" s="242" t="e">
        <f>#REF!/#REF!</f>
        <v>#REF!</v>
      </c>
      <c r="G31" s="243" t="e">
        <f>#REF!/#REF!</f>
        <v>#REF!</v>
      </c>
      <c r="H31" s="244" t="e">
        <f>#REF!/#REF!</f>
        <v>#REF!</v>
      </c>
      <c r="I31" s="245" t="e">
        <f>#REF!/#REF!</f>
        <v>#REF!</v>
      </c>
      <c r="J31" s="244" t="e">
        <f>#REF!/#REF!</f>
        <v>#REF!</v>
      </c>
      <c r="K31" s="245" t="e">
        <f>#REF!/#REF!</f>
        <v>#REF!</v>
      </c>
      <c r="L31" s="244" t="e">
        <f>#REF!/#REF!</f>
        <v>#REF!</v>
      </c>
      <c r="M31" s="505" t="e">
        <f>#REF!/#REF!</f>
        <v>#REF!</v>
      </c>
      <c r="N31" s="240" t="e">
        <f>#REF!/#REF!</f>
        <v>#REF!</v>
      </c>
      <c r="O31" s="241" t="e">
        <f>#REF!/#REF!</f>
        <v>#REF!</v>
      </c>
      <c r="P31" s="240" t="e">
        <f>#REF!/#REF!</f>
        <v>#REF!</v>
      </c>
      <c r="Q31" s="241" t="e">
        <f>#REF!/#REF!</f>
        <v>#REF!</v>
      </c>
      <c r="R31" s="242" t="e">
        <f>#REF!/#REF!</f>
        <v>#REF!</v>
      </c>
      <c r="S31" s="243" t="e">
        <f>#REF!/#REF!</f>
        <v>#REF!</v>
      </c>
      <c r="T31" s="242" t="e">
        <f>#REF!/#REF!</f>
        <v>#REF!</v>
      </c>
      <c r="U31" s="243" t="e">
        <f>#REF!/#REF!</f>
        <v>#REF!</v>
      </c>
      <c r="V31" s="242" t="e">
        <f>#REF!/#REF!</f>
        <v>#REF!</v>
      </c>
      <c r="W31" s="243" t="e">
        <f>#REF!/#REF!</f>
        <v>#REF!</v>
      </c>
      <c r="X31" s="242" t="e">
        <f>#REF!/#REF!</f>
        <v>#REF!</v>
      </c>
      <c r="Y31" s="242" t="e">
        <f>#REF!/#REF!</f>
        <v>#REF!</v>
      </c>
    </row>
    <row r="32" spans="1:25">
      <c r="A32" s="293" t="s">
        <v>597</v>
      </c>
      <c r="B32" s="231" t="e">
        <f>#REF!/#REF!</f>
        <v>#REF!</v>
      </c>
      <c r="C32" s="232" t="e">
        <f>#REF!/#REF!</f>
        <v>#REF!</v>
      </c>
      <c r="D32" s="231" t="e">
        <f>#REF!/#REF!</f>
        <v>#REF!</v>
      </c>
      <c r="E32" s="232" t="e">
        <f>#REF!/#REF!</f>
        <v>#REF!</v>
      </c>
      <c r="F32" s="233" t="e">
        <f>#REF!/#REF!</f>
        <v>#REF!</v>
      </c>
      <c r="G32" s="234" t="e">
        <f>#REF!/#REF!</f>
        <v>#REF!</v>
      </c>
      <c r="H32" s="235" t="e">
        <f>#REF!/#REF!</f>
        <v>#REF!</v>
      </c>
      <c r="I32" s="239" t="e">
        <f>#REF!/#REF!</f>
        <v>#REF!</v>
      </c>
      <c r="J32" s="235" t="e">
        <f>#REF!/#REF!</f>
        <v>#REF!</v>
      </c>
      <c r="K32" s="239" t="e">
        <f>#REF!/#REF!</f>
        <v>#REF!</v>
      </c>
      <c r="L32" s="235" t="e">
        <f>#REF!/#REF!</f>
        <v>#REF!</v>
      </c>
      <c r="M32" s="504" t="e">
        <f>#REF!/#REF!</f>
        <v>#REF!</v>
      </c>
      <c r="N32" s="231" t="e">
        <f>#REF!/#REF!</f>
        <v>#REF!</v>
      </c>
      <c r="O32" s="232" t="e">
        <f>#REF!/#REF!</f>
        <v>#REF!</v>
      </c>
      <c r="P32" s="231" t="e">
        <f>#REF!/#REF!</f>
        <v>#REF!</v>
      </c>
      <c r="Q32" s="232" t="e">
        <f>#REF!/#REF!</f>
        <v>#REF!</v>
      </c>
      <c r="R32" s="233" t="e">
        <f>#REF!/#REF!</f>
        <v>#REF!</v>
      </c>
      <c r="S32" s="234" t="e">
        <f>#REF!/#REF!</f>
        <v>#REF!</v>
      </c>
      <c r="T32" s="233" t="e">
        <f>#REF!/#REF!</f>
        <v>#REF!</v>
      </c>
      <c r="U32" s="234" t="e">
        <f>#REF!/#REF!</f>
        <v>#REF!</v>
      </c>
      <c r="V32" s="233" t="e">
        <f>#REF!/#REF!</f>
        <v>#REF!</v>
      </c>
      <c r="W32" s="234" t="e">
        <f>#REF!/#REF!</f>
        <v>#REF!</v>
      </c>
      <c r="X32" s="233" t="e">
        <f>#REF!/#REF!</f>
        <v>#REF!</v>
      </c>
      <c r="Y32" s="233" t="e">
        <f>#REF!/#REF!</f>
        <v>#REF!</v>
      </c>
    </row>
    <row r="33" spans="1:25">
      <c r="A33" s="293" t="s">
        <v>598</v>
      </c>
      <c r="B33" s="231" t="e">
        <f>#REF!/#REF!</f>
        <v>#REF!</v>
      </c>
      <c r="C33" s="232" t="e">
        <f>#REF!/#REF!</f>
        <v>#REF!</v>
      </c>
      <c r="D33" s="231" t="e">
        <f>#REF!/#REF!</f>
        <v>#REF!</v>
      </c>
      <c r="E33" s="232" t="e">
        <f>#REF!/#REF!</f>
        <v>#REF!</v>
      </c>
      <c r="F33" s="233" t="e">
        <f>#REF!/#REF!</f>
        <v>#REF!</v>
      </c>
      <c r="G33" s="234" t="e">
        <f>#REF!/#REF!</f>
        <v>#REF!</v>
      </c>
      <c r="H33" s="235" t="e">
        <f>#REF!/#REF!</f>
        <v>#REF!</v>
      </c>
      <c r="I33" s="239" t="e">
        <f>#REF!/#REF!</f>
        <v>#REF!</v>
      </c>
      <c r="J33" s="235" t="e">
        <f>#REF!/#REF!</f>
        <v>#REF!</v>
      </c>
      <c r="K33" s="239" t="e">
        <f>#REF!/#REF!</f>
        <v>#REF!</v>
      </c>
      <c r="L33" s="235" t="e">
        <f>#REF!/#REF!</f>
        <v>#REF!</v>
      </c>
      <c r="M33" s="504" t="e">
        <f>#REF!/#REF!</f>
        <v>#REF!</v>
      </c>
      <c r="N33" s="231" t="e">
        <f>#REF!/#REF!</f>
        <v>#REF!</v>
      </c>
      <c r="O33" s="232" t="e">
        <f>#REF!/#REF!</f>
        <v>#REF!</v>
      </c>
      <c r="P33" s="231" t="e">
        <f>#REF!/#REF!</f>
        <v>#REF!</v>
      </c>
      <c r="Q33" s="232" t="e">
        <f>#REF!/#REF!</f>
        <v>#REF!</v>
      </c>
      <c r="R33" s="233" t="e">
        <f>#REF!/#REF!</f>
        <v>#REF!</v>
      </c>
      <c r="S33" s="234" t="e">
        <f>#REF!/#REF!</f>
        <v>#REF!</v>
      </c>
      <c r="T33" s="233" t="e">
        <f>#REF!/#REF!</f>
        <v>#REF!</v>
      </c>
      <c r="U33" s="234" t="e">
        <f>#REF!/#REF!</f>
        <v>#REF!</v>
      </c>
      <c r="V33" s="233" t="e">
        <f>#REF!/#REF!</f>
        <v>#REF!</v>
      </c>
      <c r="W33" s="234" t="e">
        <f>#REF!/#REF!</f>
        <v>#REF!</v>
      </c>
      <c r="X33" s="233" t="e">
        <f>#REF!/#REF!</f>
        <v>#REF!</v>
      </c>
      <c r="Y33" s="233" t="e">
        <f>#REF!/#REF!</f>
        <v>#REF!</v>
      </c>
    </row>
    <row r="34" spans="1:25">
      <c r="A34" s="293" t="s">
        <v>599</v>
      </c>
      <c r="B34" s="231" t="e">
        <f>#REF!/#REF!</f>
        <v>#REF!</v>
      </c>
      <c r="C34" s="232" t="e">
        <f>#REF!/#REF!</f>
        <v>#REF!</v>
      </c>
      <c r="D34" s="231" t="e">
        <f>#REF!/#REF!</f>
        <v>#REF!</v>
      </c>
      <c r="E34" s="232" t="e">
        <f>#REF!/#REF!</f>
        <v>#REF!</v>
      </c>
      <c r="F34" s="233" t="e">
        <f>#REF!/#REF!</f>
        <v>#REF!</v>
      </c>
      <c r="G34" s="234" t="e">
        <f>#REF!/#REF!</f>
        <v>#REF!</v>
      </c>
      <c r="H34" s="235" t="e">
        <f>#REF!/#REF!</f>
        <v>#REF!</v>
      </c>
      <c r="I34" s="239" t="e">
        <f>#REF!/#REF!</f>
        <v>#REF!</v>
      </c>
      <c r="J34" s="235" t="e">
        <f>#REF!/#REF!</f>
        <v>#REF!</v>
      </c>
      <c r="K34" s="239" t="e">
        <f>#REF!/#REF!</f>
        <v>#REF!</v>
      </c>
      <c r="L34" s="235" t="e">
        <f>#REF!/#REF!</f>
        <v>#REF!</v>
      </c>
      <c r="M34" s="504" t="e">
        <f>#REF!/#REF!</f>
        <v>#REF!</v>
      </c>
      <c r="N34" s="231" t="e">
        <f>#REF!/#REF!</f>
        <v>#REF!</v>
      </c>
      <c r="O34" s="232" t="e">
        <f>#REF!/#REF!</f>
        <v>#REF!</v>
      </c>
      <c r="P34" s="231" t="e">
        <f>#REF!/#REF!</f>
        <v>#REF!</v>
      </c>
      <c r="Q34" s="232" t="e">
        <f>#REF!/#REF!</f>
        <v>#REF!</v>
      </c>
      <c r="R34" s="233" t="e">
        <f>#REF!/#REF!</f>
        <v>#REF!</v>
      </c>
      <c r="S34" s="234" t="e">
        <f>#REF!/#REF!</f>
        <v>#REF!</v>
      </c>
      <c r="T34" s="233" t="e">
        <f>#REF!/#REF!</f>
        <v>#REF!</v>
      </c>
      <c r="U34" s="234" t="e">
        <f>#REF!/#REF!</f>
        <v>#REF!</v>
      </c>
      <c r="V34" s="233" t="e">
        <f>#REF!/#REF!</f>
        <v>#REF!</v>
      </c>
      <c r="W34" s="234" t="e">
        <f>#REF!/#REF!</f>
        <v>#REF!</v>
      </c>
      <c r="X34" s="233" t="e">
        <f>#REF!/#REF!</f>
        <v>#REF!</v>
      </c>
      <c r="Y34" s="233" t="e">
        <f>#REF!/#REF!</f>
        <v>#REF!</v>
      </c>
    </row>
    <row r="35" spans="1:25">
      <c r="A35" s="293" t="s">
        <v>600</v>
      </c>
      <c r="B35" s="231" t="e">
        <f>#REF!/#REF!</f>
        <v>#REF!</v>
      </c>
      <c r="C35" s="232" t="e">
        <f>#REF!/#REF!</f>
        <v>#REF!</v>
      </c>
      <c r="D35" s="231" t="e">
        <f>#REF!/#REF!</f>
        <v>#REF!</v>
      </c>
      <c r="E35" s="232" t="e">
        <f>#REF!/#REF!</f>
        <v>#REF!</v>
      </c>
      <c r="F35" s="233" t="e">
        <f>#REF!/#REF!</f>
        <v>#REF!</v>
      </c>
      <c r="G35" s="234" t="e">
        <f>#REF!/#REF!</f>
        <v>#REF!</v>
      </c>
      <c r="H35" s="235" t="e">
        <f>#REF!/#REF!</f>
        <v>#REF!</v>
      </c>
      <c r="I35" s="239" t="e">
        <f>#REF!/#REF!</f>
        <v>#REF!</v>
      </c>
      <c r="J35" s="235" t="e">
        <f>#REF!/#REF!</f>
        <v>#REF!</v>
      </c>
      <c r="K35" s="239" t="e">
        <f>#REF!/#REF!</f>
        <v>#REF!</v>
      </c>
      <c r="L35" s="235" t="e">
        <f>#REF!/#REF!</f>
        <v>#REF!</v>
      </c>
      <c r="M35" s="504" t="e">
        <f>#REF!/#REF!</f>
        <v>#REF!</v>
      </c>
      <c r="N35" s="231" t="e">
        <f>#REF!/#REF!</f>
        <v>#REF!</v>
      </c>
      <c r="O35" s="232" t="e">
        <f>#REF!/#REF!</f>
        <v>#REF!</v>
      </c>
      <c r="P35" s="231" t="e">
        <f>#REF!/#REF!</f>
        <v>#REF!</v>
      </c>
      <c r="Q35" s="232" t="e">
        <f>#REF!/#REF!</f>
        <v>#REF!</v>
      </c>
      <c r="R35" s="233" t="e">
        <f>#REF!/#REF!</f>
        <v>#REF!</v>
      </c>
      <c r="S35" s="234" t="e">
        <f>#REF!/#REF!</f>
        <v>#REF!</v>
      </c>
      <c r="T35" s="233" t="e">
        <f>#REF!/#REF!</f>
        <v>#REF!</v>
      </c>
      <c r="U35" s="234" t="e">
        <f>#REF!/#REF!</f>
        <v>#REF!</v>
      </c>
      <c r="V35" s="233" t="e">
        <f>#REF!/#REF!</f>
        <v>#REF!</v>
      </c>
      <c r="W35" s="234" t="e">
        <f>#REF!/#REF!</f>
        <v>#REF!</v>
      </c>
      <c r="X35" s="233" t="e">
        <f>#REF!/#REF!</f>
        <v>#REF!</v>
      </c>
      <c r="Y35" s="233" t="e">
        <f>#REF!/#REF!</f>
        <v>#REF!</v>
      </c>
    </row>
    <row r="36" spans="1:25">
      <c r="A36" s="403" t="s">
        <v>601</v>
      </c>
      <c r="B36" s="240" t="e">
        <f>#REF!/#REF!</f>
        <v>#REF!</v>
      </c>
      <c r="C36" s="241" t="e">
        <f>#REF!/#REF!</f>
        <v>#REF!</v>
      </c>
      <c r="D36" s="240" t="e">
        <f>#REF!/#REF!</f>
        <v>#REF!</v>
      </c>
      <c r="E36" s="241" t="e">
        <f>#REF!/#REF!</f>
        <v>#REF!</v>
      </c>
      <c r="F36" s="242" t="e">
        <f>#REF!/#REF!</f>
        <v>#REF!</v>
      </c>
      <c r="G36" s="243" t="e">
        <f>#REF!/#REF!</f>
        <v>#REF!</v>
      </c>
      <c r="H36" s="244" t="e">
        <f>#REF!/#REF!</f>
        <v>#REF!</v>
      </c>
      <c r="I36" s="245" t="e">
        <f>#REF!/#REF!</f>
        <v>#REF!</v>
      </c>
      <c r="J36" s="244" t="e">
        <f>#REF!/#REF!</f>
        <v>#REF!</v>
      </c>
      <c r="K36" s="245" t="e">
        <f>#REF!/#REF!</f>
        <v>#REF!</v>
      </c>
      <c r="L36" s="244" t="e">
        <f>#REF!/#REF!</f>
        <v>#REF!</v>
      </c>
      <c r="M36" s="505" t="e">
        <f>#REF!/#REF!</f>
        <v>#REF!</v>
      </c>
      <c r="N36" s="240" t="e">
        <f>#REF!/#REF!</f>
        <v>#REF!</v>
      </c>
      <c r="O36" s="241" t="e">
        <f>#REF!/#REF!</f>
        <v>#REF!</v>
      </c>
      <c r="P36" s="240" t="e">
        <f>#REF!/#REF!</f>
        <v>#REF!</v>
      </c>
      <c r="Q36" s="241" t="e">
        <f>#REF!/#REF!</f>
        <v>#REF!</v>
      </c>
      <c r="R36" s="242" t="e">
        <f>#REF!/#REF!</f>
        <v>#REF!</v>
      </c>
      <c r="S36" s="243" t="e">
        <f>#REF!/#REF!</f>
        <v>#REF!</v>
      </c>
      <c r="T36" s="242" t="e">
        <f>#REF!/#REF!</f>
        <v>#REF!</v>
      </c>
      <c r="U36" s="243" t="e">
        <f>#REF!/#REF!</f>
        <v>#REF!</v>
      </c>
      <c r="V36" s="242" t="e">
        <f>#REF!/#REF!</f>
        <v>#REF!</v>
      </c>
      <c r="W36" s="243" t="e">
        <f>#REF!/#REF!</f>
        <v>#REF!</v>
      </c>
      <c r="X36" s="242" t="e">
        <f>#REF!/#REF!</f>
        <v>#REF!</v>
      </c>
      <c r="Y36" s="242" t="e">
        <f>#REF!/#REF!</f>
        <v>#REF!</v>
      </c>
    </row>
    <row r="37" spans="1:25">
      <c r="A37" s="293" t="s">
        <v>602</v>
      </c>
      <c r="B37" s="231" t="e">
        <f>#REF!/#REF!</f>
        <v>#REF!</v>
      </c>
      <c r="C37" s="232" t="e">
        <f>#REF!/#REF!</f>
        <v>#REF!</v>
      </c>
      <c r="D37" s="231" t="e">
        <f>#REF!/#REF!</f>
        <v>#REF!</v>
      </c>
      <c r="E37" s="232" t="e">
        <f>#REF!/#REF!</f>
        <v>#REF!</v>
      </c>
      <c r="F37" s="233" t="e">
        <f>#REF!/#REF!</f>
        <v>#REF!</v>
      </c>
      <c r="G37" s="234" t="e">
        <f>#REF!/#REF!</f>
        <v>#REF!</v>
      </c>
      <c r="H37" s="235" t="e">
        <f>#REF!/#REF!</f>
        <v>#REF!</v>
      </c>
      <c r="I37" s="239" t="e">
        <f>#REF!/#REF!</f>
        <v>#REF!</v>
      </c>
      <c r="J37" s="235" t="e">
        <f>#REF!/#REF!</f>
        <v>#REF!</v>
      </c>
      <c r="K37" s="239" t="e">
        <f>#REF!/#REF!</f>
        <v>#REF!</v>
      </c>
      <c r="L37" s="235" t="e">
        <f>#REF!/#REF!</f>
        <v>#REF!</v>
      </c>
      <c r="M37" s="504" t="e">
        <f>#REF!/#REF!</f>
        <v>#REF!</v>
      </c>
      <c r="N37" s="231" t="e">
        <f>#REF!/#REF!</f>
        <v>#REF!</v>
      </c>
      <c r="O37" s="232" t="e">
        <f>#REF!/#REF!</f>
        <v>#REF!</v>
      </c>
      <c r="P37" s="231" t="e">
        <f>#REF!/#REF!</f>
        <v>#REF!</v>
      </c>
      <c r="Q37" s="232" t="e">
        <f>#REF!/#REF!</f>
        <v>#REF!</v>
      </c>
      <c r="R37" s="233" t="e">
        <f>#REF!/#REF!</f>
        <v>#REF!</v>
      </c>
      <c r="S37" s="234" t="e">
        <f>#REF!/#REF!</f>
        <v>#REF!</v>
      </c>
      <c r="T37" s="233" t="e">
        <f>#REF!/#REF!</f>
        <v>#REF!</v>
      </c>
      <c r="U37" s="234" t="e">
        <f>#REF!/#REF!</f>
        <v>#REF!</v>
      </c>
      <c r="V37" s="233" t="e">
        <f>#REF!/#REF!</f>
        <v>#REF!</v>
      </c>
      <c r="W37" s="234" t="e">
        <f>#REF!/#REF!</f>
        <v>#REF!</v>
      </c>
      <c r="X37" s="233" t="e">
        <f>#REF!/#REF!</f>
        <v>#REF!</v>
      </c>
      <c r="Y37" s="233" t="e">
        <f>#REF!/#REF!</f>
        <v>#REF!</v>
      </c>
    </row>
    <row r="38" spans="1:25">
      <c r="A38" s="293" t="s">
        <v>603</v>
      </c>
      <c r="B38" s="231" t="e">
        <f>#REF!/#REF!</f>
        <v>#REF!</v>
      </c>
      <c r="C38" s="232" t="e">
        <f>#REF!/#REF!</f>
        <v>#REF!</v>
      </c>
      <c r="D38" s="231" t="e">
        <f>#REF!/#REF!</f>
        <v>#REF!</v>
      </c>
      <c r="E38" s="232" t="e">
        <f>#REF!/#REF!</f>
        <v>#REF!</v>
      </c>
      <c r="F38" s="233" t="e">
        <f>#REF!/#REF!</f>
        <v>#REF!</v>
      </c>
      <c r="G38" s="234" t="e">
        <f>#REF!/#REF!</f>
        <v>#REF!</v>
      </c>
      <c r="H38" s="235" t="e">
        <f>#REF!/#REF!</f>
        <v>#REF!</v>
      </c>
      <c r="I38" s="239" t="e">
        <f>#REF!/#REF!</f>
        <v>#REF!</v>
      </c>
      <c r="J38" s="235" t="e">
        <f>#REF!/#REF!</f>
        <v>#REF!</v>
      </c>
      <c r="K38" s="239" t="e">
        <f>#REF!/#REF!</f>
        <v>#REF!</v>
      </c>
      <c r="L38" s="235" t="e">
        <f>#REF!/#REF!</f>
        <v>#REF!</v>
      </c>
      <c r="M38" s="504" t="e">
        <f>#REF!/#REF!</f>
        <v>#REF!</v>
      </c>
      <c r="N38" s="231" t="e">
        <f>#REF!/#REF!</f>
        <v>#REF!</v>
      </c>
      <c r="O38" s="232" t="e">
        <f>#REF!/#REF!</f>
        <v>#REF!</v>
      </c>
      <c r="P38" s="231" t="e">
        <f>#REF!/#REF!</f>
        <v>#REF!</v>
      </c>
      <c r="Q38" s="232" t="e">
        <f>#REF!/#REF!</f>
        <v>#REF!</v>
      </c>
      <c r="R38" s="233" t="e">
        <f>#REF!/#REF!</f>
        <v>#REF!</v>
      </c>
      <c r="S38" s="234" t="e">
        <f>#REF!/#REF!</f>
        <v>#REF!</v>
      </c>
      <c r="T38" s="233" t="e">
        <f>#REF!/#REF!</f>
        <v>#REF!</v>
      </c>
      <c r="U38" s="234" t="e">
        <f>#REF!/#REF!</f>
        <v>#REF!</v>
      </c>
      <c r="V38" s="233" t="e">
        <f>#REF!/#REF!</f>
        <v>#REF!</v>
      </c>
      <c r="W38" s="234" t="e">
        <f>#REF!/#REF!</f>
        <v>#REF!</v>
      </c>
      <c r="X38" s="233" t="e">
        <f>#REF!/#REF!</f>
        <v>#REF!</v>
      </c>
      <c r="Y38" s="233" t="e">
        <f>#REF!/#REF!</f>
        <v>#REF!</v>
      </c>
    </row>
    <row r="39" spans="1:25">
      <c r="A39" s="293" t="s">
        <v>604</v>
      </c>
      <c r="B39" s="231" t="e">
        <f>#REF!/#REF!</f>
        <v>#REF!</v>
      </c>
      <c r="C39" s="232" t="e">
        <f>#REF!/#REF!</f>
        <v>#REF!</v>
      </c>
      <c r="D39" s="231" t="e">
        <f>#REF!/#REF!</f>
        <v>#REF!</v>
      </c>
      <c r="E39" s="232" t="e">
        <f>#REF!/#REF!</f>
        <v>#REF!</v>
      </c>
      <c r="F39" s="233" t="e">
        <f>#REF!/#REF!</f>
        <v>#REF!</v>
      </c>
      <c r="G39" s="234" t="e">
        <f>#REF!/#REF!</f>
        <v>#REF!</v>
      </c>
      <c r="H39" s="235" t="e">
        <f>#REF!/#REF!</f>
        <v>#REF!</v>
      </c>
      <c r="I39" s="239" t="e">
        <f>#REF!/#REF!</f>
        <v>#REF!</v>
      </c>
      <c r="J39" s="235" t="e">
        <f>#REF!/#REF!</f>
        <v>#REF!</v>
      </c>
      <c r="K39" s="239" t="e">
        <f>#REF!/#REF!</f>
        <v>#REF!</v>
      </c>
      <c r="L39" s="235" t="e">
        <f>#REF!/#REF!</f>
        <v>#REF!</v>
      </c>
      <c r="M39" s="504" t="e">
        <f>#REF!/#REF!</f>
        <v>#REF!</v>
      </c>
      <c r="N39" s="231" t="e">
        <f>#REF!/#REF!</f>
        <v>#REF!</v>
      </c>
      <c r="O39" s="232" t="e">
        <f>#REF!/#REF!</f>
        <v>#REF!</v>
      </c>
      <c r="P39" s="231" t="e">
        <f>#REF!/#REF!</f>
        <v>#REF!</v>
      </c>
      <c r="Q39" s="232" t="e">
        <f>#REF!/#REF!</f>
        <v>#REF!</v>
      </c>
      <c r="R39" s="233" t="e">
        <f>#REF!/#REF!</f>
        <v>#REF!</v>
      </c>
      <c r="S39" s="234" t="e">
        <f>#REF!/#REF!</f>
        <v>#REF!</v>
      </c>
      <c r="T39" s="233" t="e">
        <f>#REF!/#REF!</f>
        <v>#REF!</v>
      </c>
      <c r="U39" s="234" t="e">
        <f>#REF!/#REF!</f>
        <v>#REF!</v>
      </c>
      <c r="V39" s="233" t="e">
        <f>#REF!/#REF!</f>
        <v>#REF!</v>
      </c>
      <c r="W39" s="234" t="e">
        <f>#REF!/#REF!</f>
        <v>#REF!</v>
      </c>
      <c r="X39" s="233" t="e">
        <f>#REF!/#REF!</f>
        <v>#REF!</v>
      </c>
      <c r="Y39" s="233" t="e">
        <f>#REF!/#REF!</f>
        <v>#REF!</v>
      </c>
    </row>
    <row r="40" spans="1:25">
      <c r="A40" s="293" t="s">
        <v>605</v>
      </c>
      <c r="B40" s="231" t="e">
        <f>#REF!/#REF!</f>
        <v>#REF!</v>
      </c>
      <c r="C40" s="232" t="e">
        <f>#REF!/#REF!</f>
        <v>#REF!</v>
      </c>
      <c r="D40" s="231" t="e">
        <f>#REF!/#REF!</f>
        <v>#REF!</v>
      </c>
      <c r="E40" s="232" t="e">
        <f>#REF!/#REF!</f>
        <v>#REF!</v>
      </c>
      <c r="F40" s="233" t="e">
        <f>#REF!/#REF!</f>
        <v>#REF!</v>
      </c>
      <c r="G40" s="234" t="e">
        <f>#REF!/#REF!</f>
        <v>#REF!</v>
      </c>
      <c r="H40" s="235" t="e">
        <f>#REF!/#REF!</f>
        <v>#REF!</v>
      </c>
      <c r="I40" s="239" t="e">
        <f>#REF!/#REF!</f>
        <v>#REF!</v>
      </c>
      <c r="J40" s="235" t="e">
        <f>#REF!/#REF!</f>
        <v>#REF!</v>
      </c>
      <c r="K40" s="239" t="e">
        <f>#REF!/#REF!</f>
        <v>#REF!</v>
      </c>
      <c r="L40" s="235" t="e">
        <f>#REF!/#REF!</f>
        <v>#REF!</v>
      </c>
      <c r="M40" s="504" t="e">
        <f>#REF!/#REF!</f>
        <v>#REF!</v>
      </c>
      <c r="N40" s="231" t="e">
        <f>#REF!/#REF!</f>
        <v>#REF!</v>
      </c>
      <c r="O40" s="232" t="e">
        <f>#REF!/#REF!</f>
        <v>#REF!</v>
      </c>
      <c r="P40" s="231" t="e">
        <f>#REF!/#REF!</f>
        <v>#REF!</v>
      </c>
      <c r="Q40" s="232" t="e">
        <f>#REF!/#REF!</f>
        <v>#REF!</v>
      </c>
      <c r="R40" s="233" t="e">
        <f>#REF!/#REF!</f>
        <v>#REF!</v>
      </c>
      <c r="S40" s="234" t="e">
        <f>#REF!/#REF!</f>
        <v>#REF!</v>
      </c>
      <c r="T40" s="233" t="e">
        <f>#REF!/#REF!</f>
        <v>#REF!</v>
      </c>
      <c r="U40" s="234" t="e">
        <f>#REF!/#REF!</f>
        <v>#REF!</v>
      </c>
      <c r="V40" s="233" t="e">
        <f>#REF!/#REF!</f>
        <v>#REF!</v>
      </c>
      <c r="W40" s="234" t="e">
        <f>#REF!/#REF!</f>
        <v>#REF!</v>
      </c>
      <c r="X40" s="233" t="e">
        <f>#REF!/#REF!</f>
        <v>#REF!</v>
      </c>
      <c r="Y40" s="233" t="e">
        <f>#REF!/#REF!</f>
        <v>#REF!</v>
      </c>
    </row>
    <row r="41" spans="1:25">
      <c r="A41" s="403" t="s">
        <v>606</v>
      </c>
      <c r="B41" s="240" t="e">
        <f>#REF!/#REF!</f>
        <v>#REF!</v>
      </c>
      <c r="C41" s="241" t="e">
        <f>#REF!/#REF!</f>
        <v>#REF!</v>
      </c>
      <c r="D41" s="240" t="e">
        <f>#REF!/#REF!</f>
        <v>#REF!</v>
      </c>
      <c r="E41" s="241" t="e">
        <f>#REF!/#REF!</f>
        <v>#REF!</v>
      </c>
      <c r="F41" s="242" t="e">
        <f>#REF!/#REF!</f>
        <v>#REF!</v>
      </c>
      <c r="G41" s="243" t="e">
        <f>#REF!/#REF!</f>
        <v>#REF!</v>
      </c>
      <c r="H41" s="244" t="e">
        <f>#REF!/#REF!</f>
        <v>#REF!</v>
      </c>
      <c r="I41" s="245" t="e">
        <f>#REF!/#REF!</f>
        <v>#REF!</v>
      </c>
      <c r="J41" s="244" t="e">
        <f>#REF!/#REF!</f>
        <v>#REF!</v>
      </c>
      <c r="K41" s="245" t="e">
        <f>#REF!/#REF!</f>
        <v>#REF!</v>
      </c>
      <c r="L41" s="244" t="e">
        <f>#REF!/#REF!</f>
        <v>#REF!</v>
      </c>
      <c r="M41" s="505" t="e">
        <f>#REF!/#REF!</f>
        <v>#REF!</v>
      </c>
      <c r="N41" s="240" t="e">
        <f>#REF!/#REF!</f>
        <v>#REF!</v>
      </c>
      <c r="O41" s="241" t="e">
        <f>#REF!/#REF!</f>
        <v>#REF!</v>
      </c>
      <c r="P41" s="240" t="e">
        <f>#REF!/#REF!</f>
        <v>#REF!</v>
      </c>
      <c r="Q41" s="241" t="e">
        <f>#REF!/#REF!</f>
        <v>#REF!</v>
      </c>
      <c r="R41" s="242" t="e">
        <f>#REF!/#REF!</f>
        <v>#REF!</v>
      </c>
      <c r="S41" s="243" t="e">
        <f>#REF!/#REF!</f>
        <v>#REF!</v>
      </c>
      <c r="T41" s="242" t="e">
        <f>#REF!/#REF!</f>
        <v>#REF!</v>
      </c>
      <c r="U41" s="243" t="e">
        <f>#REF!/#REF!</f>
        <v>#REF!</v>
      </c>
      <c r="V41" s="242" t="e">
        <f>#REF!/#REF!</f>
        <v>#REF!</v>
      </c>
      <c r="W41" s="243" t="e">
        <f>#REF!/#REF!</f>
        <v>#REF!</v>
      </c>
      <c r="X41" s="242" t="e">
        <f>#REF!/#REF!</f>
        <v>#REF!</v>
      </c>
      <c r="Y41" s="242" t="e">
        <f>#REF!/#REF!</f>
        <v>#REF!</v>
      </c>
    </row>
    <row r="42" spans="1:25">
      <c r="A42" s="293" t="s">
        <v>607</v>
      </c>
      <c r="B42" s="231" t="e">
        <f>#REF!/#REF!</f>
        <v>#REF!</v>
      </c>
      <c r="C42" s="232" t="e">
        <f>#REF!/#REF!</f>
        <v>#REF!</v>
      </c>
      <c r="D42" s="231" t="e">
        <f>#REF!/#REF!</f>
        <v>#REF!</v>
      </c>
      <c r="E42" s="232" t="e">
        <f>#REF!/#REF!</f>
        <v>#REF!</v>
      </c>
      <c r="F42" s="233" t="e">
        <f>#REF!/#REF!</f>
        <v>#REF!</v>
      </c>
      <c r="G42" s="234" t="e">
        <f>#REF!/#REF!</f>
        <v>#REF!</v>
      </c>
      <c r="H42" s="235" t="e">
        <f>#REF!/#REF!</f>
        <v>#REF!</v>
      </c>
      <c r="I42" s="239" t="e">
        <f>#REF!/#REF!</f>
        <v>#REF!</v>
      </c>
      <c r="J42" s="235" t="e">
        <f>#REF!/#REF!</f>
        <v>#REF!</v>
      </c>
      <c r="K42" s="239" t="e">
        <f>#REF!/#REF!</f>
        <v>#REF!</v>
      </c>
      <c r="L42" s="235" t="e">
        <f>#REF!/#REF!</f>
        <v>#REF!</v>
      </c>
      <c r="M42" s="504" t="e">
        <f>#REF!/#REF!</f>
        <v>#REF!</v>
      </c>
      <c r="N42" s="231" t="e">
        <f>#REF!/#REF!</f>
        <v>#REF!</v>
      </c>
      <c r="O42" s="232" t="e">
        <f>#REF!/#REF!</f>
        <v>#REF!</v>
      </c>
      <c r="P42" s="231" t="e">
        <f>#REF!/#REF!</f>
        <v>#REF!</v>
      </c>
      <c r="Q42" s="232" t="e">
        <f>#REF!/#REF!</f>
        <v>#REF!</v>
      </c>
      <c r="R42" s="233" t="e">
        <f>#REF!/#REF!</f>
        <v>#REF!</v>
      </c>
      <c r="S42" s="234" t="e">
        <f>#REF!/#REF!</f>
        <v>#REF!</v>
      </c>
      <c r="T42" s="233" t="e">
        <f>#REF!/#REF!</f>
        <v>#REF!</v>
      </c>
      <c r="U42" s="234" t="e">
        <f>#REF!/#REF!</f>
        <v>#REF!</v>
      </c>
      <c r="V42" s="233" t="e">
        <f>#REF!/#REF!</f>
        <v>#REF!</v>
      </c>
      <c r="W42" s="234" t="e">
        <f>#REF!/#REF!</f>
        <v>#REF!</v>
      </c>
      <c r="X42" s="233" t="e">
        <f>#REF!/#REF!</f>
        <v>#REF!</v>
      </c>
      <c r="Y42" s="233" t="e">
        <f>#REF!/#REF!</f>
        <v>#REF!</v>
      </c>
    </row>
    <row r="43" spans="1:25">
      <c r="A43" s="293" t="s">
        <v>608</v>
      </c>
      <c r="B43" s="231" t="e">
        <f>#REF!/#REF!</f>
        <v>#REF!</v>
      </c>
      <c r="C43" s="232" t="e">
        <f>#REF!/#REF!</f>
        <v>#REF!</v>
      </c>
      <c r="D43" s="231" t="e">
        <f>#REF!/#REF!</f>
        <v>#REF!</v>
      </c>
      <c r="E43" s="232" t="e">
        <f>#REF!/#REF!</f>
        <v>#REF!</v>
      </c>
      <c r="F43" s="233" t="e">
        <f>#REF!/#REF!</f>
        <v>#REF!</v>
      </c>
      <c r="G43" s="234" t="e">
        <f>#REF!/#REF!</f>
        <v>#REF!</v>
      </c>
      <c r="H43" s="235" t="e">
        <f>#REF!/#REF!</f>
        <v>#REF!</v>
      </c>
      <c r="I43" s="239" t="e">
        <f>#REF!/#REF!</f>
        <v>#REF!</v>
      </c>
      <c r="J43" s="235" t="e">
        <f>#REF!/#REF!</f>
        <v>#REF!</v>
      </c>
      <c r="K43" s="239" t="e">
        <f>#REF!/#REF!</f>
        <v>#REF!</v>
      </c>
      <c r="L43" s="235" t="e">
        <f>#REF!/#REF!</f>
        <v>#REF!</v>
      </c>
      <c r="M43" s="504" t="e">
        <f>#REF!/#REF!</f>
        <v>#REF!</v>
      </c>
      <c r="N43" s="231" t="e">
        <f>#REF!/#REF!</f>
        <v>#REF!</v>
      </c>
      <c r="O43" s="232" t="e">
        <f>#REF!/#REF!</f>
        <v>#REF!</v>
      </c>
      <c r="P43" s="231" t="e">
        <f>#REF!/#REF!</f>
        <v>#REF!</v>
      </c>
      <c r="Q43" s="232" t="e">
        <f>#REF!/#REF!</f>
        <v>#REF!</v>
      </c>
      <c r="R43" s="233" t="e">
        <f>#REF!/#REF!</f>
        <v>#REF!</v>
      </c>
      <c r="S43" s="234" t="e">
        <f>#REF!/#REF!</f>
        <v>#REF!</v>
      </c>
      <c r="T43" s="233" t="e">
        <f>#REF!/#REF!</f>
        <v>#REF!</v>
      </c>
      <c r="U43" s="234" t="e">
        <f>#REF!/#REF!</f>
        <v>#REF!</v>
      </c>
      <c r="V43" s="233" t="e">
        <f>#REF!/#REF!</f>
        <v>#REF!</v>
      </c>
      <c r="W43" s="234" t="e">
        <f>#REF!/#REF!</f>
        <v>#REF!</v>
      </c>
      <c r="X43" s="233" t="e">
        <f>#REF!/#REF!</f>
        <v>#REF!</v>
      </c>
      <c r="Y43" s="233" t="e">
        <f>#REF!/#REF!</f>
        <v>#REF!</v>
      </c>
    </row>
    <row r="44" spans="1:25">
      <c r="A44" s="293" t="s">
        <v>609</v>
      </c>
      <c r="B44" s="231" t="e">
        <f>#REF!/#REF!</f>
        <v>#REF!</v>
      </c>
      <c r="C44" s="232" t="e">
        <f>#REF!/#REF!</f>
        <v>#REF!</v>
      </c>
      <c r="D44" s="231" t="e">
        <f>#REF!/#REF!</f>
        <v>#REF!</v>
      </c>
      <c r="E44" s="232" t="e">
        <f>#REF!/#REF!</f>
        <v>#REF!</v>
      </c>
      <c r="F44" s="233" t="e">
        <f>#REF!/#REF!</f>
        <v>#REF!</v>
      </c>
      <c r="G44" s="234" t="e">
        <f>#REF!/#REF!</f>
        <v>#REF!</v>
      </c>
      <c r="H44" s="235" t="e">
        <f>#REF!/#REF!</f>
        <v>#REF!</v>
      </c>
      <c r="I44" s="239" t="e">
        <f>#REF!/#REF!</f>
        <v>#REF!</v>
      </c>
      <c r="J44" s="235" t="e">
        <f>#REF!/#REF!</f>
        <v>#REF!</v>
      </c>
      <c r="K44" s="239" t="e">
        <f>#REF!/#REF!</f>
        <v>#REF!</v>
      </c>
      <c r="L44" s="235" t="e">
        <f>#REF!/#REF!</f>
        <v>#REF!</v>
      </c>
      <c r="M44" s="504" t="e">
        <f>#REF!/#REF!</f>
        <v>#REF!</v>
      </c>
      <c r="N44" s="231" t="e">
        <f>#REF!/#REF!</f>
        <v>#REF!</v>
      </c>
      <c r="O44" s="232" t="e">
        <f>#REF!/#REF!</f>
        <v>#REF!</v>
      </c>
      <c r="P44" s="231" t="e">
        <f>#REF!/#REF!</f>
        <v>#REF!</v>
      </c>
      <c r="Q44" s="232" t="e">
        <f>#REF!/#REF!</f>
        <v>#REF!</v>
      </c>
      <c r="R44" s="233" t="e">
        <f>#REF!/#REF!</f>
        <v>#REF!</v>
      </c>
      <c r="S44" s="234" t="e">
        <f>#REF!/#REF!</f>
        <v>#REF!</v>
      </c>
      <c r="T44" s="233" t="e">
        <f>#REF!/#REF!</f>
        <v>#REF!</v>
      </c>
      <c r="U44" s="234" t="e">
        <f>#REF!/#REF!</f>
        <v>#REF!</v>
      </c>
      <c r="V44" s="233" t="e">
        <f>#REF!/#REF!</f>
        <v>#REF!</v>
      </c>
      <c r="W44" s="234" t="e">
        <f>#REF!/#REF!</f>
        <v>#REF!</v>
      </c>
      <c r="X44" s="233" t="e">
        <f>#REF!/#REF!</f>
        <v>#REF!</v>
      </c>
      <c r="Y44" s="233" t="e">
        <f>#REF!/#REF!</f>
        <v>#REF!</v>
      </c>
    </row>
    <row r="45" spans="1:25">
      <c r="A45" s="293" t="s">
        <v>610</v>
      </c>
      <c r="B45" s="231" t="e">
        <f>#REF!/#REF!</f>
        <v>#REF!</v>
      </c>
      <c r="C45" s="232" t="e">
        <f>#REF!/#REF!</f>
        <v>#REF!</v>
      </c>
      <c r="D45" s="231" t="e">
        <f>#REF!/#REF!</f>
        <v>#REF!</v>
      </c>
      <c r="E45" s="232" t="e">
        <f>#REF!/#REF!</f>
        <v>#REF!</v>
      </c>
      <c r="F45" s="233" t="e">
        <f>#REF!/#REF!</f>
        <v>#REF!</v>
      </c>
      <c r="G45" s="234" t="e">
        <f>#REF!/#REF!</f>
        <v>#REF!</v>
      </c>
      <c r="H45" s="235" t="e">
        <f>#REF!/#REF!</f>
        <v>#REF!</v>
      </c>
      <c r="I45" s="239" t="e">
        <f>#REF!/#REF!</f>
        <v>#REF!</v>
      </c>
      <c r="J45" s="235" t="e">
        <f>#REF!/#REF!</f>
        <v>#REF!</v>
      </c>
      <c r="K45" s="239" t="e">
        <f>#REF!/#REF!</f>
        <v>#REF!</v>
      </c>
      <c r="L45" s="235" t="e">
        <f>#REF!/#REF!</f>
        <v>#REF!</v>
      </c>
      <c r="M45" s="504" t="e">
        <f>#REF!/#REF!</f>
        <v>#REF!</v>
      </c>
      <c r="N45" s="231" t="e">
        <f>#REF!/#REF!</f>
        <v>#REF!</v>
      </c>
      <c r="O45" s="232" t="e">
        <f>#REF!/#REF!</f>
        <v>#REF!</v>
      </c>
      <c r="P45" s="231" t="e">
        <f>#REF!/#REF!</f>
        <v>#REF!</v>
      </c>
      <c r="Q45" s="232" t="e">
        <f>#REF!/#REF!</f>
        <v>#REF!</v>
      </c>
      <c r="R45" s="233" t="e">
        <f>#REF!/#REF!</f>
        <v>#REF!</v>
      </c>
      <c r="S45" s="234" t="e">
        <f>#REF!/#REF!</f>
        <v>#REF!</v>
      </c>
      <c r="T45" s="233" t="e">
        <f>#REF!/#REF!</f>
        <v>#REF!</v>
      </c>
      <c r="U45" s="234" t="e">
        <f>#REF!/#REF!</f>
        <v>#REF!</v>
      </c>
      <c r="V45" s="233" t="e">
        <f>#REF!/#REF!</f>
        <v>#REF!</v>
      </c>
      <c r="W45" s="234" t="e">
        <f>#REF!/#REF!</f>
        <v>#REF!</v>
      </c>
      <c r="X45" s="233" t="e">
        <f>#REF!/#REF!</f>
        <v>#REF!</v>
      </c>
      <c r="Y45" s="233" t="e">
        <f>#REF!/#REF!</f>
        <v>#REF!</v>
      </c>
    </row>
    <row r="46" spans="1:25">
      <c r="A46" s="403" t="s">
        <v>611</v>
      </c>
      <c r="B46" s="240" t="e">
        <f>#REF!/#REF!</f>
        <v>#REF!</v>
      </c>
      <c r="C46" s="241" t="e">
        <f>#REF!/#REF!</f>
        <v>#REF!</v>
      </c>
      <c r="D46" s="240" t="e">
        <f>#REF!/#REF!</f>
        <v>#REF!</v>
      </c>
      <c r="E46" s="241" t="e">
        <f>#REF!/#REF!</f>
        <v>#REF!</v>
      </c>
      <c r="F46" s="242" t="e">
        <f>#REF!/#REF!</f>
        <v>#REF!</v>
      </c>
      <c r="G46" s="243" t="e">
        <f>#REF!/#REF!</f>
        <v>#REF!</v>
      </c>
      <c r="H46" s="244" t="e">
        <f>#REF!/#REF!</f>
        <v>#REF!</v>
      </c>
      <c r="I46" s="245" t="e">
        <f>#REF!/#REF!</f>
        <v>#REF!</v>
      </c>
      <c r="J46" s="244" t="e">
        <f>#REF!/#REF!</f>
        <v>#REF!</v>
      </c>
      <c r="K46" s="245" t="e">
        <f>#REF!/#REF!</f>
        <v>#REF!</v>
      </c>
      <c r="L46" s="244" t="e">
        <f>#REF!/#REF!</f>
        <v>#REF!</v>
      </c>
      <c r="M46" s="505" t="e">
        <f>#REF!/#REF!</f>
        <v>#REF!</v>
      </c>
      <c r="N46" s="240" t="e">
        <f>#REF!/#REF!</f>
        <v>#REF!</v>
      </c>
      <c r="O46" s="241" t="e">
        <f>#REF!/#REF!</f>
        <v>#REF!</v>
      </c>
      <c r="P46" s="240" t="e">
        <f>#REF!/#REF!</f>
        <v>#REF!</v>
      </c>
      <c r="Q46" s="241" t="e">
        <f>#REF!/#REF!</f>
        <v>#REF!</v>
      </c>
      <c r="R46" s="242" t="e">
        <f>#REF!/#REF!</f>
        <v>#REF!</v>
      </c>
      <c r="S46" s="243" t="e">
        <f>#REF!/#REF!</f>
        <v>#REF!</v>
      </c>
      <c r="T46" s="242" t="e">
        <f>#REF!/#REF!</f>
        <v>#REF!</v>
      </c>
      <c r="U46" s="243" t="e">
        <f>#REF!/#REF!</f>
        <v>#REF!</v>
      </c>
      <c r="V46" s="242" t="e">
        <f>#REF!/#REF!</f>
        <v>#REF!</v>
      </c>
      <c r="W46" s="243" t="e">
        <f>#REF!/#REF!</f>
        <v>#REF!</v>
      </c>
      <c r="X46" s="242" t="e">
        <f>#REF!/#REF!</f>
        <v>#REF!</v>
      </c>
      <c r="Y46" s="242" t="e">
        <f>#REF!/#REF!</f>
        <v>#REF!</v>
      </c>
    </row>
    <row r="47" spans="1:25">
      <c r="A47" s="293" t="s">
        <v>612</v>
      </c>
      <c r="B47" s="231" t="e">
        <f>#REF!/#REF!</f>
        <v>#REF!</v>
      </c>
      <c r="C47" s="232" t="e">
        <f>#REF!/#REF!</f>
        <v>#REF!</v>
      </c>
      <c r="D47" s="231" t="e">
        <f>#REF!/#REF!</f>
        <v>#REF!</v>
      </c>
      <c r="E47" s="232" t="e">
        <f>#REF!/#REF!</f>
        <v>#REF!</v>
      </c>
      <c r="F47" s="233" t="e">
        <f>#REF!/#REF!</f>
        <v>#REF!</v>
      </c>
      <c r="G47" s="234" t="e">
        <f>#REF!/#REF!</f>
        <v>#REF!</v>
      </c>
      <c r="H47" s="235" t="e">
        <f>#REF!/#REF!</f>
        <v>#REF!</v>
      </c>
      <c r="I47" s="239" t="e">
        <f>#REF!/#REF!</f>
        <v>#REF!</v>
      </c>
      <c r="J47" s="235" t="e">
        <f>#REF!/#REF!</f>
        <v>#REF!</v>
      </c>
      <c r="K47" s="239" t="e">
        <f>#REF!/#REF!</f>
        <v>#REF!</v>
      </c>
      <c r="L47" s="235" t="e">
        <f>#REF!/#REF!</f>
        <v>#REF!</v>
      </c>
      <c r="M47" s="504" t="e">
        <f>#REF!/#REF!</f>
        <v>#REF!</v>
      </c>
      <c r="N47" s="231" t="e">
        <f>#REF!/#REF!</f>
        <v>#REF!</v>
      </c>
      <c r="O47" s="232" t="e">
        <f>#REF!/#REF!</f>
        <v>#REF!</v>
      </c>
      <c r="P47" s="231" t="e">
        <f>#REF!/#REF!</f>
        <v>#REF!</v>
      </c>
      <c r="Q47" s="232" t="e">
        <f>#REF!/#REF!</f>
        <v>#REF!</v>
      </c>
      <c r="R47" s="233" t="e">
        <f>#REF!/#REF!</f>
        <v>#REF!</v>
      </c>
      <c r="S47" s="234" t="e">
        <f>#REF!/#REF!</f>
        <v>#REF!</v>
      </c>
      <c r="T47" s="233" t="e">
        <f>#REF!/#REF!</f>
        <v>#REF!</v>
      </c>
      <c r="U47" s="234" t="e">
        <f>#REF!/#REF!</f>
        <v>#REF!</v>
      </c>
      <c r="V47" s="233" t="e">
        <f>#REF!/#REF!</f>
        <v>#REF!</v>
      </c>
      <c r="W47" s="234" t="e">
        <f>#REF!/#REF!</f>
        <v>#REF!</v>
      </c>
      <c r="X47" s="233" t="e">
        <f>#REF!/#REF!</f>
        <v>#REF!</v>
      </c>
      <c r="Y47" s="233" t="e">
        <f>#REF!/#REF!</f>
        <v>#REF!</v>
      </c>
    </row>
    <row r="48" spans="1:25">
      <c r="A48" s="293" t="s">
        <v>613</v>
      </c>
      <c r="B48" s="231" t="e">
        <f>#REF!/#REF!</f>
        <v>#REF!</v>
      </c>
      <c r="C48" s="232" t="e">
        <f>#REF!/#REF!</f>
        <v>#REF!</v>
      </c>
      <c r="D48" s="231" t="e">
        <f>#REF!/#REF!</f>
        <v>#REF!</v>
      </c>
      <c r="E48" s="232" t="e">
        <f>#REF!/#REF!</f>
        <v>#REF!</v>
      </c>
      <c r="F48" s="233" t="e">
        <f>#REF!/#REF!</f>
        <v>#REF!</v>
      </c>
      <c r="G48" s="234" t="e">
        <f>#REF!/#REF!</f>
        <v>#REF!</v>
      </c>
      <c r="H48" s="235" t="e">
        <f>#REF!/#REF!</f>
        <v>#REF!</v>
      </c>
      <c r="I48" s="239" t="e">
        <f>#REF!/#REF!</f>
        <v>#REF!</v>
      </c>
      <c r="J48" s="235" t="e">
        <f>#REF!/#REF!</f>
        <v>#REF!</v>
      </c>
      <c r="K48" s="239" t="e">
        <f>#REF!/#REF!</f>
        <v>#REF!</v>
      </c>
      <c r="L48" s="235" t="e">
        <f>#REF!/#REF!</f>
        <v>#REF!</v>
      </c>
      <c r="M48" s="504" t="e">
        <f>#REF!/#REF!</f>
        <v>#REF!</v>
      </c>
      <c r="N48" s="231" t="e">
        <f>#REF!/#REF!</f>
        <v>#REF!</v>
      </c>
      <c r="O48" s="232" t="e">
        <f>#REF!/#REF!</f>
        <v>#REF!</v>
      </c>
      <c r="P48" s="231" t="e">
        <f>#REF!/#REF!</f>
        <v>#REF!</v>
      </c>
      <c r="Q48" s="232" t="e">
        <f>#REF!/#REF!</f>
        <v>#REF!</v>
      </c>
      <c r="R48" s="233" t="e">
        <f>#REF!/#REF!</f>
        <v>#REF!</v>
      </c>
      <c r="S48" s="234" t="e">
        <f>#REF!/#REF!</f>
        <v>#REF!</v>
      </c>
      <c r="T48" s="233" t="e">
        <f>#REF!/#REF!</f>
        <v>#REF!</v>
      </c>
      <c r="U48" s="234" t="e">
        <f>#REF!/#REF!</f>
        <v>#REF!</v>
      </c>
      <c r="V48" s="233" t="e">
        <f>#REF!/#REF!</f>
        <v>#REF!</v>
      </c>
      <c r="W48" s="234" t="e">
        <f>#REF!/#REF!</f>
        <v>#REF!</v>
      </c>
      <c r="X48" s="233" t="e">
        <f>#REF!/#REF!</f>
        <v>#REF!</v>
      </c>
      <c r="Y48" s="233" t="e">
        <f>#REF!/#REF!</f>
        <v>#REF!</v>
      </c>
    </row>
    <row r="49" spans="1:25">
      <c r="A49" s="293" t="s">
        <v>614</v>
      </c>
      <c r="B49" s="231" t="e">
        <f>#REF!/#REF!</f>
        <v>#REF!</v>
      </c>
      <c r="C49" s="232" t="e">
        <f>#REF!/#REF!</f>
        <v>#REF!</v>
      </c>
      <c r="D49" s="231" t="e">
        <f>#REF!/#REF!</f>
        <v>#REF!</v>
      </c>
      <c r="E49" s="232" t="e">
        <f>#REF!/#REF!</f>
        <v>#REF!</v>
      </c>
      <c r="F49" s="233" t="e">
        <f>#REF!/#REF!</f>
        <v>#REF!</v>
      </c>
      <c r="G49" s="234" t="e">
        <f>#REF!/#REF!</f>
        <v>#REF!</v>
      </c>
      <c r="H49" s="235" t="e">
        <f>#REF!/#REF!</f>
        <v>#REF!</v>
      </c>
      <c r="I49" s="239" t="e">
        <f>#REF!/#REF!</f>
        <v>#REF!</v>
      </c>
      <c r="J49" s="235" t="e">
        <f>#REF!/#REF!</f>
        <v>#REF!</v>
      </c>
      <c r="K49" s="239" t="e">
        <f>#REF!/#REF!</f>
        <v>#REF!</v>
      </c>
      <c r="L49" s="235" t="e">
        <f>#REF!/#REF!</f>
        <v>#REF!</v>
      </c>
      <c r="M49" s="504" t="e">
        <f>#REF!/#REF!</f>
        <v>#REF!</v>
      </c>
      <c r="N49" s="231" t="e">
        <f>#REF!/#REF!</f>
        <v>#REF!</v>
      </c>
      <c r="O49" s="232" t="e">
        <f>#REF!/#REF!</f>
        <v>#REF!</v>
      </c>
      <c r="P49" s="231" t="e">
        <f>#REF!/#REF!</f>
        <v>#REF!</v>
      </c>
      <c r="Q49" s="232" t="e">
        <f>#REF!/#REF!</f>
        <v>#REF!</v>
      </c>
      <c r="R49" s="233" t="e">
        <f>#REF!/#REF!</f>
        <v>#REF!</v>
      </c>
      <c r="S49" s="234" t="e">
        <f>#REF!/#REF!</f>
        <v>#REF!</v>
      </c>
      <c r="T49" s="233" t="e">
        <f>#REF!/#REF!</f>
        <v>#REF!</v>
      </c>
      <c r="U49" s="234" t="e">
        <f>#REF!/#REF!</f>
        <v>#REF!</v>
      </c>
      <c r="V49" s="233" t="e">
        <f>#REF!/#REF!</f>
        <v>#REF!</v>
      </c>
      <c r="W49" s="234" t="e">
        <f>#REF!/#REF!</f>
        <v>#REF!</v>
      </c>
      <c r="X49" s="233" t="e">
        <f>#REF!/#REF!</f>
        <v>#REF!</v>
      </c>
      <c r="Y49" s="233" t="e">
        <f>#REF!/#REF!</f>
        <v>#REF!</v>
      </c>
    </row>
    <row r="50" spans="1:25">
      <c r="A50" s="293" t="s">
        <v>615</v>
      </c>
      <c r="B50" s="231" t="e">
        <f>#REF!/#REF!</f>
        <v>#REF!</v>
      </c>
      <c r="C50" s="232" t="e">
        <f>#REF!/#REF!</f>
        <v>#REF!</v>
      </c>
      <c r="D50" s="231" t="e">
        <f>#REF!/#REF!</f>
        <v>#REF!</v>
      </c>
      <c r="E50" s="232" t="e">
        <f>#REF!/#REF!</f>
        <v>#REF!</v>
      </c>
      <c r="F50" s="233" t="e">
        <f>#REF!/#REF!</f>
        <v>#REF!</v>
      </c>
      <c r="G50" s="234" t="e">
        <f>#REF!/#REF!</f>
        <v>#REF!</v>
      </c>
      <c r="H50" s="235" t="e">
        <f>#REF!/#REF!</f>
        <v>#REF!</v>
      </c>
      <c r="I50" s="239" t="e">
        <f>#REF!/#REF!</f>
        <v>#REF!</v>
      </c>
      <c r="J50" s="235" t="e">
        <f>#REF!/#REF!</f>
        <v>#REF!</v>
      </c>
      <c r="K50" s="239" t="e">
        <f>#REF!/#REF!</f>
        <v>#REF!</v>
      </c>
      <c r="L50" s="235" t="e">
        <f>#REF!/#REF!</f>
        <v>#REF!</v>
      </c>
      <c r="M50" s="504" t="e">
        <f>#REF!/#REF!</f>
        <v>#REF!</v>
      </c>
      <c r="N50" s="231" t="e">
        <f>#REF!/#REF!</f>
        <v>#REF!</v>
      </c>
      <c r="O50" s="232" t="e">
        <f>#REF!/#REF!</f>
        <v>#REF!</v>
      </c>
      <c r="P50" s="231" t="e">
        <f>#REF!/#REF!</f>
        <v>#REF!</v>
      </c>
      <c r="Q50" s="232" t="e">
        <f>#REF!/#REF!</f>
        <v>#REF!</v>
      </c>
      <c r="R50" s="233" t="e">
        <f>#REF!/#REF!</f>
        <v>#REF!</v>
      </c>
      <c r="S50" s="234" t="e">
        <f>#REF!/#REF!</f>
        <v>#REF!</v>
      </c>
      <c r="T50" s="233" t="e">
        <f>#REF!/#REF!</f>
        <v>#REF!</v>
      </c>
      <c r="U50" s="234" t="e">
        <f>#REF!/#REF!</f>
        <v>#REF!</v>
      </c>
      <c r="V50" s="233" t="e">
        <f>#REF!/#REF!</f>
        <v>#REF!</v>
      </c>
      <c r="W50" s="234" t="e">
        <f>#REF!/#REF!</f>
        <v>#REF!</v>
      </c>
      <c r="X50" s="233" t="e">
        <f>#REF!/#REF!</f>
        <v>#REF!</v>
      </c>
      <c r="Y50" s="233" t="e">
        <f>#REF!/#REF!</f>
        <v>#REF!</v>
      </c>
    </row>
    <row r="51" spans="1:25">
      <c r="A51" s="403" t="s">
        <v>616</v>
      </c>
      <c r="B51" s="240" t="e">
        <f>#REF!/#REF!</f>
        <v>#REF!</v>
      </c>
      <c r="C51" s="241" t="e">
        <f>#REF!/#REF!</f>
        <v>#REF!</v>
      </c>
      <c r="D51" s="240" t="e">
        <f>#REF!/#REF!</f>
        <v>#REF!</v>
      </c>
      <c r="E51" s="241" t="e">
        <f>#REF!/#REF!</f>
        <v>#REF!</v>
      </c>
      <c r="F51" s="242" t="e">
        <f>#REF!/#REF!</f>
        <v>#REF!</v>
      </c>
      <c r="G51" s="243" t="e">
        <f>#REF!/#REF!</f>
        <v>#REF!</v>
      </c>
      <c r="H51" s="244" t="e">
        <f>#REF!/#REF!</f>
        <v>#REF!</v>
      </c>
      <c r="I51" s="245" t="e">
        <f>#REF!/#REF!</f>
        <v>#REF!</v>
      </c>
      <c r="J51" s="244" t="e">
        <f>#REF!/#REF!</f>
        <v>#REF!</v>
      </c>
      <c r="K51" s="245" t="e">
        <f>#REF!/#REF!</f>
        <v>#REF!</v>
      </c>
      <c r="L51" s="244" t="e">
        <f>#REF!/#REF!</f>
        <v>#REF!</v>
      </c>
      <c r="M51" s="505" t="e">
        <f>#REF!/#REF!</f>
        <v>#REF!</v>
      </c>
      <c r="N51" s="240" t="e">
        <f>#REF!/#REF!</f>
        <v>#REF!</v>
      </c>
      <c r="O51" s="241" t="e">
        <f>#REF!/#REF!</f>
        <v>#REF!</v>
      </c>
      <c r="P51" s="240" t="e">
        <f>#REF!/#REF!</f>
        <v>#REF!</v>
      </c>
      <c r="Q51" s="241" t="e">
        <f>#REF!/#REF!</f>
        <v>#REF!</v>
      </c>
      <c r="R51" s="242" t="e">
        <f>#REF!/#REF!</f>
        <v>#REF!</v>
      </c>
      <c r="S51" s="243" t="e">
        <f>#REF!/#REF!</f>
        <v>#REF!</v>
      </c>
      <c r="T51" s="242" t="e">
        <f>#REF!/#REF!</f>
        <v>#REF!</v>
      </c>
      <c r="U51" s="243" t="e">
        <f>#REF!/#REF!</f>
        <v>#REF!</v>
      </c>
      <c r="V51" s="242" t="e">
        <f>#REF!/#REF!</f>
        <v>#REF!</v>
      </c>
      <c r="W51" s="243" t="e">
        <f>#REF!/#REF!</f>
        <v>#REF!</v>
      </c>
      <c r="X51" s="242" t="e">
        <f>#REF!/#REF!</f>
        <v>#REF!</v>
      </c>
      <c r="Y51" s="242" t="e">
        <f>#REF!/#REF!</f>
        <v>#REF!</v>
      </c>
    </row>
    <row r="52" spans="1:25">
      <c r="A52" s="293" t="s">
        <v>617</v>
      </c>
      <c r="B52" s="231" t="e">
        <f>#REF!/#REF!</f>
        <v>#REF!</v>
      </c>
      <c r="C52" s="232" t="e">
        <f>#REF!/#REF!</f>
        <v>#REF!</v>
      </c>
      <c r="D52" s="231" t="e">
        <f>#REF!/#REF!</f>
        <v>#REF!</v>
      </c>
      <c r="E52" s="232" t="e">
        <f>#REF!/#REF!</f>
        <v>#REF!</v>
      </c>
      <c r="F52" s="233" t="e">
        <f>#REF!/#REF!</f>
        <v>#REF!</v>
      </c>
      <c r="G52" s="234" t="e">
        <f>#REF!/#REF!</f>
        <v>#REF!</v>
      </c>
      <c r="H52" s="235" t="e">
        <f>#REF!/#REF!</f>
        <v>#REF!</v>
      </c>
      <c r="I52" s="239" t="e">
        <f>#REF!/#REF!</f>
        <v>#REF!</v>
      </c>
      <c r="J52" s="235" t="e">
        <f>#REF!/#REF!</f>
        <v>#REF!</v>
      </c>
      <c r="K52" s="239" t="e">
        <f>#REF!/#REF!</f>
        <v>#REF!</v>
      </c>
      <c r="L52" s="235" t="e">
        <f>#REF!/#REF!</f>
        <v>#REF!</v>
      </c>
      <c r="M52" s="504" t="e">
        <f>#REF!/#REF!</f>
        <v>#REF!</v>
      </c>
      <c r="N52" s="231" t="e">
        <f>#REF!/#REF!</f>
        <v>#REF!</v>
      </c>
      <c r="O52" s="232" t="e">
        <f>#REF!/#REF!</f>
        <v>#REF!</v>
      </c>
      <c r="P52" s="231" t="e">
        <f>#REF!/#REF!</f>
        <v>#REF!</v>
      </c>
      <c r="Q52" s="232" t="e">
        <f>#REF!/#REF!</f>
        <v>#REF!</v>
      </c>
      <c r="R52" s="233" t="e">
        <f>#REF!/#REF!</f>
        <v>#REF!</v>
      </c>
      <c r="S52" s="234" t="e">
        <f>#REF!/#REF!</f>
        <v>#REF!</v>
      </c>
      <c r="T52" s="233" t="e">
        <f>#REF!/#REF!</f>
        <v>#REF!</v>
      </c>
      <c r="U52" s="234" t="e">
        <f>#REF!/#REF!</f>
        <v>#REF!</v>
      </c>
      <c r="V52" s="233" t="e">
        <f>#REF!/#REF!</f>
        <v>#REF!</v>
      </c>
      <c r="W52" s="234" t="e">
        <f>#REF!/#REF!</f>
        <v>#REF!</v>
      </c>
      <c r="X52" s="233" t="e">
        <f>#REF!/#REF!</f>
        <v>#REF!</v>
      </c>
      <c r="Y52" s="233" t="e">
        <f>#REF!/#REF!</f>
        <v>#REF!</v>
      </c>
    </row>
    <row r="53" spans="1:25">
      <c r="A53" s="293" t="s">
        <v>618</v>
      </c>
      <c r="B53" s="231" t="e">
        <f>#REF!/#REF!</f>
        <v>#REF!</v>
      </c>
      <c r="C53" s="232" t="e">
        <f>#REF!/#REF!</f>
        <v>#REF!</v>
      </c>
      <c r="D53" s="231" t="e">
        <f>#REF!/#REF!</f>
        <v>#REF!</v>
      </c>
      <c r="E53" s="232" t="e">
        <f>#REF!/#REF!</f>
        <v>#REF!</v>
      </c>
      <c r="F53" s="233" t="e">
        <f>#REF!/#REF!</f>
        <v>#REF!</v>
      </c>
      <c r="G53" s="234" t="e">
        <f>#REF!/#REF!</f>
        <v>#REF!</v>
      </c>
      <c r="H53" s="235" t="e">
        <f>#REF!/#REF!</f>
        <v>#REF!</v>
      </c>
      <c r="I53" s="239" t="e">
        <f>#REF!/#REF!</f>
        <v>#REF!</v>
      </c>
      <c r="J53" s="235" t="e">
        <f>#REF!/#REF!</f>
        <v>#REF!</v>
      </c>
      <c r="K53" s="239" t="e">
        <f>#REF!/#REF!</f>
        <v>#REF!</v>
      </c>
      <c r="L53" s="235" t="e">
        <f>#REF!/#REF!</f>
        <v>#REF!</v>
      </c>
      <c r="M53" s="504" t="e">
        <f>#REF!/#REF!</f>
        <v>#REF!</v>
      </c>
      <c r="N53" s="231" t="e">
        <f>#REF!/#REF!</f>
        <v>#REF!</v>
      </c>
      <c r="O53" s="232" t="e">
        <f>#REF!/#REF!</f>
        <v>#REF!</v>
      </c>
      <c r="P53" s="231" t="e">
        <f>#REF!/#REF!</f>
        <v>#REF!</v>
      </c>
      <c r="Q53" s="232" t="e">
        <f>#REF!/#REF!</f>
        <v>#REF!</v>
      </c>
      <c r="R53" s="233" t="e">
        <f>#REF!/#REF!</f>
        <v>#REF!</v>
      </c>
      <c r="S53" s="234" t="e">
        <f>#REF!/#REF!</f>
        <v>#REF!</v>
      </c>
      <c r="T53" s="233" t="e">
        <f>#REF!/#REF!</f>
        <v>#REF!</v>
      </c>
      <c r="U53" s="234" t="e">
        <f>#REF!/#REF!</f>
        <v>#REF!</v>
      </c>
      <c r="V53" s="233" t="e">
        <f>#REF!/#REF!</f>
        <v>#REF!</v>
      </c>
      <c r="W53" s="234" t="e">
        <f>#REF!/#REF!</f>
        <v>#REF!</v>
      </c>
      <c r="X53" s="233" t="e">
        <f>#REF!/#REF!</f>
        <v>#REF!</v>
      </c>
      <c r="Y53" s="233" t="e">
        <f>#REF!/#REF!</f>
        <v>#REF!</v>
      </c>
    </row>
    <row r="54" spans="1:25">
      <c r="A54" s="293" t="s">
        <v>619</v>
      </c>
      <c r="B54" s="231" t="e">
        <f>#REF!/#REF!</f>
        <v>#REF!</v>
      </c>
      <c r="C54" s="232" t="e">
        <f>#REF!/#REF!</f>
        <v>#REF!</v>
      </c>
      <c r="D54" s="231" t="e">
        <f>#REF!/#REF!</f>
        <v>#REF!</v>
      </c>
      <c r="E54" s="232" t="e">
        <f>#REF!/#REF!</f>
        <v>#REF!</v>
      </c>
      <c r="F54" s="233" t="e">
        <f>#REF!/#REF!</f>
        <v>#REF!</v>
      </c>
      <c r="G54" s="234" t="e">
        <f>#REF!/#REF!</f>
        <v>#REF!</v>
      </c>
      <c r="H54" s="235" t="e">
        <f>#REF!/#REF!</f>
        <v>#REF!</v>
      </c>
      <c r="I54" s="239" t="e">
        <f>#REF!/#REF!</f>
        <v>#REF!</v>
      </c>
      <c r="J54" s="235" t="e">
        <f>#REF!/#REF!</f>
        <v>#REF!</v>
      </c>
      <c r="K54" s="239" t="e">
        <f>#REF!/#REF!</f>
        <v>#REF!</v>
      </c>
      <c r="L54" s="235" t="e">
        <f>#REF!/#REF!</f>
        <v>#REF!</v>
      </c>
      <c r="M54" s="504" t="e">
        <f>#REF!/#REF!</f>
        <v>#REF!</v>
      </c>
      <c r="N54" s="231" t="e">
        <f>#REF!/#REF!</f>
        <v>#REF!</v>
      </c>
      <c r="O54" s="232" t="e">
        <f>#REF!/#REF!</f>
        <v>#REF!</v>
      </c>
      <c r="P54" s="231" t="e">
        <f>#REF!/#REF!</f>
        <v>#REF!</v>
      </c>
      <c r="Q54" s="232" t="e">
        <f>#REF!/#REF!</f>
        <v>#REF!</v>
      </c>
      <c r="R54" s="233" t="e">
        <f>#REF!/#REF!</f>
        <v>#REF!</v>
      </c>
      <c r="S54" s="234" t="e">
        <f>#REF!/#REF!</f>
        <v>#REF!</v>
      </c>
      <c r="T54" s="233" t="e">
        <f>#REF!/#REF!</f>
        <v>#REF!</v>
      </c>
      <c r="U54" s="234" t="e">
        <f>#REF!/#REF!</f>
        <v>#REF!</v>
      </c>
      <c r="V54" s="233" t="e">
        <f>#REF!/#REF!</f>
        <v>#REF!</v>
      </c>
      <c r="W54" s="234" t="e">
        <f>#REF!/#REF!</f>
        <v>#REF!</v>
      </c>
      <c r="X54" s="233" t="e">
        <f>#REF!/#REF!</f>
        <v>#REF!</v>
      </c>
      <c r="Y54" s="233" t="e">
        <f>#REF!/#REF!</f>
        <v>#REF!</v>
      </c>
    </row>
    <row r="55" spans="1:25">
      <c r="A55" s="293" t="s">
        <v>620</v>
      </c>
      <c r="B55" s="231" t="e">
        <f>#REF!/#REF!</f>
        <v>#REF!</v>
      </c>
      <c r="C55" s="232" t="e">
        <f>#REF!/#REF!</f>
        <v>#REF!</v>
      </c>
      <c r="D55" s="231" t="e">
        <f>#REF!/#REF!</f>
        <v>#REF!</v>
      </c>
      <c r="E55" s="232" t="e">
        <f>#REF!/#REF!</f>
        <v>#REF!</v>
      </c>
      <c r="F55" s="233" t="e">
        <f>#REF!/#REF!</f>
        <v>#REF!</v>
      </c>
      <c r="G55" s="234" t="e">
        <f>#REF!/#REF!</f>
        <v>#REF!</v>
      </c>
      <c r="H55" s="235" t="e">
        <f>#REF!/#REF!</f>
        <v>#REF!</v>
      </c>
      <c r="I55" s="239" t="e">
        <f>#REF!/#REF!</f>
        <v>#REF!</v>
      </c>
      <c r="J55" s="235" t="e">
        <f>#REF!/#REF!</f>
        <v>#REF!</v>
      </c>
      <c r="K55" s="239" t="e">
        <f>#REF!/#REF!</f>
        <v>#REF!</v>
      </c>
      <c r="L55" s="235" t="e">
        <f>#REF!/#REF!</f>
        <v>#REF!</v>
      </c>
      <c r="M55" s="504" t="e">
        <f>#REF!/#REF!</f>
        <v>#REF!</v>
      </c>
      <c r="N55" s="231" t="e">
        <f>#REF!/#REF!</f>
        <v>#REF!</v>
      </c>
      <c r="O55" s="232" t="e">
        <f>#REF!/#REF!</f>
        <v>#REF!</v>
      </c>
      <c r="P55" s="231" t="e">
        <f>#REF!/#REF!</f>
        <v>#REF!</v>
      </c>
      <c r="Q55" s="232" t="e">
        <f>#REF!/#REF!</f>
        <v>#REF!</v>
      </c>
      <c r="R55" s="233" t="e">
        <f>#REF!/#REF!</f>
        <v>#REF!</v>
      </c>
      <c r="S55" s="234" t="e">
        <f>#REF!/#REF!</f>
        <v>#REF!</v>
      </c>
      <c r="T55" s="233" t="e">
        <f>#REF!/#REF!</f>
        <v>#REF!</v>
      </c>
      <c r="U55" s="234" t="e">
        <f>#REF!/#REF!</f>
        <v>#REF!</v>
      </c>
      <c r="V55" s="233" t="e">
        <f>#REF!/#REF!</f>
        <v>#REF!</v>
      </c>
      <c r="W55" s="234" t="e">
        <f>#REF!/#REF!</f>
        <v>#REF!</v>
      </c>
      <c r="X55" s="233" t="e">
        <f>#REF!/#REF!</f>
        <v>#REF!</v>
      </c>
      <c r="Y55" s="233" t="e">
        <f>#REF!/#REF!</f>
        <v>#REF!</v>
      </c>
    </row>
    <row r="56" spans="1:25">
      <c r="A56" s="403" t="s">
        <v>621</v>
      </c>
      <c r="B56" s="240" t="e">
        <f>#REF!/#REF!</f>
        <v>#REF!</v>
      </c>
      <c r="C56" s="241" t="e">
        <f>#REF!/#REF!</f>
        <v>#REF!</v>
      </c>
      <c r="D56" s="240" t="e">
        <f>#REF!/#REF!</f>
        <v>#REF!</v>
      </c>
      <c r="E56" s="241" t="e">
        <f>#REF!/#REF!</f>
        <v>#REF!</v>
      </c>
      <c r="F56" s="242" t="e">
        <f>#REF!/#REF!</f>
        <v>#REF!</v>
      </c>
      <c r="G56" s="243" t="e">
        <f>#REF!/#REF!</f>
        <v>#REF!</v>
      </c>
      <c r="H56" s="244" t="e">
        <f>#REF!/#REF!</f>
        <v>#REF!</v>
      </c>
      <c r="I56" s="245" t="e">
        <f>#REF!/#REF!</f>
        <v>#REF!</v>
      </c>
      <c r="J56" s="244" t="e">
        <f>#REF!/#REF!</f>
        <v>#REF!</v>
      </c>
      <c r="K56" s="245" t="e">
        <f>#REF!/#REF!</f>
        <v>#REF!</v>
      </c>
      <c r="L56" s="244" t="e">
        <f>#REF!/#REF!</f>
        <v>#REF!</v>
      </c>
      <c r="M56" s="505" t="e">
        <f>#REF!/#REF!</f>
        <v>#REF!</v>
      </c>
      <c r="N56" s="240" t="e">
        <f>#REF!/#REF!</f>
        <v>#REF!</v>
      </c>
      <c r="O56" s="241" t="e">
        <f>#REF!/#REF!</f>
        <v>#REF!</v>
      </c>
      <c r="P56" s="240" t="e">
        <f>#REF!/#REF!</f>
        <v>#REF!</v>
      </c>
      <c r="Q56" s="241" t="e">
        <f>#REF!/#REF!</f>
        <v>#REF!</v>
      </c>
      <c r="R56" s="242" t="e">
        <f>#REF!/#REF!</f>
        <v>#REF!</v>
      </c>
      <c r="S56" s="243" t="e">
        <f>#REF!/#REF!</f>
        <v>#REF!</v>
      </c>
      <c r="T56" s="242" t="e">
        <f>#REF!/#REF!</f>
        <v>#REF!</v>
      </c>
      <c r="U56" s="243" t="e">
        <f>#REF!/#REF!</f>
        <v>#REF!</v>
      </c>
      <c r="V56" s="242" t="e">
        <f>#REF!/#REF!</f>
        <v>#REF!</v>
      </c>
      <c r="W56" s="243" t="e">
        <f>#REF!/#REF!</f>
        <v>#REF!</v>
      </c>
      <c r="X56" s="242" t="e">
        <f>#REF!/#REF!</f>
        <v>#REF!</v>
      </c>
      <c r="Y56" s="242" t="e">
        <f>#REF!/#REF!</f>
        <v>#REF!</v>
      </c>
    </row>
  </sheetData>
  <customSheetViews>
    <customSheetView guid="{6F28069D-A7F4-41D2-AA1B-4487F97E36F1}" showPageBreaks="1" printArea="1" showRuler="0">
      <pageMargins left="0.78740157480314965" right="0.39370078740157483" top="0.78740157480314965" bottom="0.39370078740157483" header="0.51181102362204722" footer="0.51181102362204722"/>
      <pageSetup paperSize="8" orientation="landscape" horizontalDpi="4294967292" r:id="rId1"/>
      <headerFooter alignWithMargins="0"/>
    </customSheetView>
  </customSheetViews>
  <mergeCells count="25">
    <mergeCell ref="D4:D5"/>
    <mergeCell ref="E4:E5"/>
    <mergeCell ref="G4:G5"/>
    <mergeCell ref="R4:R5"/>
    <mergeCell ref="A3:A5"/>
    <mergeCell ref="F4:F5"/>
    <mergeCell ref="K4:K5"/>
    <mergeCell ref="B3:E3"/>
    <mergeCell ref="B4:C4"/>
    <mergeCell ref="N3:Q3"/>
    <mergeCell ref="N4:O4"/>
    <mergeCell ref="P4:P5"/>
    <mergeCell ref="Q4:Q5"/>
    <mergeCell ref="S4:S5"/>
    <mergeCell ref="T3:Y3"/>
    <mergeCell ref="H3:M3"/>
    <mergeCell ref="J4:J5"/>
    <mergeCell ref="H4:I4"/>
    <mergeCell ref="V4:V5"/>
    <mergeCell ref="W4:W5"/>
    <mergeCell ref="X4:X5"/>
    <mergeCell ref="Y4:Y5"/>
    <mergeCell ref="L4:L5"/>
    <mergeCell ref="M4:M5"/>
    <mergeCell ref="T4:U4"/>
  </mergeCells>
  <phoneticPr fontId="2"/>
  <pageMargins left="0.78740157480314965" right="0.39370078740157483" top="0.78740157480314965" bottom="0.39370078740157483" header="0.51181102362204722" footer="0.51181102362204722"/>
  <pageSetup paperSize="8" orientation="landscape" horizontalDpi="4294967292"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S219"/>
  <sheetViews>
    <sheetView zoomScale="70" zoomScaleNormal="70" workbookViewId="0">
      <selection sqref="A1:S1"/>
    </sheetView>
  </sheetViews>
  <sheetFormatPr defaultRowHeight="13.5"/>
  <cols>
    <col min="1" max="1" width="4.625" style="187" customWidth="1"/>
    <col min="2" max="2" width="12.375" style="187" customWidth="1"/>
    <col min="3" max="3" width="1.625" style="187" customWidth="1"/>
    <col min="4" max="4" width="12.375" style="186" customWidth="1"/>
    <col min="5" max="5" width="1.625" style="186" customWidth="1"/>
    <col min="6" max="9" width="16.875" style="186" customWidth="1"/>
    <col min="10" max="10" width="9" style="186"/>
    <col min="11" max="11" width="4.625" style="186" customWidth="1"/>
    <col min="12" max="12" width="12.375" style="186" customWidth="1"/>
    <col min="13" max="13" width="1.625" style="186" customWidth="1"/>
    <col min="14" max="14" width="12.375" style="186" customWidth="1"/>
    <col min="15" max="15" width="1.625" style="186" customWidth="1"/>
    <col min="16" max="19" width="16.875" style="186" customWidth="1"/>
    <col min="20" max="16384" width="9" style="186"/>
  </cols>
  <sheetData>
    <row r="1" spans="1:19" ht="18.75">
      <c r="A1" s="881" t="s">
        <v>715</v>
      </c>
      <c r="B1" s="907"/>
      <c r="C1" s="907"/>
      <c r="D1" s="907"/>
      <c r="E1" s="907"/>
      <c r="F1" s="907"/>
      <c r="G1" s="907"/>
      <c r="H1" s="907"/>
      <c r="I1" s="907"/>
      <c r="J1" s="907"/>
      <c r="K1" s="907"/>
      <c r="L1" s="907"/>
      <c r="M1" s="907"/>
      <c r="N1" s="907"/>
      <c r="O1" s="907"/>
      <c r="P1" s="907"/>
      <c r="Q1" s="907"/>
      <c r="R1" s="907"/>
      <c r="S1" s="907"/>
    </row>
    <row r="2" spans="1:19">
      <c r="R2" s="888" t="s">
        <v>708</v>
      </c>
      <c r="S2" s="888" t="s">
        <v>714</v>
      </c>
    </row>
    <row r="3" spans="1:19" ht="19.5" customHeight="1">
      <c r="A3" s="830" t="s">
        <v>569</v>
      </c>
      <c r="B3" s="839"/>
      <c r="C3" s="839"/>
      <c r="D3" s="839"/>
      <c r="E3" s="840"/>
      <c r="F3" s="893" t="s">
        <v>194</v>
      </c>
      <c r="G3" s="894"/>
      <c r="H3" s="893" t="s">
        <v>224</v>
      </c>
      <c r="I3" s="894"/>
      <c r="K3" s="830" t="s">
        <v>569</v>
      </c>
      <c r="L3" s="839"/>
      <c r="M3" s="839"/>
      <c r="N3" s="839"/>
      <c r="O3" s="840"/>
      <c r="P3" s="893" t="s">
        <v>194</v>
      </c>
      <c r="Q3" s="894"/>
      <c r="R3" s="893" t="s">
        <v>224</v>
      </c>
      <c r="S3" s="894"/>
    </row>
    <row r="4" spans="1:19" ht="19.5" customHeight="1">
      <c r="A4" s="841"/>
      <c r="B4" s="842"/>
      <c r="C4" s="842"/>
      <c r="D4" s="842"/>
      <c r="E4" s="843"/>
      <c r="F4" s="192" t="s">
        <v>195</v>
      </c>
      <c r="G4" s="192" t="s">
        <v>196</v>
      </c>
      <c r="H4" s="192" t="s">
        <v>195</v>
      </c>
      <c r="I4" s="192" t="s">
        <v>196</v>
      </c>
      <c r="K4" s="841"/>
      <c r="L4" s="842"/>
      <c r="M4" s="842"/>
      <c r="N4" s="842"/>
      <c r="O4" s="843"/>
      <c r="P4" s="192" t="s">
        <v>195</v>
      </c>
      <c r="Q4" s="192" t="s">
        <v>196</v>
      </c>
      <c r="R4" s="192" t="s">
        <v>195</v>
      </c>
      <c r="S4" s="192" t="s">
        <v>196</v>
      </c>
    </row>
    <row r="5" spans="1:19" ht="17.25" customHeight="1">
      <c r="A5" s="190"/>
      <c r="B5" s="191"/>
      <c r="C5" s="486"/>
      <c r="D5" s="487"/>
      <c r="E5" s="488"/>
      <c r="F5" s="383" t="s">
        <v>197</v>
      </c>
      <c r="G5" s="197" t="s">
        <v>198</v>
      </c>
      <c r="H5" s="383" t="s">
        <v>199</v>
      </c>
      <c r="I5" s="197" t="s">
        <v>199</v>
      </c>
      <c r="K5" s="190"/>
      <c r="L5" s="191"/>
      <c r="M5" s="458"/>
      <c r="N5" s="487"/>
      <c r="O5" s="489"/>
      <c r="P5" s="383" t="s">
        <v>197</v>
      </c>
      <c r="Q5" s="197" t="s">
        <v>198</v>
      </c>
      <c r="R5" s="383" t="s">
        <v>199</v>
      </c>
      <c r="S5" s="197" t="s">
        <v>199</v>
      </c>
    </row>
    <row r="6" spans="1:19" ht="17.25" customHeight="1">
      <c r="A6" s="882" t="s">
        <v>200</v>
      </c>
      <c r="B6" s="889"/>
      <c r="C6" s="490"/>
      <c r="D6" s="274" t="s">
        <v>541</v>
      </c>
      <c r="E6" s="274"/>
      <c r="F6" s="491">
        <v>1125852881</v>
      </c>
      <c r="G6" s="492">
        <v>12544512967.245001</v>
      </c>
      <c r="H6" s="694">
        <v>102.97096376430463</v>
      </c>
      <c r="I6" s="695">
        <v>102.00382578820204</v>
      </c>
      <c r="K6" s="882" t="s">
        <v>543</v>
      </c>
      <c r="L6" s="883"/>
      <c r="M6" s="490"/>
      <c r="N6" s="274" t="s">
        <v>541</v>
      </c>
      <c r="O6" s="274"/>
      <c r="P6" s="491">
        <v>30</v>
      </c>
      <c r="Q6" s="492">
        <v>2956.4</v>
      </c>
      <c r="R6" s="694">
        <v>76.923076923076934</v>
      </c>
      <c r="S6" s="695" t="s">
        <v>712</v>
      </c>
    </row>
    <row r="7" spans="1:19" ht="17.25" customHeight="1">
      <c r="A7" s="890"/>
      <c r="B7" s="889"/>
      <c r="C7" s="490"/>
      <c r="D7" s="274" t="s">
        <v>201</v>
      </c>
      <c r="E7" s="274"/>
      <c r="F7" s="491">
        <v>600348030</v>
      </c>
      <c r="G7" s="492">
        <v>8851747017.8460007</v>
      </c>
      <c r="H7" s="694">
        <v>102.39414604358765</v>
      </c>
      <c r="I7" s="695">
        <v>102.71519629199952</v>
      </c>
      <c r="K7" s="882"/>
      <c r="L7" s="883"/>
      <c r="M7" s="490"/>
      <c r="N7" s="274" t="s">
        <v>201</v>
      </c>
      <c r="O7" s="274"/>
      <c r="P7" s="491">
        <v>30</v>
      </c>
      <c r="Q7" s="492">
        <v>2824.8</v>
      </c>
      <c r="R7" s="694">
        <v>76.923076923076934</v>
      </c>
      <c r="S7" s="695" t="s">
        <v>712</v>
      </c>
    </row>
    <row r="8" spans="1:19" ht="17.25" customHeight="1">
      <c r="A8" s="890"/>
      <c r="B8" s="889"/>
      <c r="C8" s="490"/>
      <c r="D8" s="274" t="s">
        <v>202</v>
      </c>
      <c r="E8" s="274"/>
      <c r="F8" s="491">
        <v>145710389</v>
      </c>
      <c r="G8" s="492">
        <v>1163593543.9460001</v>
      </c>
      <c r="H8" s="694">
        <v>103.72381747618154</v>
      </c>
      <c r="I8" s="695">
        <v>102.93019839740994</v>
      </c>
      <c r="K8" s="882"/>
      <c r="L8" s="883"/>
      <c r="M8" s="490"/>
      <c r="N8" s="274" t="s">
        <v>202</v>
      </c>
      <c r="O8" s="274"/>
      <c r="P8" s="491">
        <v>0</v>
      </c>
      <c r="Q8" s="492">
        <v>0</v>
      </c>
      <c r="R8" s="694" t="s">
        <v>713</v>
      </c>
      <c r="S8" s="695" t="s">
        <v>713</v>
      </c>
    </row>
    <row r="9" spans="1:19" ht="17.25" customHeight="1">
      <c r="A9" s="890"/>
      <c r="B9" s="889"/>
      <c r="C9" s="490"/>
      <c r="D9" s="274" t="s">
        <v>203</v>
      </c>
      <c r="E9" s="274"/>
      <c r="F9" s="491">
        <v>378216889</v>
      </c>
      <c r="G9" s="492">
        <v>2343644304.7719998</v>
      </c>
      <c r="H9" s="694">
        <v>103.5514091416961</v>
      </c>
      <c r="I9" s="695">
        <v>99.152505035454581</v>
      </c>
      <c r="K9" s="882"/>
      <c r="L9" s="883"/>
      <c r="M9" s="490"/>
      <c r="N9" s="274" t="s">
        <v>203</v>
      </c>
      <c r="O9" s="274"/>
      <c r="P9" s="491">
        <v>0</v>
      </c>
      <c r="Q9" s="492">
        <v>0</v>
      </c>
      <c r="R9" s="694" t="s">
        <v>713</v>
      </c>
      <c r="S9" s="695" t="s">
        <v>713</v>
      </c>
    </row>
    <row r="10" spans="1:19" ht="17.25" customHeight="1">
      <c r="A10" s="890"/>
      <c r="B10" s="889"/>
      <c r="C10" s="490"/>
      <c r="D10" s="643" t="s">
        <v>244</v>
      </c>
      <c r="E10" s="274"/>
      <c r="F10" s="491">
        <v>8371321</v>
      </c>
      <c r="G10" s="492">
        <v>104537856.06999999</v>
      </c>
      <c r="H10" s="694">
        <v>99.553578011763776</v>
      </c>
      <c r="I10" s="695">
        <v>88.201733839938441</v>
      </c>
      <c r="K10" s="882"/>
      <c r="L10" s="883"/>
      <c r="M10" s="490"/>
      <c r="N10" s="643" t="s">
        <v>244</v>
      </c>
      <c r="O10" s="274"/>
      <c r="P10" s="491">
        <v>8</v>
      </c>
      <c r="Q10" s="492">
        <v>131.6</v>
      </c>
      <c r="R10" s="694" t="s">
        <v>712</v>
      </c>
      <c r="S10" s="695" t="s">
        <v>712</v>
      </c>
    </row>
    <row r="11" spans="1:19" ht="17.25" customHeight="1">
      <c r="A11" s="841"/>
      <c r="B11" s="843"/>
      <c r="C11" s="445"/>
      <c r="D11" s="276" t="s">
        <v>204</v>
      </c>
      <c r="E11" s="276"/>
      <c r="F11" s="494">
        <v>1577573</v>
      </c>
      <c r="G11" s="495">
        <v>80990244.611000001</v>
      </c>
      <c r="H11" s="694">
        <v>118.28908289150375</v>
      </c>
      <c r="I11" s="695">
        <v>119.70774117668839</v>
      </c>
      <c r="K11" s="832"/>
      <c r="L11" s="833"/>
      <c r="M11" s="445"/>
      <c r="N11" s="276" t="s">
        <v>204</v>
      </c>
      <c r="O11" s="276"/>
      <c r="P11" s="494">
        <v>0</v>
      </c>
      <c r="Q11" s="495">
        <v>0</v>
      </c>
      <c r="R11" s="698" t="s">
        <v>713</v>
      </c>
      <c r="S11" s="699" t="s">
        <v>713</v>
      </c>
    </row>
    <row r="12" spans="1:19" ht="17.25" customHeight="1">
      <c r="A12" s="830" t="s">
        <v>540</v>
      </c>
      <c r="B12" s="831"/>
      <c r="C12" s="490"/>
      <c r="D12" s="274" t="s">
        <v>541</v>
      </c>
      <c r="E12" s="274"/>
      <c r="F12" s="491">
        <v>918410379</v>
      </c>
      <c r="G12" s="492">
        <v>9976789737.2320004</v>
      </c>
      <c r="H12" s="696">
        <v>102.18259671248455</v>
      </c>
      <c r="I12" s="697">
        <v>102.24925705309393</v>
      </c>
      <c r="K12" s="895" t="s">
        <v>191</v>
      </c>
      <c r="L12" s="818" t="s">
        <v>228</v>
      </c>
      <c r="M12" s="272"/>
      <c r="N12" s="278" t="s">
        <v>541</v>
      </c>
      <c r="O12" s="279"/>
      <c r="P12" s="491">
        <v>1178932</v>
      </c>
      <c r="Q12" s="492">
        <v>160868028.23800001</v>
      </c>
      <c r="R12" s="694">
        <v>103.93851845125319</v>
      </c>
      <c r="S12" s="695">
        <v>100.11123236544839</v>
      </c>
    </row>
    <row r="13" spans="1:19" ht="17.25" customHeight="1">
      <c r="A13" s="882"/>
      <c r="B13" s="883"/>
      <c r="C13" s="490"/>
      <c r="D13" s="274" t="s">
        <v>201</v>
      </c>
      <c r="E13" s="274"/>
      <c r="F13" s="491">
        <v>490065072</v>
      </c>
      <c r="G13" s="492">
        <v>6989453213.283</v>
      </c>
      <c r="H13" s="694">
        <v>101.60230585048015</v>
      </c>
      <c r="I13" s="695">
        <v>102.97965078650704</v>
      </c>
      <c r="K13" s="896"/>
      <c r="L13" s="819"/>
      <c r="M13" s="214"/>
      <c r="N13" s="274" t="s">
        <v>201</v>
      </c>
      <c r="O13" s="275"/>
      <c r="P13" s="491">
        <v>703449</v>
      </c>
      <c r="Q13" s="492">
        <v>143396439.44100001</v>
      </c>
      <c r="R13" s="694">
        <v>103.30224006625922</v>
      </c>
      <c r="S13" s="695">
        <v>100.29144180677605</v>
      </c>
    </row>
    <row r="14" spans="1:19" ht="17.25" customHeight="1">
      <c r="A14" s="882"/>
      <c r="B14" s="883"/>
      <c r="C14" s="490"/>
      <c r="D14" s="274" t="s">
        <v>202</v>
      </c>
      <c r="E14" s="274"/>
      <c r="F14" s="491">
        <v>127131698</v>
      </c>
      <c r="G14" s="492">
        <v>1059123587.184</v>
      </c>
      <c r="H14" s="694">
        <v>102.87415779432401</v>
      </c>
      <c r="I14" s="695">
        <v>102.84569204039396</v>
      </c>
      <c r="K14" s="896"/>
      <c r="L14" s="819"/>
      <c r="M14" s="214"/>
      <c r="N14" s="274" t="s">
        <v>202</v>
      </c>
      <c r="O14" s="275"/>
      <c r="P14" s="491">
        <v>2647</v>
      </c>
      <c r="Q14" s="492">
        <v>12115.865</v>
      </c>
      <c r="R14" s="694">
        <v>104.45935280189424</v>
      </c>
      <c r="S14" s="695">
        <v>96.491542441181991</v>
      </c>
    </row>
    <row r="15" spans="1:19" ht="17.25" customHeight="1">
      <c r="A15" s="882"/>
      <c r="B15" s="883"/>
      <c r="C15" s="490"/>
      <c r="D15" s="274" t="s">
        <v>203</v>
      </c>
      <c r="E15" s="274"/>
      <c r="F15" s="491">
        <v>300679829</v>
      </c>
      <c r="G15" s="492">
        <v>1868461016.3900001</v>
      </c>
      <c r="H15" s="694">
        <v>102.82567003343412</v>
      </c>
      <c r="I15" s="695">
        <v>99.847577948067766</v>
      </c>
      <c r="K15" s="896"/>
      <c r="L15" s="819"/>
      <c r="M15" s="214"/>
      <c r="N15" s="274" t="s">
        <v>203</v>
      </c>
      <c r="O15" s="275"/>
      <c r="P15" s="491">
        <v>472123</v>
      </c>
      <c r="Q15" s="492">
        <v>16813484.984000001</v>
      </c>
      <c r="R15" s="694">
        <v>104.88615485782964</v>
      </c>
      <c r="S15" s="695">
        <v>98.853354710358005</v>
      </c>
    </row>
    <row r="16" spans="1:19" ht="17.25" customHeight="1">
      <c r="A16" s="882"/>
      <c r="B16" s="883"/>
      <c r="C16" s="490"/>
      <c r="D16" s="643" t="s">
        <v>244</v>
      </c>
      <c r="E16" s="274"/>
      <c r="F16" s="491">
        <v>6225275</v>
      </c>
      <c r="G16" s="492">
        <v>31761209.436000001</v>
      </c>
      <c r="H16" s="694">
        <v>100.33532275923649</v>
      </c>
      <c r="I16" s="695">
        <v>69.960418062241075</v>
      </c>
      <c r="K16" s="896"/>
      <c r="L16" s="819"/>
      <c r="M16" s="214"/>
      <c r="N16" s="643" t="s">
        <v>244</v>
      </c>
      <c r="O16" s="275"/>
      <c r="P16" s="491">
        <v>17240</v>
      </c>
      <c r="Q16" s="492">
        <v>587979.73800000001</v>
      </c>
      <c r="R16" s="694">
        <v>94.176772642849343</v>
      </c>
      <c r="S16" s="695">
        <v>92.172872391973542</v>
      </c>
    </row>
    <row r="17" spans="1:19" ht="17.25" customHeight="1">
      <c r="A17" s="832"/>
      <c r="B17" s="833"/>
      <c r="C17" s="445"/>
      <c r="D17" s="276" t="s">
        <v>204</v>
      </c>
      <c r="E17" s="276"/>
      <c r="F17" s="494">
        <v>533780</v>
      </c>
      <c r="G17" s="495">
        <v>27990710.938999999</v>
      </c>
      <c r="H17" s="698">
        <v>116.07092377477308</v>
      </c>
      <c r="I17" s="699">
        <v>118.73361949810885</v>
      </c>
      <c r="K17" s="896"/>
      <c r="L17" s="908"/>
      <c r="M17" s="273"/>
      <c r="N17" s="276" t="s">
        <v>204</v>
      </c>
      <c r="O17" s="277"/>
      <c r="P17" s="494">
        <v>713</v>
      </c>
      <c r="Q17" s="495">
        <v>58008.21</v>
      </c>
      <c r="R17" s="698">
        <v>112.46056782334384</v>
      </c>
      <c r="S17" s="699">
        <v>114.69833200226303</v>
      </c>
    </row>
    <row r="18" spans="1:19" ht="17.25" customHeight="1">
      <c r="A18" s="830" t="s">
        <v>454</v>
      </c>
      <c r="B18" s="831"/>
      <c r="C18" s="272"/>
      <c r="D18" s="278" t="s">
        <v>541</v>
      </c>
      <c r="E18" s="279"/>
      <c r="F18" s="491">
        <v>467043006</v>
      </c>
      <c r="G18" s="492">
        <v>5427513963.4359999</v>
      </c>
      <c r="H18" s="694">
        <v>103.16266934401345</v>
      </c>
      <c r="I18" s="695">
        <v>103.16570991374203</v>
      </c>
      <c r="K18" s="896"/>
      <c r="L18" s="821" t="s">
        <v>544</v>
      </c>
      <c r="M18" s="270"/>
      <c r="N18" s="274" t="s">
        <v>541</v>
      </c>
      <c r="O18" s="274"/>
      <c r="P18" s="491">
        <v>80908</v>
      </c>
      <c r="Q18" s="492">
        <v>1690506.27</v>
      </c>
      <c r="R18" s="694">
        <v>90.062893081761004</v>
      </c>
      <c r="S18" s="695">
        <v>86.48035446400408</v>
      </c>
    </row>
    <row r="19" spans="1:19" ht="17.25" customHeight="1">
      <c r="A19" s="882"/>
      <c r="B19" s="883"/>
      <c r="C19" s="214"/>
      <c r="D19" s="274" t="s">
        <v>201</v>
      </c>
      <c r="E19" s="275"/>
      <c r="F19" s="491">
        <v>249911472</v>
      </c>
      <c r="G19" s="492">
        <v>3846441324.6570001</v>
      </c>
      <c r="H19" s="694">
        <v>102.54558277358592</v>
      </c>
      <c r="I19" s="695">
        <v>103.88624301975319</v>
      </c>
      <c r="K19" s="896"/>
      <c r="L19" s="823"/>
      <c r="M19" s="270"/>
      <c r="N19" s="274" t="s">
        <v>201</v>
      </c>
      <c r="O19" s="274"/>
      <c r="P19" s="491">
        <v>34864</v>
      </c>
      <c r="Q19" s="492">
        <v>1467970.0560000001</v>
      </c>
      <c r="R19" s="694">
        <v>85.705154993977246</v>
      </c>
      <c r="S19" s="695">
        <v>85.892062991909697</v>
      </c>
    </row>
    <row r="20" spans="1:19" ht="17.25" customHeight="1">
      <c r="A20" s="882"/>
      <c r="B20" s="883"/>
      <c r="C20" s="214"/>
      <c r="D20" s="274" t="s">
        <v>202</v>
      </c>
      <c r="E20" s="275"/>
      <c r="F20" s="491">
        <v>63820730</v>
      </c>
      <c r="G20" s="492">
        <v>548259723.773</v>
      </c>
      <c r="H20" s="694">
        <v>103.99224971672132</v>
      </c>
      <c r="I20" s="695">
        <v>103.84674833557632</v>
      </c>
      <c r="K20" s="896"/>
      <c r="L20" s="823"/>
      <c r="M20" s="270"/>
      <c r="N20" s="274" t="s">
        <v>202</v>
      </c>
      <c r="O20" s="274"/>
      <c r="P20" s="491">
        <v>43183</v>
      </c>
      <c r="Q20" s="492">
        <v>202806.125</v>
      </c>
      <c r="R20" s="694">
        <v>94.52336653168436</v>
      </c>
      <c r="S20" s="695">
        <v>91.540649173767903</v>
      </c>
    </row>
    <row r="21" spans="1:19" ht="17.25" customHeight="1">
      <c r="A21" s="882"/>
      <c r="B21" s="883"/>
      <c r="C21" s="214"/>
      <c r="D21" s="274" t="s">
        <v>203</v>
      </c>
      <c r="E21" s="275"/>
      <c r="F21" s="491">
        <v>153029248</v>
      </c>
      <c r="G21" s="492">
        <v>998547329.89699996</v>
      </c>
      <c r="H21" s="694">
        <v>103.81454348023824</v>
      </c>
      <c r="I21" s="695">
        <v>100.77549769124306</v>
      </c>
      <c r="K21" s="896"/>
      <c r="L21" s="823"/>
      <c r="M21" s="270"/>
      <c r="N21" s="274" t="s">
        <v>203</v>
      </c>
      <c r="O21" s="274"/>
      <c r="P21" s="491">
        <v>2743</v>
      </c>
      <c r="Q21" s="492">
        <v>14625.913</v>
      </c>
      <c r="R21" s="694">
        <v>81.83174224343675</v>
      </c>
      <c r="S21" s="695">
        <v>79.804936717135149</v>
      </c>
    </row>
    <row r="22" spans="1:19" ht="17.25" customHeight="1">
      <c r="A22" s="882"/>
      <c r="B22" s="883"/>
      <c r="C22" s="214"/>
      <c r="D22" s="643" t="s">
        <v>244</v>
      </c>
      <c r="E22" s="275"/>
      <c r="F22" s="491">
        <v>3473239</v>
      </c>
      <c r="G22" s="492">
        <v>19095443.497000001</v>
      </c>
      <c r="H22" s="694">
        <v>101.23036118944046</v>
      </c>
      <c r="I22" s="695">
        <v>70.932978571518262</v>
      </c>
      <c r="K22" s="896"/>
      <c r="L22" s="823"/>
      <c r="M22" s="270"/>
      <c r="N22" s="643" t="s">
        <v>244</v>
      </c>
      <c r="O22" s="274"/>
      <c r="P22" s="491">
        <v>215</v>
      </c>
      <c r="Q22" s="492">
        <v>3262.3760000000002</v>
      </c>
      <c r="R22" s="694">
        <v>79.925650557620827</v>
      </c>
      <c r="S22" s="695">
        <v>89.959726842934685</v>
      </c>
    </row>
    <row r="23" spans="1:19" ht="17.25" customHeight="1">
      <c r="A23" s="832"/>
      <c r="B23" s="833"/>
      <c r="C23" s="273"/>
      <c r="D23" s="276" t="s">
        <v>204</v>
      </c>
      <c r="E23" s="277"/>
      <c r="F23" s="494">
        <v>281556</v>
      </c>
      <c r="G23" s="495">
        <v>15170141.612</v>
      </c>
      <c r="H23" s="698">
        <v>117.26711592766289</v>
      </c>
      <c r="I23" s="699">
        <v>119.62490034617292</v>
      </c>
      <c r="K23" s="896"/>
      <c r="L23" s="822"/>
      <c r="M23" s="271"/>
      <c r="N23" s="276" t="s">
        <v>204</v>
      </c>
      <c r="O23" s="276"/>
      <c r="P23" s="494">
        <v>118</v>
      </c>
      <c r="Q23" s="495">
        <v>1841.8</v>
      </c>
      <c r="R23" s="698">
        <v>99.159663865546221</v>
      </c>
      <c r="S23" s="699">
        <v>83.781970363799701</v>
      </c>
    </row>
    <row r="24" spans="1:19" ht="17.25" customHeight="1">
      <c r="A24" s="830" t="s">
        <v>542</v>
      </c>
      <c r="B24" s="831"/>
      <c r="C24" s="490"/>
      <c r="D24" s="274" t="s">
        <v>541</v>
      </c>
      <c r="E24" s="274"/>
      <c r="F24" s="491">
        <v>1353842</v>
      </c>
      <c r="G24" s="492">
        <v>18549852.712000001</v>
      </c>
      <c r="H24" s="694">
        <v>99.354122833346665</v>
      </c>
      <c r="I24" s="695">
        <v>96.943458609745505</v>
      </c>
      <c r="K24" s="896"/>
      <c r="L24" s="886" t="s">
        <v>229</v>
      </c>
      <c r="M24" s="270"/>
      <c r="N24" s="274" t="s">
        <v>541</v>
      </c>
      <c r="O24" s="275"/>
      <c r="P24" s="491">
        <v>20435764</v>
      </c>
      <c r="Q24" s="492">
        <v>193273961.59200001</v>
      </c>
      <c r="R24" s="694">
        <v>105.96635969979585</v>
      </c>
      <c r="S24" s="695">
        <v>100.76638581658194</v>
      </c>
    </row>
    <row r="25" spans="1:19" ht="17.25" customHeight="1">
      <c r="A25" s="882"/>
      <c r="B25" s="883"/>
      <c r="C25" s="490"/>
      <c r="D25" s="274" t="s">
        <v>201</v>
      </c>
      <c r="E25" s="274"/>
      <c r="F25" s="491">
        <v>728088</v>
      </c>
      <c r="G25" s="492">
        <v>13457809.284</v>
      </c>
      <c r="H25" s="694">
        <v>99.024158702396278</v>
      </c>
      <c r="I25" s="695">
        <v>97.600343766481373</v>
      </c>
      <c r="K25" s="896"/>
      <c r="L25" s="886"/>
      <c r="M25" s="270"/>
      <c r="N25" s="274" t="s">
        <v>201</v>
      </c>
      <c r="O25" s="275"/>
      <c r="P25" s="491">
        <v>11011790</v>
      </c>
      <c r="Q25" s="492">
        <v>95928921.991999999</v>
      </c>
      <c r="R25" s="694">
        <v>105.26167373458945</v>
      </c>
      <c r="S25" s="695">
        <v>100.30483635620469</v>
      </c>
    </row>
    <row r="26" spans="1:19" ht="17.25" customHeight="1">
      <c r="A26" s="882"/>
      <c r="B26" s="883"/>
      <c r="C26" s="490"/>
      <c r="D26" s="274" t="s">
        <v>202</v>
      </c>
      <c r="E26" s="274"/>
      <c r="F26" s="491">
        <v>170542</v>
      </c>
      <c r="G26" s="492">
        <v>1614220.868</v>
      </c>
      <c r="H26" s="694">
        <v>99.041192150668138</v>
      </c>
      <c r="I26" s="695">
        <v>97.132537615081787</v>
      </c>
      <c r="K26" s="896"/>
      <c r="L26" s="886"/>
      <c r="M26" s="270"/>
      <c r="N26" s="274" t="s">
        <v>202</v>
      </c>
      <c r="O26" s="275"/>
      <c r="P26" s="491">
        <v>224</v>
      </c>
      <c r="Q26" s="492">
        <v>3034.9270000000001</v>
      </c>
      <c r="R26" s="694">
        <v>128</v>
      </c>
      <c r="S26" s="695">
        <v>142.44089968493284</v>
      </c>
    </row>
    <row r="27" spans="1:19" ht="17.25" customHeight="1">
      <c r="A27" s="882"/>
      <c r="B27" s="883"/>
      <c r="C27" s="490"/>
      <c r="D27" s="274" t="s">
        <v>203</v>
      </c>
      <c r="E27" s="274"/>
      <c r="F27" s="491">
        <v>454245</v>
      </c>
      <c r="G27" s="492">
        <v>3328469.1</v>
      </c>
      <c r="H27" s="694">
        <v>99.972049334025868</v>
      </c>
      <c r="I27" s="695">
        <v>95.395677337287211</v>
      </c>
      <c r="K27" s="896"/>
      <c r="L27" s="886"/>
      <c r="M27" s="270"/>
      <c r="N27" s="274" t="s">
        <v>203</v>
      </c>
      <c r="O27" s="275"/>
      <c r="P27" s="491">
        <v>8855038</v>
      </c>
      <c r="Q27" s="492">
        <v>69757731.828999996</v>
      </c>
      <c r="R27" s="694">
        <v>106.0678071632056</v>
      </c>
      <c r="S27" s="695">
        <v>95.058591895054633</v>
      </c>
    </row>
    <row r="28" spans="1:19" ht="17.25" customHeight="1">
      <c r="A28" s="882"/>
      <c r="B28" s="883"/>
      <c r="C28" s="490"/>
      <c r="D28" s="643" t="s">
        <v>244</v>
      </c>
      <c r="E28" s="274"/>
      <c r="F28" s="491">
        <v>14234</v>
      </c>
      <c r="G28" s="492">
        <v>108941.432</v>
      </c>
      <c r="H28" s="694">
        <v>94.483903086624636</v>
      </c>
      <c r="I28" s="695">
        <v>69.777914114995525</v>
      </c>
      <c r="K28" s="896"/>
      <c r="L28" s="886"/>
      <c r="M28" s="270"/>
      <c r="N28" s="643" t="s">
        <v>244</v>
      </c>
      <c r="O28" s="275"/>
      <c r="P28" s="491">
        <v>0</v>
      </c>
      <c r="Q28" s="492">
        <v>0</v>
      </c>
      <c r="R28" s="694" t="s">
        <v>713</v>
      </c>
      <c r="S28" s="695" t="s">
        <v>713</v>
      </c>
    </row>
    <row r="29" spans="1:19" ht="17.25" customHeight="1">
      <c r="A29" s="832"/>
      <c r="B29" s="833"/>
      <c r="C29" s="445"/>
      <c r="D29" s="276" t="s">
        <v>204</v>
      </c>
      <c r="E29" s="276"/>
      <c r="F29" s="494">
        <v>967</v>
      </c>
      <c r="G29" s="495">
        <v>40412.027999999998</v>
      </c>
      <c r="H29" s="698">
        <v>118.65030674846626</v>
      </c>
      <c r="I29" s="699">
        <v>103.87942016754361</v>
      </c>
      <c r="K29" s="896"/>
      <c r="L29" s="887"/>
      <c r="M29" s="271"/>
      <c r="N29" s="276" t="s">
        <v>204</v>
      </c>
      <c r="O29" s="277"/>
      <c r="P29" s="494">
        <v>568712</v>
      </c>
      <c r="Q29" s="495">
        <v>27584272.844000001</v>
      </c>
      <c r="R29" s="698">
        <v>119.69079303210978</v>
      </c>
      <c r="S29" s="699">
        <v>121.08691433242342</v>
      </c>
    </row>
    <row r="30" spans="1:19" ht="17.25" customHeight="1">
      <c r="A30" s="830" t="s">
        <v>472</v>
      </c>
      <c r="B30" s="831"/>
      <c r="C30" s="272"/>
      <c r="D30" s="278" t="s">
        <v>541</v>
      </c>
      <c r="E30" s="279"/>
      <c r="F30" s="491">
        <v>102723817</v>
      </c>
      <c r="G30" s="492">
        <v>1014142140.848</v>
      </c>
      <c r="H30" s="694">
        <v>100.50874989010934</v>
      </c>
      <c r="I30" s="695">
        <v>100.01727537774434</v>
      </c>
      <c r="K30" s="896"/>
      <c r="L30" s="914" t="s">
        <v>247</v>
      </c>
      <c r="M30" s="270"/>
      <c r="N30" s="274" t="s">
        <v>541</v>
      </c>
      <c r="O30" s="275"/>
      <c r="P30" s="491">
        <v>35775</v>
      </c>
      <c r="Q30" s="492">
        <v>4103297.4909999999</v>
      </c>
      <c r="R30" s="694">
        <v>102.61006740283953</v>
      </c>
      <c r="S30" s="695">
        <v>103.29700684460967</v>
      </c>
    </row>
    <row r="31" spans="1:19" ht="17.25" customHeight="1">
      <c r="A31" s="882"/>
      <c r="B31" s="883"/>
      <c r="C31" s="214"/>
      <c r="D31" s="274" t="s">
        <v>201</v>
      </c>
      <c r="E31" s="275"/>
      <c r="F31" s="491">
        <v>55289346</v>
      </c>
      <c r="G31" s="492">
        <v>704722307.03999996</v>
      </c>
      <c r="H31" s="694">
        <v>99.93094940947141</v>
      </c>
      <c r="I31" s="695">
        <v>100.62138055547523</v>
      </c>
      <c r="K31" s="896"/>
      <c r="L31" s="915"/>
      <c r="M31" s="270"/>
      <c r="N31" s="274" t="s">
        <v>201</v>
      </c>
      <c r="O31" s="275"/>
      <c r="P31" s="491">
        <v>35773</v>
      </c>
      <c r="Q31" s="492">
        <v>3958525.6630000002</v>
      </c>
      <c r="R31" s="694">
        <v>102.6131604612472</v>
      </c>
      <c r="S31" s="695">
        <v>102.73460830565075</v>
      </c>
    </row>
    <row r="32" spans="1:19" ht="17.25" customHeight="1">
      <c r="A32" s="882"/>
      <c r="B32" s="883"/>
      <c r="C32" s="214"/>
      <c r="D32" s="274" t="s">
        <v>202</v>
      </c>
      <c r="E32" s="275"/>
      <c r="F32" s="491">
        <v>13903950</v>
      </c>
      <c r="G32" s="492">
        <v>108715963.177</v>
      </c>
      <c r="H32" s="694">
        <v>101.14441858517915</v>
      </c>
      <c r="I32" s="695">
        <v>101.03572057817199</v>
      </c>
      <c r="K32" s="896"/>
      <c r="L32" s="915"/>
      <c r="M32" s="270"/>
      <c r="N32" s="274" t="s">
        <v>202</v>
      </c>
      <c r="O32" s="275"/>
      <c r="P32" s="491">
        <v>2</v>
      </c>
      <c r="Q32" s="492">
        <v>9.0449999999999999</v>
      </c>
      <c r="R32" s="694">
        <v>66.666666666666657</v>
      </c>
      <c r="S32" s="695">
        <v>142.75568181818181</v>
      </c>
    </row>
    <row r="33" spans="1:19" ht="17.25" customHeight="1">
      <c r="A33" s="882"/>
      <c r="B33" s="883"/>
      <c r="C33" s="214"/>
      <c r="D33" s="274" t="s">
        <v>203</v>
      </c>
      <c r="E33" s="275"/>
      <c r="F33" s="491">
        <v>33474065</v>
      </c>
      <c r="G33" s="492">
        <v>194725531.53600001</v>
      </c>
      <c r="H33" s="694">
        <v>101.1932276910011</v>
      </c>
      <c r="I33" s="695">
        <v>97.870814398715993</v>
      </c>
      <c r="K33" s="896"/>
      <c r="L33" s="915"/>
      <c r="M33" s="270"/>
      <c r="N33" s="274" t="s">
        <v>203</v>
      </c>
      <c r="O33" s="275"/>
      <c r="P33" s="491">
        <v>0</v>
      </c>
      <c r="Q33" s="492">
        <v>0</v>
      </c>
      <c r="R33" s="694" t="s">
        <v>713</v>
      </c>
      <c r="S33" s="695" t="s">
        <v>713</v>
      </c>
    </row>
    <row r="34" spans="1:19" ht="17.25" customHeight="1">
      <c r="A34" s="882"/>
      <c r="B34" s="883"/>
      <c r="C34" s="214"/>
      <c r="D34" s="643" t="s">
        <v>244</v>
      </c>
      <c r="E34" s="275"/>
      <c r="F34" s="491">
        <v>647317</v>
      </c>
      <c r="G34" s="492">
        <v>2950901.358</v>
      </c>
      <c r="H34" s="694">
        <v>98.155072753849979</v>
      </c>
      <c r="I34" s="695">
        <v>67.429607612861489</v>
      </c>
      <c r="K34" s="896"/>
      <c r="L34" s="915"/>
      <c r="M34" s="270"/>
      <c r="N34" s="643" t="s">
        <v>244</v>
      </c>
      <c r="O34" s="275"/>
      <c r="P34" s="491">
        <v>4591</v>
      </c>
      <c r="Q34" s="492">
        <v>144762.783</v>
      </c>
      <c r="R34" s="694">
        <v>110.01677450275582</v>
      </c>
      <c r="S34" s="695">
        <v>121.47966792447511</v>
      </c>
    </row>
    <row r="35" spans="1:19" ht="17.25" customHeight="1">
      <c r="A35" s="832"/>
      <c r="B35" s="833"/>
      <c r="C35" s="273"/>
      <c r="D35" s="276" t="s">
        <v>204</v>
      </c>
      <c r="E35" s="277"/>
      <c r="F35" s="494">
        <v>56456</v>
      </c>
      <c r="G35" s="495">
        <v>3027437.7370000002</v>
      </c>
      <c r="H35" s="698">
        <v>112.19172909918325</v>
      </c>
      <c r="I35" s="699">
        <v>113.93967584408968</v>
      </c>
      <c r="K35" s="897"/>
      <c r="L35" s="916"/>
      <c r="M35" s="271"/>
      <c r="N35" s="276" t="s">
        <v>204</v>
      </c>
      <c r="O35" s="277"/>
      <c r="P35" s="494">
        <v>0</v>
      </c>
      <c r="Q35" s="495">
        <v>0</v>
      </c>
      <c r="R35" s="698" t="s">
        <v>713</v>
      </c>
      <c r="S35" s="699" t="s">
        <v>713</v>
      </c>
    </row>
    <row r="36" spans="1:19" ht="17.25" customHeight="1">
      <c r="A36" s="830" t="s">
        <v>473</v>
      </c>
      <c r="B36" s="831"/>
      <c r="C36" s="490"/>
      <c r="D36" s="274" t="s">
        <v>541</v>
      </c>
      <c r="E36" s="274"/>
      <c r="F36" s="491">
        <v>347289714</v>
      </c>
      <c r="G36" s="492">
        <v>3516583780.2360001</v>
      </c>
      <c r="H36" s="694">
        <v>101.39785565650516</v>
      </c>
      <c r="I36" s="695">
        <v>101.53988148122683</v>
      </c>
      <c r="K36" s="895" t="s">
        <v>187</v>
      </c>
      <c r="L36" s="823" t="s">
        <v>193</v>
      </c>
      <c r="M36" s="270"/>
      <c r="N36" s="274" t="s">
        <v>541</v>
      </c>
      <c r="O36" s="275"/>
      <c r="P36" s="491">
        <v>10</v>
      </c>
      <c r="Q36" s="492">
        <v>587.66800000000001</v>
      </c>
      <c r="R36" s="694" t="s">
        <v>712</v>
      </c>
      <c r="S36" s="695">
        <v>262.21014541252271</v>
      </c>
    </row>
    <row r="37" spans="1:19" ht="17.25" customHeight="1">
      <c r="A37" s="882"/>
      <c r="B37" s="883"/>
      <c r="C37" s="490"/>
      <c r="D37" s="274" t="s">
        <v>201</v>
      </c>
      <c r="E37" s="274"/>
      <c r="F37" s="491">
        <v>184136166</v>
      </c>
      <c r="G37" s="492">
        <v>2424831772.302</v>
      </c>
      <c r="H37" s="694">
        <v>100.86002019838725</v>
      </c>
      <c r="I37" s="695">
        <v>102.29166817060633</v>
      </c>
      <c r="K37" s="896"/>
      <c r="L37" s="909"/>
      <c r="M37" s="270"/>
      <c r="N37" s="274" t="s">
        <v>201</v>
      </c>
      <c r="O37" s="275"/>
      <c r="P37" s="491">
        <v>10</v>
      </c>
      <c r="Q37" s="492">
        <v>456.16800000000001</v>
      </c>
      <c r="R37" s="694" t="s">
        <v>712</v>
      </c>
      <c r="S37" s="695">
        <v>268.14326273652284</v>
      </c>
    </row>
    <row r="38" spans="1:19" ht="17.25" customHeight="1">
      <c r="A38" s="882"/>
      <c r="B38" s="883"/>
      <c r="C38" s="490"/>
      <c r="D38" s="274" t="s">
        <v>202</v>
      </c>
      <c r="E38" s="274"/>
      <c r="F38" s="491">
        <v>49236476</v>
      </c>
      <c r="G38" s="492">
        <v>400533679.366</v>
      </c>
      <c r="H38" s="694">
        <v>101.95927611601783</v>
      </c>
      <c r="I38" s="695">
        <v>102.0197751446879</v>
      </c>
      <c r="K38" s="896"/>
      <c r="L38" s="909"/>
      <c r="M38" s="270"/>
      <c r="N38" s="274" t="s">
        <v>202</v>
      </c>
      <c r="O38" s="275"/>
      <c r="P38" s="491">
        <v>0</v>
      </c>
      <c r="Q38" s="492">
        <v>0</v>
      </c>
      <c r="R38" s="694" t="s">
        <v>713</v>
      </c>
      <c r="S38" s="695" t="s">
        <v>713</v>
      </c>
    </row>
    <row r="39" spans="1:19" ht="17.25" customHeight="1">
      <c r="A39" s="882"/>
      <c r="B39" s="883"/>
      <c r="C39" s="490"/>
      <c r="D39" s="274" t="s">
        <v>203</v>
      </c>
      <c r="E39" s="274"/>
      <c r="F39" s="491">
        <v>113722271</v>
      </c>
      <c r="G39" s="492">
        <v>671859685.85699999</v>
      </c>
      <c r="H39" s="694">
        <v>102.01411692173903</v>
      </c>
      <c r="I39" s="695">
        <v>99.094468057279997</v>
      </c>
      <c r="K39" s="896"/>
      <c r="L39" s="909"/>
      <c r="M39" s="270"/>
      <c r="N39" s="274" t="s">
        <v>203</v>
      </c>
      <c r="O39" s="275"/>
      <c r="P39" s="491">
        <v>0</v>
      </c>
      <c r="Q39" s="492">
        <v>0</v>
      </c>
      <c r="R39" s="694" t="s">
        <v>713</v>
      </c>
      <c r="S39" s="695" t="s">
        <v>713</v>
      </c>
    </row>
    <row r="40" spans="1:19" ht="17.25" customHeight="1">
      <c r="A40" s="882"/>
      <c r="B40" s="883"/>
      <c r="C40" s="490"/>
      <c r="D40" s="643" t="s">
        <v>244</v>
      </c>
      <c r="E40" s="274"/>
      <c r="F40" s="491">
        <v>2090485</v>
      </c>
      <c r="G40" s="492">
        <v>9605923.1490000002</v>
      </c>
      <c r="H40" s="694">
        <v>99.599265518634567</v>
      </c>
      <c r="I40" s="695">
        <v>68.879270291664199</v>
      </c>
      <c r="K40" s="896"/>
      <c r="L40" s="909"/>
      <c r="M40" s="270"/>
      <c r="N40" s="643" t="s">
        <v>244</v>
      </c>
      <c r="O40" s="275"/>
      <c r="P40" s="491">
        <v>9</v>
      </c>
      <c r="Q40" s="492">
        <v>131.5</v>
      </c>
      <c r="R40" s="694">
        <v>450</v>
      </c>
      <c r="S40" s="695">
        <v>243.5185185185185</v>
      </c>
    </row>
    <row r="41" spans="1:19" ht="17.25" customHeight="1">
      <c r="A41" s="832"/>
      <c r="B41" s="833"/>
      <c r="C41" s="445"/>
      <c r="D41" s="276" t="s">
        <v>204</v>
      </c>
      <c r="E41" s="276"/>
      <c r="F41" s="494">
        <v>194801</v>
      </c>
      <c r="G41" s="495">
        <v>9752719.5620000008</v>
      </c>
      <c r="H41" s="698">
        <v>115.51292694497153</v>
      </c>
      <c r="I41" s="699">
        <v>118.97918779699333</v>
      </c>
      <c r="K41" s="896"/>
      <c r="L41" s="910"/>
      <c r="M41" s="271"/>
      <c r="N41" s="276" t="s">
        <v>204</v>
      </c>
      <c r="O41" s="277"/>
      <c r="P41" s="494">
        <v>0</v>
      </c>
      <c r="Q41" s="495">
        <v>0</v>
      </c>
      <c r="R41" s="698" t="s">
        <v>713</v>
      </c>
      <c r="S41" s="699" t="s">
        <v>713</v>
      </c>
    </row>
    <row r="42" spans="1:19" ht="17.25" customHeight="1">
      <c r="A42" s="830" t="s">
        <v>475</v>
      </c>
      <c r="B42" s="840"/>
      <c r="C42" s="490"/>
      <c r="D42" s="274" t="s">
        <v>541</v>
      </c>
      <c r="E42" s="274"/>
      <c r="F42" s="491">
        <v>-51</v>
      </c>
      <c r="G42" s="492">
        <v>-2159.384</v>
      </c>
      <c r="H42" s="694">
        <v>154.54545454545453</v>
      </c>
      <c r="I42" s="695">
        <v>296.27601043847636</v>
      </c>
      <c r="K42" s="896"/>
      <c r="L42" s="813" t="s">
        <v>148</v>
      </c>
      <c r="M42" s="270"/>
      <c r="N42" s="278" t="s">
        <v>541</v>
      </c>
      <c r="O42" s="275"/>
      <c r="P42" s="491">
        <v>44180</v>
      </c>
      <c r="Q42" s="492">
        <v>3519623.1090000002</v>
      </c>
      <c r="R42" s="694">
        <v>97.39000088175645</v>
      </c>
      <c r="S42" s="695">
        <v>100.93770842382548</v>
      </c>
    </row>
    <row r="43" spans="1:19" ht="17.25" customHeight="1">
      <c r="A43" s="890"/>
      <c r="B43" s="889"/>
      <c r="C43" s="490"/>
      <c r="D43" s="274" t="s">
        <v>201</v>
      </c>
      <c r="E43" s="274"/>
      <c r="F43" s="491">
        <v>-28</v>
      </c>
      <c r="G43" s="492">
        <v>-1599.048</v>
      </c>
      <c r="H43" s="694" t="s">
        <v>712</v>
      </c>
      <c r="I43" s="695" t="s">
        <v>712</v>
      </c>
      <c r="K43" s="896"/>
      <c r="L43" s="891"/>
      <c r="M43" s="270"/>
      <c r="N43" s="274" t="s">
        <v>201</v>
      </c>
      <c r="O43" s="275"/>
      <c r="P43" s="491">
        <v>44146</v>
      </c>
      <c r="Q43" s="492">
        <v>2800655.486</v>
      </c>
      <c r="R43" s="694">
        <v>97.345093715545758</v>
      </c>
      <c r="S43" s="695">
        <v>96.043541379107381</v>
      </c>
    </row>
    <row r="44" spans="1:19" ht="17.25" customHeight="1">
      <c r="A44" s="890"/>
      <c r="B44" s="889"/>
      <c r="C44" s="490"/>
      <c r="D44" s="274" t="s">
        <v>202</v>
      </c>
      <c r="E44" s="274"/>
      <c r="F44" s="491">
        <v>-13</v>
      </c>
      <c r="G44" s="492">
        <v>-283.03100000000001</v>
      </c>
      <c r="H44" s="694">
        <v>100</v>
      </c>
      <c r="I44" s="695">
        <v>88.017825544764449</v>
      </c>
      <c r="K44" s="896"/>
      <c r="L44" s="891"/>
      <c r="M44" s="270"/>
      <c r="N44" s="274" t="s">
        <v>202</v>
      </c>
      <c r="O44" s="275"/>
      <c r="P44" s="491">
        <v>4</v>
      </c>
      <c r="Q44" s="492">
        <v>8.7840000000000007</v>
      </c>
      <c r="R44" s="694" t="s">
        <v>713</v>
      </c>
      <c r="S44" s="695" t="s">
        <v>713</v>
      </c>
    </row>
    <row r="45" spans="1:19" ht="17.25" customHeight="1">
      <c r="A45" s="890"/>
      <c r="B45" s="889"/>
      <c r="C45" s="490"/>
      <c r="D45" s="274" t="s">
        <v>203</v>
      </c>
      <c r="E45" s="274"/>
      <c r="F45" s="491">
        <v>-10</v>
      </c>
      <c r="G45" s="492">
        <v>-277.30500000000001</v>
      </c>
      <c r="H45" s="694">
        <v>58.82352941176471</v>
      </c>
      <c r="I45" s="695">
        <v>86.36847809837046</v>
      </c>
      <c r="K45" s="896"/>
      <c r="L45" s="891"/>
      <c r="M45" s="270"/>
      <c r="N45" s="274" t="s">
        <v>203</v>
      </c>
      <c r="O45" s="275"/>
      <c r="P45" s="491">
        <v>16</v>
      </c>
      <c r="Q45" s="492">
        <v>124.765</v>
      </c>
      <c r="R45" s="694">
        <v>114.28571428571428</v>
      </c>
      <c r="S45" s="695">
        <v>76.853186482857183</v>
      </c>
    </row>
    <row r="46" spans="1:19" ht="17.25" customHeight="1">
      <c r="A46" s="890"/>
      <c r="B46" s="889"/>
      <c r="C46" s="490"/>
      <c r="D46" s="643" t="s">
        <v>244</v>
      </c>
      <c r="E46" s="274"/>
      <c r="F46" s="491">
        <v>0</v>
      </c>
      <c r="G46" s="492">
        <v>0</v>
      </c>
      <c r="H46" s="694" t="s">
        <v>713</v>
      </c>
      <c r="I46" s="695" t="s">
        <v>713</v>
      </c>
      <c r="K46" s="896"/>
      <c r="L46" s="891"/>
      <c r="M46" s="270"/>
      <c r="N46" s="643" t="s">
        <v>244</v>
      </c>
      <c r="O46" s="275"/>
      <c r="P46" s="491">
        <v>22611</v>
      </c>
      <c r="Q46" s="492">
        <v>718605.71400000004</v>
      </c>
      <c r="R46" s="694">
        <v>100.12398706991985</v>
      </c>
      <c r="S46" s="695">
        <v>125.90844983810976</v>
      </c>
    </row>
    <row r="47" spans="1:19" ht="17.25" customHeight="1">
      <c r="A47" s="841"/>
      <c r="B47" s="843"/>
      <c r="C47" s="445"/>
      <c r="D47" s="276" t="s">
        <v>204</v>
      </c>
      <c r="E47" s="276"/>
      <c r="F47" s="494">
        <v>0</v>
      </c>
      <c r="G47" s="495">
        <v>0</v>
      </c>
      <c r="H47" s="698" t="s">
        <v>713</v>
      </c>
      <c r="I47" s="699" t="s">
        <v>713</v>
      </c>
      <c r="K47" s="897"/>
      <c r="L47" s="892"/>
      <c r="M47" s="271"/>
      <c r="N47" s="276" t="s">
        <v>204</v>
      </c>
      <c r="O47" s="277"/>
      <c r="P47" s="494">
        <v>14</v>
      </c>
      <c r="Q47" s="495">
        <v>228.36</v>
      </c>
      <c r="R47" s="698" t="s">
        <v>713</v>
      </c>
      <c r="S47" s="699" t="s">
        <v>713</v>
      </c>
    </row>
    <row r="48" spans="1:19" ht="17.25" customHeight="1">
      <c r="A48" s="882" t="s">
        <v>546</v>
      </c>
      <c r="B48" s="883"/>
      <c r="C48" s="490"/>
      <c r="D48" s="274" t="s">
        <v>541</v>
      </c>
      <c r="E48" s="274"/>
      <c r="F48" s="491">
        <v>944035</v>
      </c>
      <c r="G48" s="492">
        <v>11611306.862</v>
      </c>
      <c r="H48" s="694">
        <v>100.08470838687242</v>
      </c>
      <c r="I48" s="695">
        <v>100.35599446277483</v>
      </c>
      <c r="K48" s="895" t="s">
        <v>547</v>
      </c>
      <c r="L48" s="821" t="s">
        <v>548</v>
      </c>
      <c r="M48" s="270"/>
      <c r="N48" s="274" t="s">
        <v>541</v>
      </c>
      <c r="O48" s="275"/>
      <c r="P48" s="491">
        <v>14163</v>
      </c>
      <c r="Q48" s="492">
        <v>699665.10699999996</v>
      </c>
      <c r="R48" s="694">
        <v>93.030740935365202</v>
      </c>
      <c r="S48" s="695">
        <v>93.381782072022972</v>
      </c>
    </row>
    <row r="49" spans="1:19" ht="17.25" customHeight="1">
      <c r="A49" s="882"/>
      <c r="B49" s="883"/>
      <c r="C49" s="490"/>
      <c r="D49" s="274" t="s">
        <v>201</v>
      </c>
      <c r="E49" s="274"/>
      <c r="F49" s="491">
        <v>469758</v>
      </c>
      <c r="G49" s="492">
        <v>8106541.7410000004</v>
      </c>
      <c r="H49" s="694">
        <v>99.782277609854219</v>
      </c>
      <c r="I49" s="695">
        <v>101.32426155757122</v>
      </c>
      <c r="K49" s="896"/>
      <c r="L49" s="823"/>
      <c r="M49" s="270"/>
      <c r="N49" s="274" t="s">
        <v>201</v>
      </c>
      <c r="O49" s="275"/>
      <c r="P49" s="491">
        <v>10711</v>
      </c>
      <c r="Q49" s="492">
        <v>577441.81099999999</v>
      </c>
      <c r="R49" s="694">
        <v>92.945157931273855</v>
      </c>
      <c r="S49" s="695">
        <v>94.859810177809351</v>
      </c>
    </row>
    <row r="50" spans="1:19" ht="17.25" customHeight="1">
      <c r="A50" s="882"/>
      <c r="B50" s="883"/>
      <c r="C50" s="490"/>
      <c r="D50" s="274" t="s">
        <v>202</v>
      </c>
      <c r="E50" s="274"/>
      <c r="F50" s="491">
        <v>218839</v>
      </c>
      <c r="G50" s="492">
        <v>2041407.426</v>
      </c>
      <c r="H50" s="694">
        <v>99.967109921383582</v>
      </c>
      <c r="I50" s="695">
        <v>98.636888196332734</v>
      </c>
      <c r="K50" s="896"/>
      <c r="L50" s="823"/>
      <c r="M50" s="270"/>
      <c r="N50" s="274" t="s">
        <v>202</v>
      </c>
      <c r="O50" s="275"/>
      <c r="P50" s="491">
        <v>102</v>
      </c>
      <c r="Q50" s="492">
        <v>1458.18</v>
      </c>
      <c r="R50" s="694">
        <v>100.99009900990099</v>
      </c>
      <c r="S50" s="695">
        <v>265.0754408289402</v>
      </c>
    </row>
    <row r="51" spans="1:19" ht="17.25" customHeight="1">
      <c r="A51" s="882"/>
      <c r="B51" s="883"/>
      <c r="C51" s="490"/>
      <c r="D51" s="274" t="s">
        <v>203</v>
      </c>
      <c r="E51" s="274"/>
      <c r="F51" s="491">
        <v>255393</v>
      </c>
      <c r="G51" s="492">
        <v>1418809.835</v>
      </c>
      <c r="H51" s="694">
        <v>100.74714298675735</v>
      </c>
      <c r="I51" s="695">
        <v>98.928587121258303</v>
      </c>
      <c r="K51" s="896"/>
      <c r="L51" s="823"/>
      <c r="M51" s="270"/>
      <c r="N51" s="274" t="s">
        <v>203</v>
      </c>
      <c r="O51" s="275"/>
      <c r="P51" s="491">
        <v>3332</v>
      </c>
      <c r="Q51" s="492">
        <v>110497.516</v>
      </c>
      <c r="R51" s="694">
        <v>92.91689905186837</v>
      </c>
      <c r="S51" s="695">
        <v>85.679963332803737</v>
      </c>
    </row>
    <row r="52" spans="1:19" ht="17.25" customHeight="1">
      <c r="A52" s="882"/>
      <c r="B52" s="883"/>
      <c r="C52" s="490"/>
      <c r="D52" s="643" t="s">
        <v>244</v>
      </c>
      <c r="E52" s="274"/>
      <c r="F52" s="491">
        <v>9772</v>
      </c>
      <c r="G52" s="492">
        <v>40608.923999999999</v>
      </c>
      <c r="H52" s="694">
        <v>98.786898503841485</v>
      </c>
      <c r="I52" s="695">
        <v>64.749383588987769</v>
      </c>
      <c r="K52" s="896"/>
      <c r="L52" s="823"/>
      <c r="M52" s="270"/>
      <c r="N52" s="643" t="s">
        <v>244</v>
      </c>
      <c r="O52" s="275"/>
      <c r="P52" s="491">
        <v>371</v>
      </c>
      <c r="Q52" s="492">
        <v>7589</v>
      </c>
      <c r="R52" s="694">
        <v>85.091743119266056</v>
      </c>
      <c r="S52" s="695">
        <v>86.292137488879476</v>
      </c>
    </row>
    <row r="53" spans="1:19" ht="17.25" customHeight="1">
      <c r="A53" s="832"/>
      <c r="B53" s="833"/>
      <c r="C53" s="445"/>
      <c r="D53" s="276" t="s">
        <v>204</v>
      </c>
      <c r="E53" s="276"/>
      <c r="F53" s="494">
        <v>45</v>
      </c>
      <c r="G53" s="495">
        <v>3938.9360000000001</v>
      </c>
      <c r="H53" s="698">
        <v>104.65116279069768</v>
      </c>
      <c r="I53" s="699">
        <v>130.71331671432023</v>
      </c>
      <c r="K53" s="896"/>
      <c r="L53" s="822"/>
      <c r="M53" s="271"/>
      <c r="N53" s="276" t="s">
        <v>204</v>
      </c>
      <c r="O53" s="277"/>
      <c r="P53" s="494">
        <v>18</v>
      </c>
      <c r="Q53" s="495">
        <v>2678.6</v>
      </c>
      <c r="R53" s="698">
        <v>138.46153846153845</v>
      </c>
      <c r="S53" s="699">
        <v>121.18059011409596</v>
      </c>
    </row>
    <row r="54" spans="1:19" ht="17.25" customHeight="1">
      <c r="A54" s="882" t="s">
        <v>474</v>
      </c>
      <c r="B54" s="889"/>
      <c r="C54" s="214"/>
      <c r="D54" s="274" t="s">
        <v>541</v>
      </c>
      <c r="E54" s="275"/>
      <c r="F54" s="491">
        <v>47702791</v>
      </c>
      <c r="G54" s="492">
        <v>1762415740.0769999</v>
      </c>
      <c r="H54" s="694">
        <v>100.02336887261136</v>
      </c>
      <c r="I54" s="695">
        <v>99.90375309063154</v>
      </c>
      <c r="K54" s="896"/>
      <c r="L54" s="911" t="s">
        <v>189</v>
      </c>
      <c r="M54" s="270"/>
      <c r="N54" s="274" t="s">
        <v>541</v>
      </c>
      <c r="O54" s="274"/>
      <c r="P54" s="491">
        <v>206863</v>
      </c>
      <c r="Q54" s="492">
        <v>4447421.1840000004</v>
      </c>
      <c r="R54" s="694">
        <v>81.128789988273624</v>
      </c>
      <c r="S54" s="695">
        <v>89.725977769659451</v>
      </c>
    </row>
    <row r="55" spans="1:19" ht="17.25" customHeight="1">
      <c r="A55" s="890"/>
      <c r="B55" s="889"/>
      <c r="C55" s="214"/>
      <c r="D55" s="274" t="s">
        <v>201</v>
      </c>
      <c r="E55" s="275"/>
      <c r="F55" s="491">
        <v>25768065</v>
      </c>
      <c r="G55" s="492">
        <v>1337760066.1459999</v>
      </c>
      <c r="H55" s="694">
        <v>99.420152176342086</v>
      </c>
      <c r="I55" s="695">
        <v>100.98574468751131</v>
      </c>
      <c r="K55" s="896"/>
      <c r="L55" s="912"/>
      <c r="M55" s="270"/>
      <c r="N55" s="274" t="s">
        <v>201</v>
      </c>
      <c r="O55" s="274"/>
      <c r="P55" s="491">
        <v>113020</v>
      </c>
      <c r="Q55" s="492">
        <v>3363443.9350000001</v>
      </c>
      <c r="R55" s="694">
        <v>80.926262727520083</v>
      </c>
      <c r="S55" s="695">
        <v>90.59433748640437</v>
      </c>
    </row>
    <row r="56" spans="1:19" ht="17.25" customHeight="1">
      <c r="A56" s="890"/>
      <c r="B56" s="889"/>
      <c r="C56" s="214"/>
      <c r="D56" s="274" t="s">
        <v>202</v>
      </c>
      <c r="E56" s="275"/>
      <c r="F56" s="491">
        <v>3839369</v>
      </c>
      <c r="G56" s="492">
        <v>68373637.318000004</v>
      </c>
      <c r="H56" s="694">
        <v>100.75603060967417</v>
      </c>
      <c r="I56" s="695">
        <v>100.03280780411346</v>
      </c>
      <c r="K56" s="896"/>
      <c r="L56" s="912"/>
      <c r="M56" s="270"/>
      <c r="N56" s="274" t="s">
        <v>202</v>
      </c>
      <c r="O56" s="274"/>
      <c r="P56" s="491">
        <v>16328</v>
      </c>
      <c r="Q56" s="492">
        <v>155258.08799999999</v>
      </c>
      <c r="R56" s="694">
        <v>79.47045653655212</v>
      </c>
      <c r="S56" s="695">
        <v>89.591300412562461</v>
      </c>
    </row>
    <row r="57" spans="1:19" ht="17.25" customHeight="1">
      <c r="A57" s="890"/>
      <c r="B57" s="889"/>
      <c r="C57" s="214"/>
      <c r="D57" s="274" t="s">
        <v>203</v>
      </c>
      <c r="E57" s="275"/>
      <c r="F57" s="491">
        <v>17935960</v>
      </c>
      <c r="G57" s="492">
        <v>272396403.083</v>
      </c>
      <c r="H57" s="694">
        <v>100.65211899109269</v>
      </c>
      <c r="I57" s="695">
        <v>94.315011702615323</v>
      </c>
      <c r="K57" s="896"/>
      <c r="L57" s="912"/>
      <c r="M57" s="270"/>
      <c r="N57" s="274" t="s">
        <v>203</v>
      </c>
      <c r="O57" s="274"/>
      <c r="P57" s="491">
        <v>76903</v>
      </c>
      <c r="Q57" s="492">
        <v>726555.98800000001</v>
      </c>
      <c r="R57" s="694">
        <v>81.691771654379735</v>
      </c>
      <c r="S57" s="695">
        <v>83.983298813463151</v>
      </c>
    </row>
    <row r="58" spans="1:19" ht="17.25" customHeight="1">
      <c r="A58" s="890"/>
      <c r="B58" s="889"/>
      <c r="C58" s="214"/>
      <c r="D58" s="643" t="s">
        <v>244</v>
      </c>
      <c r="E58" s="275"/>
      <c r="F58" s="491">
        <v>1810685</v>
      </c>
      <c r="G58" s="492">
        <v>67379676.555000007</v>
      </c>
      <c r="H58" s="694">
        <v>99.289172033199392</v>
      </c>
      <c r="I58" s="695">
        <v>99.013103868594584</v>
      </c>
      <c r="K58" s="896"/>
      <c r="L58" s="912"/>
      <c r="M58" s="270"/>
      <c r="N58" s="643" t="s">
        <v>244</v>
      </c>
      <c r="O58" s="274"/>
      <c r="P58" s="491">
        <v>5082</v>
      </c>
      <c r="Q58" s="492">
        <v>142899.929</v>
      </c>
      <c r="R58" s="694">
        <v>84.180884545303954</v>
      </c>
      <c r="S58" s="695">
        <v>90.000959023991584</v>
      </c>
    </row>
    <row r="59" spans="1:19" ht="17.25" customHeight="1">
      <c r="A59" s="841"/>
      <c r="B59" s="843"/>
      <c r="C59" s="273"/>
      <c r="D59" s="276" t="s">
        <v>204</v>
      </c>
      <c r="E59" s="277"/>
      <c r="F59" s="494">
        <v>159397</v>
      </c>
      <c r="G59" s="495">
        <v>16505956.975</v>
      </c>
      <c r="H59" s="698">
        <v>111.48202545810604</v>
      </c>
      <c r="I59" s="699">
        <v>116.29039747225771</v>
      </c>
      <c r="K59" s="897"/>
      <c r="L59" s="913"/>
      <c r="M59" s="271"/>
      <c r="N59" s="276" t="s">
        <v>204</v>
      </c>
      <c r="O59" s="276"/>
      <c r="P59" s="494">
        <v>612</v>
      </c>
      <c r="Q59" s="495">
        <v>59263.243999999999</v>
      </c>
      <c r="R59" s="698">
        <v>95.774647887323937</v>
      </c>
      <c r="S59" s="699">
        <v>126.53217626141628</v>
      </c>
    </row>
    <row r="60" spans="1:19" ht="18.95" customHeight="1">
      <c r="A60" s="186" t="s">
        <v>253</v>
      </c>
      <c r="B60" s="705"/>
      <c r="C60" s="490"/>
      <c r="D60" s="274"/>
      <c r="E60" s="274"/>
      <c r="F60" s="706"/>
      <c r="G60" s="706"/>
      <c r="H60" s="707"/>
      <c r="I60" s="707"/>
      <c r="K60" s="708"/>
      <c r="L60" s="709"/>
      <c r="M60" s="486"/>
      <c r="N60" s="274"/>
      <c r="O60" s="274"/>
      <c r="P60" s="706"/>
      <c r="Q60" s="706"/>
      <c r="R60" s="707"/>
      <c r="S60" s="707"/>
    </row>
    <row r="61" spans="1:19" ht="13.5" customHeight="1"/>
    <row r="62" spans="1:19" ht="22.5" customHeight="1">
      <c r="A62" s="881" t="s">
        <v>716</v>
      </c>
      <c r="B62" s="881"/>
      <c r="C62" s="881"/>
      <c r="D62" s="881"/>
      <c r="E62" s="881"/>
      <c r="F62" s="881"/>
      <c r="G62" s="881"/>
      <c r="H62" s="881"/>
      <c r="I62" s="881"/>
      <c r="J62" s="881"/>
      <c r="K62" s="881"/>
      <c r="L62" s="881"/>
      <c r="M62" s="881"/>
      <c r="N62" s="881"/>
      <c r="O62" s="881"/>
      <c r="P62" s="881"/>
      <c r="Q62" s="881"/>
      <c r="R62" s="881"/>
      <c r="S62" s="881"/>
    </row>
    <row r="63" spans="1:19">
      <c r="R63" s="888" t="s">
        <v>708</v>
      </c>
      <c r="S63" s="888" t="s">
        <v>714</v>
      </c>
    </row>
    <row r="64" spans="1:19" ht="17.25" customHeight="1">
      <c r="A64" s="830" t="s">
        <v>569</v>
      </c>
      <c r="B64" s="839"/>
      <c r="C64" s="839"/>
      <c r="D64" s="839"/>
      <c r="E64" s="840"/>
      <c r="F64" s="893" t="s">
        <v>194</v>
      </c>
      <c r="G64" s="894"/>
      <c r="H64" s="893" t="s">
        <v>224</v>
      </c>
      <c r="I64" s="894"/>
      <c r="J64" s="486"/>
      <c r="K64" s="830" t="s">
        <v>569</v>
      </c>
      <c r="L64" s="839"/>
      <c r="M64" s="839"/>
      <c r="N64" s="839"/>
      <c r="O64" s="840"/>
      <c r="P64" s="893" t="s">
        <v>194</v>
      </c>
      <c r="Q64" s="894"/>
      <c r="R64" s="893" t="s">
        <v>224</v>
      </c>
      <c r="S64" s="894"/>
    </row>
    <row r="65" spans="1:19" ht="17.25" customHeight="1">
      <c r="A65" s="841"/>
      <c r="B65" s="842"/>
      <c r="C65" s="842"/>
      <c r="D65" s="842"/>
      <c r="E65" s="843"/>
      <c r="F65" s="192" t="s">
        <v>195</v>
      </c>
      <c r="G65" s="192" t="s">
        <v>196</v>
      </c>
      <c r="H65" s="192" t="s">
        <v>195</v>
      </c>
      <c r="I65" s="192" t="s">
        <v>196</v>
      </c>
      <c r="J65" s="214"/>
      <c r="K65" s="841"/>
      <c r="L65" s="842"/>
      <c r="M65" s="842"/>
      <c r="N65" s="842"/>
      <c r="O65" s="843"/>
      <c r="P65" s="192" t="s">
        <v>195</v>
      </c>
      <c r="Q65" s="192" t="s">
        <v>196</v>
      </c>
      <c r="R65" s="192" t="s">
        <v>195</v>
      </c>
      <c r="S65" s="192" t="s">
        <v>196</v>
      </c>
    </row>
    <row r="66" spans="1:19" ht="17.25" customHeight="1">
      <c r="A66" s="898" t="s">
        <v>549</v>
      </c>
      <c r="B66" s="821" t="s">
        <v>550</v>
      </c>
      <c r="C66" s="190"/>
      <c r="D66" s="487"/>
      <c r="E66" s="489"/>
      <c r="F66" s="383" t="s">
        <v>197</v>
      </c>
      <c r="G66" s="197" t="s">
        <v>198</v>
      </c>
      <c r="H66" s="383" t="s">
        <v>199</v>
      </c>
      <c r="I66" s="197" t="s">
        <v>199</v>
      </c>
      <c r="J66" s="498"/>
      <c r="K66" s="830" t="s">
        <v>554</v>
      </c>
      <c r="L66" s="831"/>
      <c r="M66" s="190"/>
      <c r="N66" s="487"/>
      <c r="O66" s="489"/>
      <c r="P66" s="383" t="s">
        <v>197</v>
      </c>
      <c r="Q66" s="197" t="s">
        <v>198</v>
      </c>
      <c r="R66" s="383" t="s">
        <v>199</v>
      </c>
      <c r="S66" s="197" t="s">
        <v>199</v>
      </c>
    </row>
    <row r="67" spans="1:19" ht="17.25" customHeight="1">
      <c r="A67" s="899"/>
      <c r="B67" s="823"/>
      <c r="C67" s="270"/>
      <c r="D67" s="274" t="s">
        <v>541</v>
      </c>
      <c r="E67" s="275"/>
      <c r="F67" s="491">
        <v>14100</v>
      </c>
      <c r="G67" s="492">
        <v>5352021.5839999998</v>
      </c>
      <c r="H67" s="694">
        <v>101.599654128837</v>
      </c>
      <c r="I67" s="695">
        <v>105.35080408512576</v>
      </c>
      <c r="J67" s="499"/>
      <c r="K67" s="882"/>
      <c r="L67" s="883"/>
      <c r="M67" s="214"/>
      <c r="N67" s="274" t="s">
        <v>541</v>
      </c>
      <c r="O67" s="275"/>
      <c r="P67" s="491">
        <v>0</v>
      </c>
      <c r="Q67" s="492">
        <v>0</v>
      </c>
      <c r="R67" s="694" t="s">
        <v>713</v>
      </c>
      <c r="S67" s="695" t="s">
        <v>713</v>
      </c>
    </row>
    <row r="68" spans="1:19" s="215" customFormat="1" ht="17.25" customHeight="1">
      <c r="A68" s="899"/>
      <c r="B68" s="823"/>
      <c r="C68" s="270"/>
      <c r="D68" s="274" t="s">
        <v>201</v>
      </c>
      <c r="E68" s="275"/>
      <c r="F68" s="491">
        <v>13953</v>
      </c>
      <c r="G68" s="492">
        <v>4883438.2240000004</v>
      </c>
      <c r="H68" s="694">
        <v>101.88389923329682</v>
      </c>
      <c r="I68" s="695">
        <v>105.1935165012422</v>
      </c>
      <c r="J68" s="499"/>
      <c r="K68" s="882"/>
      <c r="L68" s="883"/>
      <c r="M68" s="214"/>
      <c r="N68" s="274" t="s">
        <v>201</v>
      </c>
      <c r="O68" s="275"/>
      <c r="P68" s="491">
        <v>0</v>
      </c>
      <c r="Q68" s="492">
        <v>0</v>
      </c>
      <c r="R68" s="694" t="s">
        <v>713</v>
      </c>
      <c r="S68" s="695" t="s">
        <v>713</v>
      </c>
    </row>
    <row r="69" spans="1:19" ht="17.25" customHeight="1">
      <c r="A69" s="899"/>
      <c r="B69" s="823"/>
      <c r="C69" s="270"/>
      <c r="D69" s="274" t="s">
        <v>202</v>
      </c>
      <c r="E69" s="275"/>
      <c r="F69" s="491">
        <v>146</v>
      </c>
      <c r="G69" s="492">
        <v>1743.836</v>
      </c>
      <c r="H69" s="694">
        <v>79.78142076502732</v>
      </c>
      <c r="I69" s="695">
        <v>75.447296578160632</v>
      </c>
      <c r="J69" s="499"/>
      <c r="K69" s="882"/>
      <c r="L69" s="883"/>
      <c r="M69" s="214"/>
      <c r="N69" s="274" t="s">
        <v>202</v>
      </c>
      <c r="O69" s="275"/>
      <c r="P69" s="491">
        <v>0</v>
      </c>
      <c r="Q69" s="492">
        <v>0</v>
      </c>
      <c r="R69" s="694" t="s">
        <v>713</v>
      </c>
      <c r="S69" s="695" t="s">
        <v>713</v>
      </c>
    </row>
    <row r="70" spans="1:19" ht="17.25" customHeight="1">
      <c r="A70" s="899"/>
      <c r="B70" s="823"/>
      <c r="C70" s="270"/>
      <c r="D70" s="274" t="s">
        <v>203</v>
      </c>
      <c r="E70" s="275"/>
      <c r="F70" s="491">
        <v>1</v>
      </c>
      <c r="G70" s="492">
        <v>9.39</v>
      </c>
      <c r="H70" s="694" t="s">
        <v>713</v>
      </c>
      <c r="I70" s="695" t="s">
        <v>713</v>
      </c>
      <c r="J70" s="499"/>
      <c r="K70" s="882"/>
      <c r="L70" s="883"/>
      <c r="M70" s="214"/>
      <c r="N70" s="274" t="s">
        <v>203</v>
      </c>
      <c r="O70" s="275"/>
      <c r="P70" s="491">
        <v>0</v>
      </c>
      <c r="Q70" s="492">
        <v>0</v>
      </c>
      <c r="R70" s="694" t="s">
        <v>713</v>
      </c>
      <c r="S70" s="695" t="s">
        <v>713</v>
      </c>
    </row>
    <row r="71" spans="1:19" ht="17.25" customHeight="1">
      <c r="A71" s="899"/>
      <c r="B71" s="823"/>
      <c r="C71" s="270"/>
      <c r="D71" s="643" t="s">
        <v>244</v>
      </c>
      <c r="E71" s="275"/>
      <c r="F71" s="491">
        <v>13371</v>
      </c>
      <c r="G71" s="492">
        <v>466830.13400000002</v>
      </c>
      <c r="H71" s="694">
        <v>102.68796559404039</v>
      </c>
      <c r="I71" s="695">
        <v>107.18383225514422</v>
      </c>
      <c r="J71" s="499"/>
      <c r="K71" s="882"/>
      <c r="L71" s="883"/>
      <c r="M71" s="214"/>
      <c r="N71" s="643" t="s">
        <v>244</v>
      </c>
      <c r="O71" s="275"/>
      <c r="P71" s="491">
        <v>0</v>
      </c>
      <c r="Q71" s="492">
        <v>0</v>
      </c>
      <c r="R71" s="694" t="s">
        <v>713</v>
      </c>
      <c r="S71" s="695" t="s">
        <v>713</v>
      </c>
    </row>
    <row r="72" spans="1:19" ht="17.25" customHeight="1">
      <c r="A72" s="900"/>
      <c r="B72" s="822"/>
      <c r="C72" s="271"/>
      <c r="D72" s="276" t="s">
        <v>204</v>
      </c>
      <c r="E72" s="277"/>
      <c r="F72" s="494">
        <v>0</v>
      </c>
      <c r="G72" s="495">
        <v>0</v>
      </c>
      <c r="H72" s="698" t="s">
        <v>713</v>
      </c>
      <c r="I72" s="699" t="s">
        <v>713</v>
      </c>
      <c r="J72" s="499"/>
      <c r="K72" s="884"/>
      <c r="L72" s="885"/>
      <c r="M72" s="273"/>
      <c r="N72" s="276" t="s">
        <v>204</v>
      </c>
      <c r="O72" s="277"/>
      <c r="P72" s="494">
        <v>0</v>
      </c>
      <c r="Q72" s="495">
        <v>0</v>
      </c>
      <c r="R72" s="698" t="s">
        <v>713</v>
      </c>
      <c r="S72" s="699" t="s">
        <v>713</v>
      </c>
    </row>
    <row r="73" spans="1:19" ht="17.25" customHeight="1">
      <c r="A73" s="882" t="s">
        <v>551</v>
      </c>
      <c r="B73" s="883"/>
      <c r="C73" s="214"/>
      <c r="D73" s="274" t="s">
        <v>541</v>
      </c>
      <c r="E73" s="275"/>
      <c r="F73" s="491">
        <v>0</v>
      </c>
      <c r="G73" s="492">
        <v>0</v>
      </c>
      <c r="H73" s="694" t="s">
        <v>713</v>
      </c>
      <c r="I73" s="695" t="s">
        <v>713</v>
      </c>
      <c r="J73" s="499"/>
      <c r="K73" s="882" t="s">
        <v>213</v>
      </c>
      <c r="L73" s="883"/>
      <c r="M73" s="214"/>
      <c r="N73" s="274" t="s">
        <v>541</v>
      </c>
      <c r="O73" s="275"/>
      <c r="P73" s="491">
        <v>382027</v>
      </c>
      <c r="Q73" s="492">
        <v>2097589.1919999998</v>
      </c>
      <c r="R73" s="694">
        <v>98.02375496819586</v>
      </c>
      <c r="S73" s="695">
        <v>100.41411096134681</v>
      </c>
    </row>
    <row r="74" spans="1:19" ht="17.25" customHeight="1">
      <c r="A74" s="882"/>
      <c r="B74" s="883"/>
      <c r="C74" s="214"/>
      <c r="D74" s="274" t="s">
        <v>201</v>
      </c>
      <c r="E74" s="275"/>
      <c r="F74" s="491">
        <v>0</v>
      </c>
      <c r="G74" s="492">
        <v>0</v>
      </c>
      <c r="H74" s="694" t="s">
        <v>713</v>
      </c>
      <c r="I74" s="695" t="s">
        <v>713</v>
      </c>
      <c r="J74" s="499"/>
      <c r="K74" s="882"/>
      <c r="L74" s="883"/>
      <c r="M74" s="214"/>
      <c r="N74" s="274" t="s">
        <v>201</v>
      </c>
      <c r="O74" s="275"/>
      <c r="P74" s="491">
        <v>233597</v>
      </c>
      <c r="Q74" s="492">
        <v>1306374.281</v>
      </c>
      <c r="R74" s="694">
        <v>97.796207836356714</v>
      </c>
      <c r="S74" s="695">
        <v>100.19827399920966</v>
      </c>
    </row>
    <row r="75" spans="1:19" ht="17.25" customHeight="1">
      <c r="A75" s="882"/>
      <c r="B75" s="883"/>
      <c r="C75" s="214"/>
      <c r="D75" s="274" t="s">
        <v>202</v>
      </c>
      <c r="E75" s="275"/>
      <c r="F75" s="491">
        <v>0</v>
      </c>
      <c r="G75" s="492">
        <v>0</v>
      </c>
      <c r="H75" s="694" t="s">
        <v>713</v>
      </c>
      <c r="I75" s="695" t="s">
        <v>713</v>
      </c>
      <c r="J75" s="499"/>
      <c r="K75" s="882"/>
      <c r="L75" s="883"/>
      <c r="M75" s="214"/>
      <c r="N75" s="274" t="s">
        <v>202</v>
      </c>
      <c r="O75" s="275"/>
      <c r="P75" s="491">
        <v>870</v>
      </c>
      <c r="Q75" s="492">
        <v>3791.6190000000001</v>
      </c>
      <c r="R75" s="694">
        <v>99.885189437428252</v>
      </c>
      <c r="S75" s="695">
        <v>116.70261665432425</v>
      </c>
    </row>
    <row r="76" spans="1:19" ht="17.25" customHeight="1">
      <c r="A76" s="882"/>
      <c r="B76" s="883"/>
      <c r="C76" s="214"/>
      <c r="D76" s="274" t="s">
        <v>203</v>
      </c>
      <c r="E76" s="275"/>
      <c r="F76" s="491">
        <v>0</v>
      </c>
      <c r="G76" s="492">
        <v>0</v>
      </c>
      <c r="H76" s="694" t="s">
        <v>713</v>
      </c>
      <c r="I76" s="695" t="s">
        <v>713</v>
      </c>
      <c r="J76" s="499"/>
      <c r="K76" s="882"/>
      <c r="L76" s="883"/>
      <c r="M76" s="214"/>
      <c r="N76" s="274" t="s">
        <v>203</v>
      </c>
      <c r="O76" s="275"/>
      <c r="P76" s="491">
        <v>147179</v>
      </c>
      <c r="Q76" s="492">
        <v>721254.33600000001</v>
      </c>
      <c r="R76" s="694">
        <v>98.306114951741648</v>
      </c>
      <c r="S76" s="695">
        <v>98.576458708240537</v>
      </c>
    </row>
    <row r="77" spans="1:19" ht="17.25" customHeight="1">
      <c r="A77" s="882"/>
      <c r="B77" s="883"/>
      <c r="C77" s="214"/>
      <c r="D77" s="643" t="s">
        <v>244</v>
      </c>
      <c r="E77" s="275"/>
      <c r="F77" s="491">
        <v>0</v>
      </c>
      <c r="G77" s="492">
        <v>0</v>
      </c>
      <c r="H77" s="694" t="s">
        <v>713</v>
      </c>
      <c r="I77" s="695" t="s">
        <v>713</v>
      </c>
      <c r="J77" s="499"/>
      <c r="K77" s="882"/>
      <c r="L77" s="883"/>
      <c r="M77" s="214"/>
      <c r="N77" s="643" t="s">
        <v>244</v>
      </c>
      <c r="O77" s="275"/>
      <c r="P77" s="491">
        <v>4033</v>
      </c>
      <c r="Q77" s="492">
        <v>58007.642</v>
      </c>
      <c r="R77" s="694">
        <v>98.727050183598536</v>
      </c>
      <c r="S77" s="695">
        <v>129.91286906351206</v>
      </c>
    </row>
    <row r="78" spans="1:19" ht="17.25" customHeight="1">
      <c r="A78" s="832"/>
      <c r="B78" s="833"/>
      <c r="C78" s="273"/>
      <c r="D78" s="276" t="s">
        <v>204</v>
      </c>
      <c r="E78" s="277"/>
      <c r="F78" s="494">
        <v>0</v>
      </c>
      <c r="G78" s="495">
        <v>0</v>
      </c>
      <c r="H78" s="698" t="s">
        <v>713</v>
      </c>
      <c r="I78" s="699" t="s">
        <v>713</v>
      </c>
      <c r="J78" s="499"/>
      <c r="K78" s="832"/>
      <c r="L78" s="833"/>
      <c r="M78" s="273"/>
      <c r="N78" s="276" t="s">
        <v>204</v>
      </c>
      <c r="O78" s="277"/>
      <c r="P78" s="494">
        <v>381</v>
      </c>
      <c r="Q78" s="495">
        <v>8161.3140000000003</v>
      </c>
      <c r="R78" s="698">
        <v>135.10638297872339</v>
      </c>
      <c r="S78" s="699">
        <v>146.27704210917608</v>
      </c>
    </row>
    <row r="79" spans="1:19" ht="17.25" customHeight="1">
      <c r="A79" s="830" t="s">
        <v>552</v>
      </c>
      <c r="B79" s="831"/>
      <c r="C79" s="490"/>
      <c r="D79" s="274" t="s">
        <v>541</v>
      </c>
      <c r="E79" s="274"/>
      <c r="F79" s="491">
        <v>60039</v>
      </c>
      <c r="G79" s="492">
        <v>7068712.8150000004</v>
      </c>
      <c r="H79" s="694">
        <v>104.13494059491806</v>
      </c>
      <c r="I79" s="695">
        <v>105.62975209684599</v>
      </c>
      <c r="J79" s="499"/>
      <c r="K79" s="830" t="s">
        <v>553</v>
      </c>
      <c r="L79" s="831"/>
      <c r="M79" s="490"/>
      <c r="N79" s="274" t="s">
        <v>541</v>
      </c>
      <c r="O79" s="274"/>
      <c r="P79" s="491">
        <v>1192510</v>
      </c>
      <c r="Q79" s="492">
        <v>24815281.202</v>
      </c>
      <c r="R79" s="694">
        <v>103.78541620431415</v>
      </c>
      <c r="S79" s="695">
        <v>102.70662371237403</v>
      </c>
    </row>
    <row r="80" spans="1:19" ht="17.25" customHeight="1">
      <c r="A80" s="882"/>
      <c r="B80" s="883"/>
      <c r="C80" s="490"/>
      <c r="D80" s="274" t="s">
        <v>201</v>
      </c>
      <c r="E80" s="274"/>
      <c r="F80" s="491">
        <v>60030</v>
      </c>
      <c r="G80" s="492">
        <v>6065942.341</v>
      </c>
      <c r="H80" s="694">
        <v>104.1355861638275</v>
      </c>
      <c r="I80" s="695">
        <v>102.33959411845895</v>
      </c>
      <c r="J80" s="499"/>
      <c r="K80" s="882"/>
      <c r="L80" s="883"/>
      <c r="M80" s="490"/>
      <c r="N80" s="274" t="s">
        <v>201</v>
      </c>
      <c r="O80" s="274"/>
      <c r="P80" s="491">
        <v>731128</v>
      </c>
      <c r="Q80" s="492">
        <v>16775820.414000001</v>
      </c>
      <c r="R80" s="694">
        <v>102.83860822255386</v>
      </c>
      <c r="S80" s="695">
        <v>102.92102041213609</v>
      </c>
    </row>
    <row r="81" spans="1:19" ht="17.25" customHeight="1">
      <c r="A81" s="882"/>
      <c r="B81" s="883"/>
      <c r="C81" s="490"/>
      <c r="D81" s="274" t="s">
        <v>202</v>
      </c>
      <c r="E81" s="274"/>
      <c r="F81" s="491">
        <v>8</v>
      </c>
      <c r="G81" s="492">
        <v>19.16</v>
      </c>
      <c r="H81" s="694">
        <v>400</v>
      </c>
      <c r="I81" s="695" t="s">
        <v>712</v>
      </c>
      <c r="J81" s="499"/>
      <c r="K81" s="882"/>
      <c r="L81" s="883"/>
      <c r="M81" s="490"/>
      <c r="N81" s="274" t="s">
        <v>202</v>
      </c>
      <c r="O81" s="274"/>
      <c r="P81" s="491">
        <v>12250</v>
      </c>
      <c r="Q81" s="492">
        <v>35506.194000000003</v>
      </c>
      <c r="R81" s="694">
        <v>117.78846153846155</v>
      </c>
      <c r="S81" s="695">
        <v>141.21975560755425</v>
      </c>
    </row>
    <row r="82" spans="1:19" ht="17.25" customHeight="1">
      <c r="A82" s="882"/>
      <c r="B82" s="883"/>
      <c r="C82" s="490"/>
      <c r="D82" s="274" t="s">
        <v>203</v>
      </c>
      <c r="E82" s="274"/>
      <c r="F82" s="491">
        <v>1</v>
      </c>
      <c r="G82" s="492">
        <v>0.39400000000000002</v>
      </c>
      <c r="H82" s="694">
        <v>14.285714285714285</v>
      </c>
      <c r="I82" s="695">
        <v>11.810551558752998</v>
      </c>
      <c r="J82" s="499"/>
      <c r="K82" s="882"/>
      <c r="L82" s="883"/>
      <c r="M82" s="490"/>
      <c r="N82" s="274" t="s">
        <v>203</v>
      </c>
      <c r="O82" s="274"/>
      <c r="P82" s="491">
        <v>378293</v>
      </c>
      <c r="Q82" s="492">
        <v>6188225.7249999996</v>
      </c>
      <c r="R82" s="694">
        <v>103.44777609144482</v>
      </c>
      <c r="S82" s="695">
        <v>100.05463438593065</v>
      </c>
    </row>
    <row r="83" spans="1:19" s="215" customFormat="1" ht="17.25" customHeight="1">
      <c r="A83" s="882"/>
      <c r="B83" s="883"/>
      <c r="C83" s="490"/>
      <c r="D83" s="643" t="s">
        <v>244</v>
      </c>
      <c r="E83" s="274"/>
      <c r="F83" s="491">
        <v>51024</v>
      </c>
      <c r="G83" s="492">
        <v>1002750.92</v>
      </c>
      <c r="H83" s="694">
        <v>104.4353930859447</v>
      </c>
      <c r="I83" s="695">
        <v>131.13031091035538</v>
      </c>
      <c r="J83" s="499"/>
      <c r="K83" s="882"/>
      <c r="L83" s="883"/>
      <c r="M83" s="490"/>
      <c r="N83" s="643" t="s">
        <v>244</v>
      </c>
      <c r="O83" s="274"/>
      <c r="P83" s="491">
        <v>70622</v>
      </c>
      <c r="Q83" s="492">
        <v>295008.21100000001</v>
      </c>
      <c r="R83" s="694">
        <v>102.01363610099961</v>
      </c>
      <c r="S83" s="695">
        <v>86.542472913018585</v>
      </c>
    </row>
    <row r="84" spans="1:19" s="215" customFormat="1" ht="17.25" customHeight="1">
      <c r="A84" s="832"/>
      <c r="B84" s="833"/>
      <c r="C84" s="445"/>
      <c r="D84" s="276" t="s">
        <v>204</v>
      </c>
      <c r="E84" s="276"/>
      <c r="F84" s="494">
        <v>0</v>
      </c>
      <c r="G84" s="495">
        <v>0</v>
      </c>
      <c r="H84" s="698" t="s">
        <v>713</v>
      </c>
      <c r="I84" s="699" t="s">
        <v>713</v>
      </c>
      <c r="J84" s="499"/>
      <c r="K84" s="832"/>
      <c r="L84" s="833"/>
      <c r="M84" s="445"/>
      <c r="N84" s="276" t="s">
        <v>204</v>
      </c>
      <c r="O84" s="276"/>
      <c r="P84" s="494">
        <v>70839</v>
      </c>
      <c r="Q84" s="495">
        <v>1520720.6580000001</v>
      </c>
      <c r="R84" s="698">
        <v>114.28778858719326</v>
      </c>
      <c r="S84" s="699">
        <v>116.01907722302487</v>
      </c>
    </row>
    <row r="85" spans="1:19" s="215" customFormat="1" ht="17.25" customHeight="1">
      <c r="A85" s="830" t="s">
        <v>410</v>
      </c>
      <c r="B85" s="831"/>
      <c r="C85" s="490"/>
      <c r="D85" s="274" t="s">
        <v>541</v>
      </c>
      <c r="E85" s="274"/>
      <c r="F85" s="491">
        <v>215049</v>
      </c>
      <c r="G85" s="492">
        <v>6144761.7529999996</v>
      </c>
      <c r="H85" s="694">
        <v>98.259153153400135</v>
      </c>
      <c r="I85" s="695">
        <v>98.135650968447365</v>
      </c>
      <c r="J85" s="499"/>
      <c r="K85" s="830" t="s">
        <v>214</v>
      </c>
      <c r="L85" s="831"/>
      <c r="M85" s="272"/>
      <c r="N85" s="278" t="s">
        <v>541</v>
      </c>
      <c r="O85" s="279"/>
      <c r="P85" s="491">
        <v>579048</v>
      </c>
      <c r="Q85" s="492">
        <v>10200440.588</v>
      </c>
      <c r="R85" s="694">
        <v>103.13383310802506</v>
      </c>
      <c r="S85" s="695">
        <v>102.5236333764409</v>
      </c>
    </row>
    <row r="86" spans="1:19" s="215" customFormat="1" ht="17.25" customHeight="1">
      <c r="A86" s="882"/>
      <c r="B86" s="883"/>
      <c r="C86" s="490"/>
      <c r="D86" s="274" t="s">
        <v>201</v>
      </c>
      <c r="E86" s="274"/>
      <c r="F86" s="491">
        <v>117099</v>
      </c>
      <c r="G86" s="492">
        <v>4378173.8789999997</v>
      </c>
      <c r="H86" s="694">
        <v>97.841780718905099</v>
      </c>
      <c r="I86" s="695">
        <v>99.827011129417158</v>
      </c>
      <c r="J86" s="499"/>
      <c r="K86" s="882"/>
      <c r="L86" s="883"/>
      <c r="M86" s="214"/>
      <c r="N86" s="274" t="s">
        <v>201</v>
      </c>
      <c r="O86" s="275"/>
      <c r="P86" s="491">
        <v>336119</v>
      </c>
      <c r="Q86" s="492">
        <v>7859503.2410000004</v>
      </c>
      <c r="R86" s="694">
        <v>102.59385082152855</v>
      </c>
      <c r="S86" s="695">
        <v>101.61530223004166</v>
      </c>
    </row>
    <row r="87" spans="1:19" s="215" customFormat="1" ht="17.25" customHeight="1">
      <c r="A87" s="882"/>
      <c r="B87" s="883"/>
      <c r="C87" s="490"/>
      <c r="D87" s="274" t="s">
        <v>202</v>
      </c>
      <c r="E87" s="274"/>
      <c r="F87" s="491">
        <v>14694</v>
      </c>
      <c r="G87" s="492">
        <v>273199.516</v>
      </c>
      <c r="H87" s="694">
        <v>100.92726148773954</v>
      </c>
      <c r="I87" s="695">
        <v>97.321160837891227</v>
      </c>
      <c r="J87" s="499"/>
      <c r="K87" s="882"/>
      <c r="L87" s="883"/>
      <c r="M87" s="214"/>
      <c r="N87" s="274" t="s">
        <v>202</v>
      </c>
      <c r="O87" s="275"/>
      <c r="P87" s="491">
        <v>43508</v>
      </c>
      <c r="Q87" s="492">
        <v>361612.56199999998</v>
      </c>
      <c r="R87" s="694">
        <v>102.44649038121925</v>
      </c>
      <c r="S87" s="695">
        <v>101.20133793148327</v>
      </c>
    </row>
    <row r="88" spans="1:19" s="215" customFormat="1" ht="17.25" customHeight="1">
      <c r="A88" s="882"/>
      <c r="B88" s="883"/>
      <c r="C88" s="490"/>
      <c r="D88" s="274" t="s">
        <v>203</v>
      </c>
      <c r="E88" s="274"/>
      <c r="F88" s="491">
        <v>83032</v>
      </c>
      <c r="G88" s="492">
        <v>1353378.861</v>
      </c>
      <c r="H88" s="694">
        <v>98.377981303539059</v>
      </c>
      <c r="I88" s="695">
        <v>92.642920476847962</v>
      </c>
      <c r="J88" s="499"/>
      <c r="K88" s="882"/>
      <c r="L88" s="883"/>
      <c r="M88" s="214"/>
      <c r="N88" s="274" t="s">
        <v>203</v>
      </c>
      <c r="O88" s="275"/>
      <c r="P88" s="491">
        <v>199189</v>
      </c>
      <c r="Q88" s="492">
        <v>1440046.07</v>
      </c>
      <c r="R88" s="694">
        <v>104.19633095670278</v>
      </c>
      <c r="S88" s="695">
        <v>104.50699654135001</v>
      </c>
    </row>
    <row r="89" spans="1:19" ht="17.25" customHeight="1">
      <c r="A89" s="882"/>
      <c r="B89" s="883"/>
      <c r="C89" s="490"/>
      <c r="D89" s="643" t="s">
        <v>244</v>
      </c>
      <c r="E89" s="274"/>
      <c r="F89" s="491">
        <v>4224</v>
      </c>
      <c r="G89" s="492">
        <v>117604.257</v>
      </c>
      <c r="H89" s="694">
        <v>99.599151143598206</v>
      </c>
      <c r="I89" s="695">
        <v>102.03419937625004</v>
      </c>
      <c r="J89" s="499"/>
      <c r="K89" s="882"/>
      <c r="L89" s="883"/>
      <c r="M89" s="214"/>
      <c r="N89" s="643" t="s">
        <v>244</v>
      </c>
      <c r="O89" s="275"/>
      <c r="P89" s="491">
        <v>15442</v>
      </c>
      <c r="Q89" s="492">
        <v>525595.73899999994</v>
      </c>
      <c r="R89" s="694">
        <v>103.3255269320843</v>
      </c>
      <c r="S89" s="695">
        <v>112.4285816297939</v>
      </c>
    </row>
    <row r="90" spans="1:19" ht="17.25" customHeight="1">
      <c r="A90" s="832"/>
      <c r="B90" s="833"/>
      <c r="C90" s="445"/>
      <c r="D90" s="276" t="s">
        <v>204</v>
      </c>
      <c r="E90" s="276"/>
      <c r="F90" s="494">
        <v>224</v>
      </c>
      <c r="G90" s="495">
        <v>22405.24</v>
      </c>
      <c r="H90" s="698">
        <v>103.2258064516129</v>
      </c>
      <c r="I90" s="699">
        <v>118.52837006059933</v>
      </c>
      <c r="J90" s="499"/>
      <c r="K90" s="832"/>
      <c r="L90" s="833"/>
      <c r="M90" s="273"/>
      <c r="N90" s="276" t="s">
        <v>204</v>
      </c>
      <c r="O90" s="277"/>
      <c r="P90" s="494">
        <v>232</v>
      </c>
      <c r="Q90" s="495">
        <v>13682.976000000001</v>
      </c>
      <c r="R90" s="698">
        <v>118.36734693877551</v>
      </c>
      <c r="S90" s="699">
        <v>113.70709290682726</v>
      </c>
    </row>
    <row r="91" spans="1:19" ht="17.25" customHeight="1">
      <c r="A91" s="895" t="s">
        <v>398</v>
      </c>
      <c r="B91" s="823" t="s">
        <v>391</v>
      </c>
      <c r="C91" s="270"/>
      <c r="D91" s="274" t="s">
        <v>541</v>
      </c>
      <c r="E91" s="275"/>
      <c r="F91" s="491">
        <v>80492</v>
      </c>
      <c r="G91" s="492">
        <v>333933.95400000003</v>
      </c>
      <c r="H91" s="694">
        <v>94.374487044202141</v>
      </c>
      <c r="I91" s="695">
        <v>101.43458326286436</v>
      </c>
      <c r="J91" s="499"/>
      <c r="K91" s="830" t="s">
        <v>167</v>
      </c>
      <c r="L91" s="831"/>
      <c r="M91" s="272"/>
      <c r="N91" s="278" t="s">
        <v>541</v>
      </c>
      <c r="O91" s="279"/>
      <c r="P91" s="491">
        <v>5188062</v>
      </c>
      <c r="Q91" s="492">
        <v>88147702.079999998</v>
      </c>
      <c r="R91" s="694">
        <v>96.391726240364434</v>
      </c>
      <c r="S91" s="695">
        <v>107.67184179034648</v>
      </c>
    </row>
    <row r="92" spans="1:19" ht="17.25" customHeight="1">
      <c r="A92" s="896"/>
      <c r="B92" s="901"/>
      <c r="C92" s="496"/>
      <c r="D92" s="274" t="s">
        <v>201</v>
      </c>
      <c r="E92" s="275"/>
      <c r="F92" s="491">
        <v>49376</v>
      </c>
      <c r="G92" s="492">
        <v>236995.41</v>
      </c>
      <c r="H92" s="694">
        <v>93.665939485914834</v>
      </c>
      <c r="I92" s="695">
        <v>94.575817010814106</v>
      </c>
      <c r="J92" s="499"/>
      <c r="K92" s="882"/>
      <c r="L92" s="883"/>
      <c r="M92" s="214"/>
      <c r="N92" s="274" t="s">
        <v>201</v>
      </c>
      <c r="O92" s="275"/>
      <c r="P92" s="491">
        <v>2952771</v>
      </c>
      <c r="Q92" s="492">
        <v>49696857.725000001</v>
      </c>
      <c r="R92" s="694">
        <v>95.738790835209826</v>
      </c>
      <c r="S92" s="695">
        <v>109.01300179817457</v>
      </c>
    </row>
    <row r="93" spans="1:19" ht="17.25" customHeight="1">
      <c r="A93" s="896"/>
      <c r="B93" s="901"/>
      <c r="C93" s="496"/>
      <c r="D93" s="274" t="s">
        <v>202</v>
      </c>
      <c r="E93" s="275"/>
      <c r="F93" s="491">
        <v>1</v>
      </c>
      <c r="G93" s="492">
        <v>0.95</v>
      </c>
      <c r="H93" s="694">
        <v>50</v>
      </c>
      <c r="I93" s="695">
        <v>19.547325102880659</v>
      </c>
      <c r="J93" s="499"/>
      <c r="K93" s="882"/>
      <c r="L93" s="883"/>
      <c r="M93" s="214"/>
      <c r="N93" s="274" t="s">
        <v>202</v>
      </c>
      <c r="O93" s="275"/>
      <c r="P93" s="491">
        <v>18288</v>
      </c>
      <c r="Q93" s="492">
        <v>56491.995000000003</v>
      </c>
      <c r="R93" s="694">
        <v>113.75256577719723</v>
      </c>
      <c r="S93" s="695">
        <v>119.06001548842546</v>
      </c>
    </row>
    <row r="94" spans="1:19" ht="17.25" customHeight="1">
      <c r="A94" s="896"/>
      <c r="B94" s="901"/>
      <c r="C94" s="496"/>
      <c r="D94" s="274" t="s">
        <v>203</v>
      </c>
      <c r="E94" s="275"/>
      <c r="F94" s="491">
        <v>31113</v>
      </c>
      <c r="G94" s="492">
        <v>96760.126999999993</v>
      </c>
      <c r="H94" s="694">
        <v>95.517760108064962</v>
      </c>
      <c r="I94" s="695">
        <v>123.0906779440444</v>
      </c>
      <c r="J94" s="499"/>
      <c r="K94" s="882"/>
      <c r="L94" s="883"/>
      <c r="M94" s="214"/>
      <c r="N94" s="274" t="s">
        <v>203</v>
      </c>
      <c r="O94" s="275"/>
      <c r="P94" s="491">
        <v>2113114</v>
      </c>
      <c r="Q94" s="492">
        <v>32951565.655000001</v>
      </c>
      <c r="R94" s="694">
        <v>96.470590383683884</v>
      </c>
      <c r="S94" s="695">
        <v>104.44090652781604</v>
      </c>
    </row>
    <row r="95" spans="1:19" ht="17.25" customHeight="1">
      <c r="A95" s="896"/>
      <c r="B95" s="901"/>
      <c r="C95" s="496"/>
      <c r="D95" s="643" t="s">
        <v>244</v>
      </c>
      <c r="E95" s="275"/>
      <c r="F95" s="491">
        <v>1</v>
      </c>
      <c r="G95" s="492">
        <v>7.36</v>
      </c>
      <c r="H95" s="694">
        <v>33.333333333333329</v>
      </c>
      <c r="I95" s="695">
        <v>75.720164609053498</v>
      </c>
      <c r="J95" s="499"/>
      <c r="K95" s="882"/>
      <c r="L95" s="883"/>
      <c r="M95" s="214"/>
      <c r="N95" s="643" t="s">
        <v>244</v>
      </c>
      <c r="O95" s="275"/>
      <c r="P95" s="491">
        <v>13094</v>
      </c>
      <c r="Q95" s="492">
        <v>452384.92499999999</v>
      </c>
      <c r="R95" s="694">
        <v>19.658594442025613</v>
      </c>
      <c r="S95" s="695">
        <v>67.605581323204902</v>
      </c>
    </row>
    <row r="96" spans="1:19" ht="17.25" customHeight="1">
      <c r="A96" s="896"/>
      <c r="B96" s="902"/>
      <c r="C96" s="497"/>
      <c r="D96" s="276" t="s">
        <v>204</v>
      </c>
      <c r="E96" s="277"/>
      <c r="F96" s="494">
        <v>2</v>
      </c>
      <c r="G96" s="495">
        <v>170.107</v>
      </c>
      <c r="H96" s="698" t="s">
        <v>713</v>
      </c>
      <c r="I96" s="699" t="s">
        <v>713</v>
      </c>
      <c r="J96" s="499"/>
      <c r="K96" s="832"/>
      <c r="L96" s="833"/>
      <c r="M96" s="273"/>
      <c r="N96" s="276" t="s">
        <v>204</v>
      </c>
      <c r="O96" s="277"/>
      <c r="P96" s="494">
        <v>103889</v>
      </c>
      <c r="Q96" s="495">
        <v>4990401.78</v>
      </c>
      <c r="R96" s="698">
        <v>113.4481403018324</v>
      </c>
      <c r="S96" s="699">
        <v>124.38860659345099</v>
      </c>
    </row>
    <row r="97" spans="1:19" ht="17.25" customHeight="1">
      <c r="A97" s="896"/>
      <c r="B97" s="813" t="s">
        <v>392</v>
      </c>
      <c r="C97" s="270"/>
      <c r="D97" s="274" t="s">
        <v>541</v>
      </c>
      <c r="E97" s="274"/>
      <c r="F97" s="491">
        <v>6024</v>
      </c>
      <c r="G97" s="492">
        <v>1917313.037</v>
      </c>
      <c r="H97" s="694">
        <v>91.661594643943999</v>
      </c>
      <c r="I97" s="695">
        <v>92.58511852755808</v>
      </c>
      <c r="J97" s="499"/>
      <c r="K97" s="830" t="s">
        <v>152</v>
      </c>
      <c r="L97" s="831"/>
      <c r="M97" s="272"/>
      <c r="N97" s="278" t="s">
        <v>541</v>
      </c>
      <c r="O97" s="279"/>
      <c r="P97" s="491">
        <v>13073</v>
      </c>
      <c r="Q97" s="492">
        <v>62702.803999999996</v>
      </c>
      <c r="R97" s="694">
        <v>134.84270242392986</v>
      </c>
      <c r="S97" s="695">
        <v>132.86432698741365</v>
      </c>
    </row>
    <row r="98" spans="1:19" ht="17.25" customHeight="1">
      <c r="A98" s="896"/>
      <c r="B98" s="906"/>
      <c r="C98" s="496"/>
      <c r="D98" s="274" t="s">
        <v>201</v>
      </c>
      <c r="E98" s="274"/>
      <c r="F98" s="491">
        <v>5962</v>
      </c>
      <c r="G98" s="492">
        <v>1726940.5959999999</v>
      </c>
      <c r="H98" s="694">
        <v>91.935235158057054</v>
      </c>
      <c r="I98" s="695">
        <v>91.939015044278122</v>
      </c>
      <c r="J98" s="499"/>
      <c r="K98" s="882"/>
      <c r="L98" s="883"/>
      <c r="M98" s="214"/>
      <c r="N98" s="274" t="s">
        <v>201</v>
      </c>
      <c r="O98" s="275"/>
      <c r="P98" s="491">
        <v>13073</v>
      </c>
      <c r="Q98" s="492">
        <v>62722.241000000002</v>
      </c>
      <c r="R98" s="694">
        <v>134.8705251212215</v>
      </c>
      <c r="S98" s="695">
        <v>132.92310543818544</v>
      </c>
    </row>
    <row r="99" spans="1:19" ht="17.25" customHeight="1">
      <c r="A99" s="896"/>
      <c r="B99" s="906"/>
      <c r="C99" s="496"/>
      <c r="D99" s="274" t="s">
        <v>202</v>
      </c>
      <c r="E99" s="274"/>
      <c r="F99" s="491">
        <v>60</v>
      </c>
      <c r="G99" s="492">
        <v>420.90499999999997</v>
      </c>
      <c r="H99" s="694">
        <v>70.588235294117652</v>
      </c>
      <c r="I99" s="695">
        <v>53.142222250279346</v>
      </c>
      <c r="J99" s="499"/>
      <c r="K99" s="882"/>
      <c r="L99" s="883"/>
      <c r="M99" s="214"/>
      <c r="N99" s="274" t="s">
        <v>202</v>
      </c>
      <c r="O99" s="275"/>
      <c r="P99" s="491">
        <v>0</v>
      </c>
      <c r="Q99" s="492">
        <v>0</v>
      </c>
      <c r="R99" s="694" t="s">
        <v>713</v>
      </c>
      <c r="S99" s="695" t="s">
        <v>713</v>
      </c>
    </row>
    <row r="100" spans="1:19" ht="17.25" customHeight="1">
      <c r="A100" s="896"/>
      <c r="B100" s="906"/>
      <c r="C100" s="496"/>
      <c r="D100" s="274" t="s">
        <v>203</v>
      </c>
      <c r="E100" s="274"/>
      <c r="F100" s="491">
        <v>2</v>
      </c>
      <c r="G100" s="492">
        <v>14.010999999999999</v>
      </c>
      <c r="H100" s="694">
        <v>100</v>
      </c>
      <c r="I100" s="695" t="s">
        <v>712</v>
      </c>
      <c r="J100" s="499"/>
      <c r="K100" s="882"/>
      <c r="L100" s="883"/>
      <c r="M100" s="214"/>
      <c r="N100" s="274" t="s">
        <v>203</v>
      </c>
      <c r="O100" s="275"/>
      <c r="P100" s="491">
        <v>0</v>
      </c>
      <c r="Q100" s="492">
        <v>-19.437000000000001</v>
      </c>
      <c r="R100" s="694" t="s">
        <v>713</v>
      </c>
      <c r="S100" s="695" t="s">
        <v>713</v>
      </c>
    </row>
    <row r="101" spans="1:19" ht="17.25" customHeight="1">
      <c r="A101" s="896"/>
      <c r="B101" s="906"/>
      <c r="C101" s="496"/>
      <c r="D101" s="643" t="s">
        <v>244</v>
      </c>
      <c r="E101" s="274"/>
      <c r="F101" s="491">
        <v>5754</v>
      </c>
      <c r="G101" s="492">
        <v>189937.52499999999</v>
      </c>
      <c r="H101" s="694">
        <v>91.275380710659903</v>
      </c>
      <c r="I101" s="695">
        <v>99.071649410689176</v>
      </c>
      <c r="J101" s="499"/>
      <c r="K101" s="882"/>
      <c r="L101" s="883"/>
      <c r="M101" s="214"/>
      <c r="N101" s="643" t="s">
        <v>244</v>
      </c>
      <c r="O101" s="275"/>
      <c r="P101" s="491">
        <v>0</v>
      </c>
      <c r="Q101" s="492">
        <v>0</v>
      </c>
      <c r="R101" s="694" t="s">
        <v>713</v>
      </c>
      <c r="S101" s="695" t="s">
        <v>713</v>
      </c>
    </row>
    <row r="102" spans="1:19" ht="17.25" customHeight="1">
      <c r="A102" s="896"/>
      <c r="B102" s="863"/>
      <c r="C102" s="497"/>
      <c r="D102" s="276" t="s">
        <v>204</v>
      </c>
      <c r="E102" s="276"/>
      <c r="F102" s="494">
        <v>0</v>
      </c>
      <c r="G102" s="495">
        <v>0</v>
      </c>
      <c r="H102" s="698" t="s">
        <v>713</v>
      </c>
      <c r="I102" s="699" t="s">
        <v>713</v>
      </c>
      <c r="J102" s="499"/>
      <c r="K102" s="832"/>
      <c r="L102" s="833"/>
      <c r="M102" s="273"/>
      <c r="N102" s="276" t="s">
        <v>204</v>
      </c>
      <c r="O102" s="277"/>
      <c r="P102" s="494">
        <v>0</v>
      </c>
      <c r="Q102" s="495">
        <v>0</v>
      </c>
      <c r="R102" s="698" t="s">
        <v>713</v>
      </c>
      <c r="S102" s="699" t="s">
        <v>713</v>
      </c>
    </row>
    <row r="103" spans="1:19" ht="17.25" customHeight="1">
      <c r="A103" s="896"/>
      <c r="B103" s="903" t="s">
        <v>411</v>
      </c>
      <c r="C103" s="270"/>
      <c r="D103" s="274" t="s">
        <v>541</v>
      </c>
      <c r="E103" s="274"/>
      <c r="F103" s="491">
        <v>1</v>
      </c>
      <c r="G103" s="492">
        <v>119.18</v>
      </c>
      <c r="H103" s="694">
        <v>100</v>
      </c>
      <c r="I103" s="695">
        <v>441.11333185283883</v>
      </c>
      <c r="J103" s="500"/>
      <c r="K103" s="830" t="s">
        <v>192</v>
      </c>
      <c r="L103" s="831"/>
      <c r="M103" s="272"/>
      <c r="N103" s="278" t="s">
        <v>541</v>
      </c>
      <c r="O103" s="279"/>
      <c r="P103" s="491">
        <v>4061</v>
      </c>
      <c r="Q103" s="492">
        <v>156483.04</v>
      </c>
      <c r="R103" s="694">
        <v>106.0313315926893</v>
      </c>
      <c r="S103" s="695">
        <v>113.87236778325421</v>
      </c>
    </row>
    <row r="104" spans="1:19" ht="17.25" customHeight="1">
      <c r="A104" s="896"/>
      <c r="B104" s="904"/>
      <c r="C104" s="496"/>
      <c r="D104" s="274" t="s">
        <v>201</v>
      </c>
      <c r="E104" s="274"/>
      <c r="F104" s="491">
        <v>1</v>
      </c>
      <c r="G104" s="492">
        <v>119.18</v>
      </c>
      <c r="H104" s="694">
        <v>100</v>
      </c>
      <c r="I104" s="695">
        <v>441.11333185283883</v>
      </c>
      <c r="J104" s="500"/>
      <c r="K104" s="882"/>
      <c r="L104" s="883"/>
      <c r="M104" s="214"/>
      <c r="N104" s="274" t="s">
        <v>201</v>
      </c>
      <c r="O104" s="275"/>
      <c r="P104" s="491">
        <v>2647</v>
      </c>
      <c r="Q104" s="492">
        <v>136419.94200000001</v>
      </c>
      <c r="R104" s="694">
        <v>102.51742835011619</v>
      </c>
      <c r="S104" s="695">
        <v>114.35360582546788</v>
      </c>
    </row>
    <row r="105" spans="1:19" ht="17.25" customHeight="1">
      <c r="A105" s="896"/>
      <c r="B105" s="904"/>
      <c r="C105" s="496"/>
      <c r="D105" s="274" t="s">
        <v>202</v>
      </c>
      <c r="E105" s="274"/>
      <c r="F105" s="491">
        <v>0</v>
      </c>
      <c r="G105" s="492">
        <v>0</v>
      </c>
      <c r="H105" s="694" t="s">
        <v>713</v>
      </c>
      <c r="I105" s="695" t="s">
        <v>713</v>
      </c>
      <c r="J105" s="500"/>
      <c r="K105" s="882"/>
      <c r="L105" s="883"/>
      <c r="M105" s="214"/>
      <c r="N105" s="274" t="s">
        <v>202</v>
      </c>
      <c r="O105" s="275"/>
      <c r="P105" s="491">
        <v>9</v>
      </c>
      <c r="Q105" s="492">
        <v>42.39</v>
      </c>
      <c r="R105" s="694">
        <v>450</v>
      </c>
      <c r="S105" s="695" t="s">
        <v>712</v>
      </c>
    </row>
    <row r="106" spans="1:19" ht="17.25" customHeight="1">
      <c r="A106" s="896"/>
      <c r="B106" s="904"/>
      <c r="C106" s="496"/>
      <c r="D106" s="274" t="s">
        <v>203</v>
      </c>
      <c r="E106" s="274"/>
      <c r="F106" s="491">
        <v>0</v>
      </c>
      <c r="G106" s="492">
        <v>0</v>
      </c>
      <c r="H106" s="694" t="s">
        <v>713</v>
      </c>
      <c r="I106" s="695" t="s">
        <v>713</v>
      </c>
      <c r="J106" s="500"/>
      <c r="K106" s="882"/>
      <c r="L106" s="883"/>
      <c r="M106" s="214"/>
      <c r="N106" s="274" t="s">
        <v>203</v>
      </c>
      <c r="O106" s="275"/>
      <c r="P106" s="491">
        <v>1312</v>
      </c>
      <c r="Q106" s="492">
        <v>10533.299000000001</v>
      </c>
      <c r="R106" s="694">
        <v>109.51585976627713</v>
      </c>
      <c r="S106" s="695">
        <v>94.282479942828829</v>
      </c>
    </row>
    <row r="107" spans="1:19" ht="17.25" customHeight="1">
      <c r="A107" s="896"/>
      <c r="B107" s="904"/>
      <c r="C107" s="496"/>
      <c r="D107" s="643" t="s">
        <v>244</v>
      </c>
      <c r="E107" s="274"/>
      <c r="F107" s="491">
        <v>0</v>
      </c>
      <c r="G107" s="492">
        <v>0</v>
      </c>
      <c r="H107" s="694" t="s">
        <v>713</v>
      </c>
      <c r="I107" s="695" t="s">
        <v>713</v>
      </c>
      <c r="J107" s="500"/>
      <c r="K107" s="882"/>
      <c r="L107" s="883"/>
      <c r="M107" s="214"/>
      <c r="N107" s="643" t="s">
        <v>244</v>
      </c>
      <c r="O107" s="275"/>
      <c r="P107" s="491">
        <v>494</v>
      </c>
      <c r="Q107" s="492">
        <v>6847.6620000000003</v>
      </c>
      <c r="R107" s="694">
        <v>98.015873015873012</v>
      </c>
      <c r="S107" s="695">
        <v>123.03100254015504</v>
      </c>
    </row>
    <row r="108" spans="1:19" ht="17.25" customHeight="1">
      <c r="A108" s="897"/>
      <c r="B108" s="905"/>
      <c r="C108" s="497"/>
      <c r="D108" s="276" t="s">
        <v>204</v>
      </c>
      <c r="E108" s="276"/>
      <c r="F108" s="494">
        <v>0</v>
      </c>
      <c r="G108" s="495">
        <v>0</v>
      </c>
      <c r="H108" s="698" t="s">
        <v>713</v>
      </c>
      <c r="I108" s="699" t="s">
        <v>713</v>
      </c>
      <c r="J108" s="500"/>
      <c r="K108" s="832"/>
      <c r="L108" s="833"/>
      <c r="M108" s="273"/>
      <c r="N108" s="276" t="s">
        <v>204</v>
      </c>
      <c r="O108" s="277"/>
      <c r="P108" s="494">
        <v>93</v>
      </c>
      <c r="Q108" s="495">
        <v>2639.7469999999998</v>
      </c>
      <c r="R108" s="698">
        <v>193.75</v>
      </c>
      <c r="S108" s="699">
        <v>190.92105091860631</v>
      </c>
    </row>
    <row r="109" spans="1:19" ht="17.25" customHeight="1">
      <c r="A109" s="830" t="s">
        <v>190</v>
      </c>
      <c r="B109" s="831"/>
      <c r="C109" s="270"/>
      <c r="D109" s="274" t="s">
        <v>541</v>
      </c>
      <c r="E109" s="274"/>
      <c r="F109" s="491">
        <v>23070</v>
      </c>
      <c r="G109" s="492">
        <v>16190814.119999999</v>
      </c>
      <c r="H109" s="694">
        <v>100.09545296771954</v>
      </c>
      <c r="I109" s="695">
        <v>99.895527735640727</v>
      </c>
      <c r="J109" s="488"/>
      <c r="K109" s="830" t="s">
        <v>205</v>
      </c>
      <c r="L109" s="831"/>
      <c r="M109" s="272"/>
      <c r="N109" s="278" t="s">
        <v>541</v>
      </c>
      <c r="O109" s="279"/>
      <c r="P109" s="491">
        <v>128804190</v>
      </c>
      <c r="Q109" s="492">
        <v>257933092.61199999</v>
      </c>
      <c r="R109" s="694">
        <v>110.16943353729354</v>
      </c>
      <c r="S109" s="695">
        <v>109.01078377787464</v>
      </c>
    </row>
    <row r="110" spans="1:19" ht="17.25" customHeight="1">
      <c r="A110" s="882"/>
      <c r="B110" s="883"/>
      <c r="C110" s="270"/>
      <c r="D110" s="274" t="s">
        <v>201</v>
      </c>
      <c r="E110" s="274"/>
      <c r="F110" s="491">
        <v>17318</v>
      </c>
      <c r="G110" s="492">
        <v>15972040.98</v>
      </c>
      <c r="H110" s="694">
        <v>99.821315349587863</v>
      </c>
      <c r="I110" s="695">
        <v>99.907517852164716</v>
      </c>
      <c r="J110" s="488"/>
      <c r="K110" s="882"/>
      <c r="L110" s="883"/>
      <c r="M110" s="214"/>
      <c r="N110" s="274" t="s">
        <v>201</v>
      </c>
      <c r="O110" s="275"/>
      <c r="P110" s="491">
        <v>67484544</v>
      </c>
      <c r="Q110" s="492">
        <v>154504885.43900001</v>
      </c>
      <c r="R110" s="694">
        <v>109.83146968486919</v>
      </c>
      <c r="S110" s="695">
        <v>109.88516249475029</v>
      </c>
    </row>
    <row r="111" spans="1:19" ht="17.25" customHeight="1">
      <c r="A111" s="882"/>
      <c r="B111" s="883"/>
      <c r="C111" s="270"/>
      <c r="D111" s="274" t="s">
        <v>202</v>
      </c>
      <c r="E111" s="274"/>
      <c r="F111" s="491">
        <v>0</v>
      </c>
      <c r="G111" s="492">
        <v>0</v>
      </c>
      <c r="H111" s="694" t="s">
        <v>713</v>
      </c>
      <c r="I111" s="695" t="s">
        <v>713</v>
      </c>
      <c r="K111" s="882"/>
      <c r="L111" s="883"/>
      <c r="M111" s="214"/>
      <c r="N111" s="274" t="s">
        <v>202</v>
      </c>
      <c r="O111" s="275"/>
      <c r="P111" s="491">
        <v>14368171</v>
      </c>
      <c r="Q111" s="492">
        <v>32947675.024999999</v>
      </c>
      <c r="R111" s="694">
        <v>112.9908522379873</v>
      </c>
      <c r="S111" s="695">
        <v>113.21122043734344</v>
      </c>
    </row>
    <row r="112" spans="1:19" ht="17.25" customHeight="1">
      <c r="A112" s="882"/>
      <c r="B112" s="883"/>
      <c r="C112" s="270"/>
      <c r="D112" s="274" t="s">
        <v>203</v>
      </c>
      <c r="E112" s="274"/>
      <c r="F112" s="491">
        <v>2987</v>
      </c>
      <c r="G112" s="492">
        <v>63580.77</v>
      </c>
      <c r="H112" s="694">
        <v>100.77597840755736</v>
      </c>
      <c r="I112" s="695">
        <v>93.349288752515946</v>
      </c>
      <c r="K112" s="882"/>
      <c r="L112" s="883"/>
      <c r="M112" s="214"/>
      <c r="N112" s="274" t="s">
        <v>203</v>
      </c>
      <c r="O112" s="275"/>
      <c r="P112" s="491">
        <v>46815739</v>
      </c>
      <c r="Q112" s="492">
        <v>67774611.047000006</v>
      </c>
      <c r="R112" s="694">
        <v>109.74791034509693</v>
      </c>
      <c r="S112" s="695">
        <v>104.36532610641849</v>
      </c>
    </row>
    <row r="113" spans="1:19" ht="17.25" customHeight="1">
      <c r="A113" s="882"/>
      <c r="B113" s="883"/>
      <c r="C113" s="270"/>
      <c r="D113" s="643" t="s">
        <v>244</v>
      </c>
      <c r="E113" s="274"/>
      <c r="F113" s="491">
        <v>0</v>
      </c>
      <c r="G113" s="492">
        <v>0</v>
      </c>
      <c r="H113" s="694" t="s">
        <v>713</v>
      </c>
      <c r="I113" s="695" t="s">
        <v>713</v>
      </c>
      <c r="K113" s="882"/>
      <c r="L113" s="883"/>
      <c r="M113" s="214"/>
      <c r="N113" s="643" t="s">
        <v>244</v>
      </c>
      <c r="O113" s="275"/>
      <c r="P113" s="491">
        <v>97403</v>
      </c>
      <c r="Q113" s="492">
        <v>636024.14</v>
      </c>
      <c r="R113" s="694">
        <v>106.74535332281256</v>
      </c>
      <c r="S113" s="695">
        <v>134.03665513440933</v>
      </c>
    </row>
    <row r="114" spans="1:19" ht="17.25" customHeight="1">
      <c r="A114" s="832"/>
      <c r="B114" s="833"/>
      <c r="C114" s="271"/>
      <c r="D114" s="276" t="s">
        <v>204</v>
      </c>
      <c r="E114" s="276"/>
      <c r="F114" s="494">
        <v>2765</v>
      </c>
      <c r="G114" s="495">
        <v>155192.37</v>
      </c>
      <c r="H114" s="698">
        <v>101.09689213893967</v>
      </c>
      <c r="I114" s="699">
        <v>101.48224326541973</v>
      </c>
      <c r="K114" s="832"/>
      <c r="L114" s="833"/>
      <c r="M114" s="273"/>
      <c r="N114" s="276" t="s">
        <v>204</v>
      </c>
      <c r="O114" s="277"/>
      <c r="P114" s="494">
        <v>135736</v>
      </c>
      <c r="Q114" s="495">
        <v>2069896.9609999999</v>
      </c>
      <c r="R114" s="698">
        <v>139.69783047219136</v>
      </c>
      <c r="S114" s="699">
        <v>138.96108949311591</v>
      </c>
    </row>
    <row r="115" spans="1:19" ht="17.25" customHeight="1">
      <c r="A115" s="830" t="s">
        <v>702</v>
      </c>
      <c r="B115" s="831"/>
      <c r="C115" s="272"/>
      <c r="D115" s="278" t="s">
        <v>541</v>
      </c>
      <c r="E115" s="279"/>
      <c r="F115" s="491">
        <v>237356</v>
      </c>
      <c r="G115" s="492">
        <v>4671327.4380000001</v>
      </c>
      <c r="H115" s="694">
        <v>89.417810025391233</v>
      </c>
      <c r="I115" s="695">
        <v>78.426665684956532</v>
      </c>
      <c r="K115" s="487"/>
      <c r="L115" s="487"/>
      <c r="M115" s="487"/>
      <c r="N115" s="487"/>
      <c r="O115" s="487"/>
      <c r="P115" s="487"/>
      <c r="Q115" s="487"/>
      <c r="R115" s="487"/>
      <c r="S115" s="487"/>
    </row>
    <row r="116" spans="1:19" ht="17.25" customHeight="1">
      <c r="A116" s="882"/>
      <c r="B116" s="883"/>
      <c r="C116" s="214"/>
      <c r="D116" s="274" t="s">
        <v>201</v>
      </c>
      <c r="E116" s="275"/>
      <c r="F116" s="491">
        <v>73752</v>
      </c>
      <c r="G116" s="492">
        <v>1325882.4790000001</v>
      </c>
      <c r="H116" s="694">
        <v>86.183041974385347</v>
      </c>
      <c r="I116" s="695">
        <v>80.309437557284298</v>
      </c>
      <c r="K116" s="488"/>
      <c r="L116" s="488"/>
      <c r="M116" s="488"/>
      <c r="N116" s="488"/>
      <c r="O116" s="488"/>
      <c r="P116" s="488"/>
      <c r="Q116" s="488"/>
      <c r="R116" s="488"/>
      <c r="S116" s="488"/>
    </row>
    <row r="117" spans="1:19" ht="17.25" customHeight="1">
      <c r="A117" s="882"/>
      <c r="B117" s="883"/>
      <c r="C117" s="214"/>
      <c r="D117" s="274" t="s">
        <v>202</v>
      </c>
      <c r="E117" s="275"/>
      <c r="F117" s="491">
        <v>1</v>
      </c>
      <c r="G117" s="492">
        <v>-0.11700000000000001</v>
      </c>
      <c r="H117" s="694">
        <v>25</v>
      </c>
      <c r="I117" s="695" t="s">
        <v>713</v>
      </c>
    </row>
    <row r="118" spans="1:19" ht="17.25" customHeight="1">
      <c r="A118" s="882"/>
      <c r="B118" s="883"/>
      <c r="C118" s="214"/>
      <c r="D118" s="274" t="s">
        <v>203</v>
      </c>
      <c r="E118" s="275"/>
      <c r="F118" s="491">
        <v>163600</v>
      </c>
      <c r="G118" s="492">
        <v>3345371.5260000001</v>
      </c>
      <c r="H118" s="694">
        <v>90.960140999338364</v>
      </c>
      <c r="I118" s="695">
        <v>77.705472602841922</v>
      </c>
    </row>
    <row r="119" spans="1:19" ht="17.25" customHeight="1">
      <c r="A119" s="882"/>
      <c r="B119" s="883"/>
      <c r="C119" s="214"/>
      <c r="D119" s="643" t="s">
        <v>244</v>
      </c>
      <c r="E119" s="275"/>
      <c r="F119" s="491">
        <v>0</v>
      </c>
      <c r="G119" s="492">
        <v>0</v>
      </c>
      <c r="H119" s="694" t="s">
        <v>713</v>
      </c>
      <c r="I119" s="695" t="s">
        <v>713</v>
      </c>
    </row>
    <row r="120" spans="1:19" ht="17.25" customHeight="1">
      <c r="A120" s="832"/>
      <c r="B120" s="833"/>
      <c r="C120" s="273"/>
      <c r="D120" s="276" t="s">
        <v>204</v>
      </c>
      <c r="E120" s="277"/>
      <c r="F120" s="494">
        <v>3</v>
      </c>
      <c r="G120" s="495">
        <v>73.55</v>
      </c>
      <c r="H120" s="698">
        <v>42.857142857142854</v>
      </c>
      <c r="I120" s="699">
        <v>104.5546299718534</v>
      </c>
    </row>
    <row r="121" spans="1:19">
      <c r="A121" s="186"/>
      <c r="B121" s="186"/>
      <c r="C121" s="186"/>
    </row>
    <row r="122" spans="1:19">
      <c r="A122" s="186"/>
      <c r="B122" s="186"/>
      <c r="C122" s="186"/>
    </row>
    <row r="123" spans="1:19">
      <c r="A123" s="186"/>
      <c r="B123" s="186"/>
      <c r="C123" s="186"/>
    </row>
    <row r="124" spans="1:19">
      <c r="A124" s="186"/>
      <c r="B124" s="186"/>
      <c r="C124" s="186"/>
    </row>
    <row r="125" spans="1:19">
      <c r="A125" s="186"/>
      <c r="B125" s="186"/>
      <c r="C125" s="186"/>
    </row>
    <row r="126" spans="1:19">
      <c r="A126" s="186"/>
      <c r="B126" s="186"/>
      <c r="C126" s="186"/>
    </row>
    <row r="127" spans="1:19">
      <c r="A127" s="186"/>
      <c r="B127" s="186"/>
      <c r="C127" s="186"/>
    </row>
    <row r="128" spans="1:19">
      <c r="A128" s="186"/>
      <c r="B128" s="186"/>
      <c r="C128" s="186"/>
    </row>
    <row r="129" spans="1:3">
      <c r="A129" s="186"/>
      <c r="B129" s="186"/>
      <c r="C129" s="186"/>
    </row>
    <row r="130" spans="1:3">
      <c r="A130" s="186"/>
      <c r="B130" s="186"/>
      <c r="C130" s="186"/>
    </row>
    <row r="131" spans="1:3">
      <c r="A131" s="186"/>
      <c r="B131" s="186"/>
      <c r="C131" s="186"/>
    </row>
    <row r="132" spans="1:3">
      <c r="A132" s="186"/>
      <c r="B132" s="186"/>
      <c r="C132" s="186"/>
    </row>
    <row r="133" spans="1:3">
      <c r="A133" s="186"/>
      <c r="B133" s="186"/>
      <c r="C133" s="186"/>
    </row>
    <row r="134" spans="1:3">
      <c r="A134" s="186"/>
      <c r="B134" s="186"/>
      <c r="C134" s="186"/>
    </row>
    <row r="135" spans="1:3">
      <c r="A135" s="186"/>
      <c r="B135" s="186"/>
      <c r="C135" s="186"/>
    </row>
    <row r="136" spans="1:3">
      <c r="A136" s="186"/>
      <c r="B136" s="186"/>
      <c r="C136" s="186"/>
    </row>
    <row r="137" spans="1:3">
      <c r="A137" s="186"/>
      <c r="B137" s="186"/>
      <c r="C137" s="186"/>
    </row>
    <row r="138" spans="1:3">
      <c r="A138" s="186"/>
      <c r="B138" s="186"/>
      <c r="C138" s="186"/>
    </row>
    <row r="139" spans="1:3">
      <c r="A139" s="186"/>
      <c r="B139" s="186"/>
      <c r="C139" s="186"/>
    </row>
    <row r="140" spans="1:3">
      <c r="A140" s="186"/>
      <c r="B140" s="186"/>
      <c r="C140" s="186"/>
    </row>
    <row r="141" spans="1:3">
      <c r="A141" s="186"/>
      <c r="B141" s="186"/>
      <c r="C141" s="186"/>
    </row>
    <row r="142" spans="1:3">
      <c r="A142" s="186"/>
      <c r="B142" s="186"/>
      <c r="C142" s="186"/>
    </row>
    <row r="143" spans="1:3">
      <c r="A143" s="186"/>
      <c r="B143" s="186"/>
      <c r="C143" s="186"/>
    </row>
    <row r="144" spans="1:3">
      <c r="A144" s="186"/>
      <c r="B144" s="186"/>
      <c r="C144" s="186"/>
    </row>
    <row r="145" spans="1:3">
      <c r="A145" s="186"/>
      <c r="B145" s="186"/>
      <c r="C145" s="186"/>
    </row>
    <row r="146" spans="1:3">
      <c r="A146" s="186"/>
      <c r="B146" s="186"/>
      <c r="C146" s="186"/>
    </row>
    <row r="147" spans="1:3">
      <c r="A147" s="186"/>
      <c r="B147" s="186"/>
      <c r="C147" s="186"/>
    </row>
    <row r="148" spans="1:3">
      <c r="A148" s="186"/>
      <c r="B148" s="186"/>
      <c r="C148" s="186"/>
    </row>
    <row r="149" spans="1:3">
      <c r="A149" s="186"/>
      <c r="B149" s="186"/>
      <c r="C149" s="186"/>
    </row>
    <row r="150" spans="1:3">
      <c r="A150" s="186"/>
      <c r="B150" s="186"/>
      <c r="C150" s="186"/>
    </row>
    <row r="151" spans="1:3">
      <c r="A151" s="186"/>
      <c r="B151" s="186"/>
      <c r="C151" s="186"/>
    </row>
    <row r="152" spans="1:3">
      <c r="A152" s="186"/>
      <c r="B152" s="186"/>
      <c r="C152" s="186"/>
    </row>
    <row r="153" spans="1:3">
      <c r="A153" s="186"/>
      <c r="B153" s="186"/>
      <c r="C153" s="186"/>
    </row>
    <row r="154" spans="1:3">
      <c r="A154" s="186"/>
      <c r="B154" s="186"/>
      <c r="C154" s="186"/>
    </row>
    <row r="155" spans="1:3">
      <c r="A155" s="186"/>
      <c r="B155" s="186"/>
      <c r="C155" s="186"/>
    </row>
    <row r="156" spans="1:3">
      <c r="A156" s="186"/>
      <c r="B156" s="186"/>
      <c r="C156" s="186"/>
    </row>
    <row r="157" spans="1:3">
      <c r="A157" s="186"/>
      <c r="B157" s="186"/>
      <c r="C157" s="186"/>
    </row>
    <row r="158" spans="1:3">
      <c r="A158" s="186"/>
      <c r="B158" s="186"/>
      <c r="C158" s="186"/>
    </row>
    <row r="159" spans="1:3">
      <c r="A159" s="186"/>
      <c r="B159" s="186"/>
      <c r="C159" s="186"/>
    </row>
    <row r="160" spans="1:3">
      <c r="A160" s="186"/>
      <c r="B160" s="186"/>
      <c r="C160" s="186"/>
    </row>
    <row r="161" spans="1:3">
      <c r="A161" s="186"/>
      <c r="B161" s="186"/>
      <c r="C161" s="186"/>
    </row>
    <row r="162" spans="1:3">
      <c r="A162" s="186"/>
      <c r="B162" s="186"/>
      <c r="C162" s="186"/>
    </row>
    <row r="163" spans="1:3">
      <c r="A163" s="186"/>
      <c r="B163" s="186"/>
      <c r="C163" s="186"/>
    </row>
    <row r="164" spans="1:3">
      <c r="A164" s="186"/>
      <c r="B164" s="186"/>
      <c r="C164" s="186"/>
    </row>
    <row r="165" spans="1:3">
      <c r="A165" s="186"/>
      <c r="B165" s="186"/>
      <c r="C165" s="186"/>
    </row>
    <row r="166" spans="1:3">
      <c r="A166" s="186"/>
      <c r="B166" s="186"/>
      <c r="C166" s="186"/>
    </row>
    <row r="167" spans="1:3">
      <c r="A167" s="186"/>
      <c r="B167" s="186"/>
      <c r="C167" s="186"/>
    </row>
    <row r="168" spans="1:3">
      <c r="A168" s="186"/>
      <c r="B168" s="186"/>
      <c r="C168" s="186"/>
    </row>
    <row r="169" spans="1:3">
      <c r="A169" s="186"/>
      <c r="B169" s="186"/>
      <c r="C169" s="186"/>
    </row>
    <row r="170" spans="1:3">
      <c r="A170" s="186"/>
      <c r="B170" s="186"/>
      <c r="C170" s="186"/>
    </row>
    <row r="171" spans="1:3">
      <c r="A171" s="186"/>
      <c r="B171" s="186"/>
      <c r="C171" s="186"/>
    </row>
    <row r="172" spans="1:3">
      <c r="A172" s="186"/>
      <c r="B172" s="186"/>
      <c r="C172" s="186"/>
    </row>
    <row r="173" spans="1:3">
      <c r="A173" s="186"/>
      <c r="B173" s="186"/>
      <c r="C173" s="186"/>
    </row>
    <row r="174" spans="1:3">
      <c r="A174" s="186"/>
      <c r="B174" s="186"/>
      <c r="C174" s="186"/>
    </row>
    <row r="175" spans="1:3">
      <c r="A175" s="186"/>
      <c r="B175" s="186"/>
      <c r="C175" s="186"/>
    </row>
    <row r="176" spans="1:3">
      <c r="A176" s="186"/>
      <c r="B176" s="186"/>
      <c r="C176" s="186"/>
    </row>
    <row r="177" spans="1:3">
      <c r="A177" s="186"/>
      <c r="B177" s="186"/>
      <c r="C177" s="186"/>
    </row>
    <row r="178" spans="1:3">
      <c r="A178" s="186"/>
      <c r="B178" s="186"/>
      <c r="C178" s="186"/>
    </row>
    <row r="179" spans="1:3">
      <c r="A179" s="186"/>
      <c r="B179" s="186"/>
      <c r="C179" s="186"/>
    </row>
    <row r="180" spans="1:3">
      <c r="A180" s="186"/>
      <c r="B180" s="186"/>
      <c r="C180" s="186"/>
    </row>
    <row r="181" spans="1:3">
      <c r="A181" s="186"/>
      <c r="B181" s="186"/>
      <c r="C181" s="186"/>
    </row>
    <row r="182" spans="1:3">
      <c r="A182" s="186"/>
      <c r="B182" s="186"/>
      <c r="C182" s="186"/>
    </row>
    <row r="183" spans="1:3">
      <c r="A183" s="186"/>
      <c r="B183" s="186"/>
      <c r="C183" s="186"/>
    </row>
    <row r="184" spans="1:3">
      <c r="A184" s="186"/>
      <c r="B184" s="186"/>
      <c r="C184" s="186"/>
    </row>
    <row r="185" spans="1:3">
      <c r="A185" s="186"/>
      <c r="B185" s="186"/>
      <c r="C185" s="186"/>
    </row>
    <row r="186" spans="1:3">
      <c r="A186" s="186"/>
      <c r="B186" s="186"/>
      <c r="C186" s="186"/>
    </row>
    <row r="187" spans="1:3">
      <c r="A187" s="186"/>
      <c r="B187" s="186"/>
      <c r="C187" s="186"/>
    </row>
    <row r="188" spans="1:3">
      <c r="A188" s="186"/>
      <c r="B188" s="186"/>
      <c r="C188" s="186"/>
    </row>
    <row r="189" spans="1:3">
      <c r="A189" s="186"/>
      <c r="B189" s="186"/>
      <c r="C189" s="186"/>
    </row>
    <row r="190" spans="1:3">
      <c r="A190" s="186"/>
      <c r="B190" s="186"/>
      <c r="C190" s="186"/>
    </row>
    <row r="191" spans="1:3">
      <c r="A191" s="186"/>
      <c r="B191" s="186"/>
      <c r="C191" s="186"/>
    </row>
    <row r="192" spans="1:3">
      <c r="A192" s="186"/>
      <c r="B192" s="186"/>
      <c r="C192" s="186"/>
    </row>
    <row r="193" spans="1:19">
      <c r="A193" s="186"/>
      <c r="B193" s="186"/>
      <c r="C193" s="186"/>
    </row>
    <row r="194" spans="1:19">
      <c r="A194" s="186"/>
      <c r="B194" s="186"/>
      <c r="C194" s="186"/>
    </row>
    <row r="195" spans="1:19">
      <c r="A195" s="186"/>
      <c r="B195" s="186"/>
      <c r="C195" s="186"/>
    </row>
    <row r="201" spans="1:19">
      <c r="K201" s="215"/>
      <c r="L201" s="215"/>
      <c r="M201" s="215"/>
      <c r="N201" s="215"/>
      <c r="O201" s="215"/>
      <c r="P201" s="215"/>
      <c r="Q201" s="215"/>
      <c r="R201" s="215"/>
      <c r="S201" s="215"/>
    </row>
    <row r="214" spans="11:19">
      <c r="K214" s="215"/>
      <c r="L214" s="215"/>
      <c r="M214" s="215"/>
      <c r="N214" s="215"/>
      <c r="O214" s="215"/>
      <c r="P214" s="215"/>
      <c r="Q214" s="215"/>
      <c r="R214" s="215"/>
      <c r="S214" s="215"/>
    </row>
    <row r="215" spans="11:19">
      <c r="K215" s="215"/>
      <c r="L215" s="215"/>
      <c r="M215" s="215"/>
      <c r="N215" s="215"/>
      <c r="O215" s="215"/>
      <c r="P215" s="215"/>
      <c r="Q215" s="215"/>
      <c r="R215" s="215"/>
      <c r="S215" s="215"/>
    </row>
    <row r="216" spans="11:19">
      <c r="K216" s="215"/>
      <c r="L216" s="215"/>
      <c r="M216" s="215"/>
      <c r="N216" s="215"/>
      <c r="O216" s="215"/>
      <c r="P216" s="215"/>
      <c r="Q216" s="215"/>
      <c r="R216" s="215"/>
      <c r="S216" s="215"/>
    </row>
    <row r="217" spans="11:19">
      <c r="K217" s="215"/>
      <c r="L217" s="215"/>
      <c r="M217" s="215"/>
      <c r="N217" s="215"/>
      <c r="O217" s="215"/>
      <c r="P217" s="215"/>
      <c r="Q217" s="215"/>
      <c r="R217" s="215"/>
      <c r="S217" s="215"/>
    </row>
    <row r="218" spans="11:19">
      <c r="K218" s="215"/>
      <c r="L218" s="215"/>
      <c r="M218" s="215"/>
      <c r="N218" s="215"/>
      <c r="O218" s="215"/>
      <c r="P218" s="215"/>
      <c r="Q218" s="215"/>
      <c r="R218" s="215"/>
      <c r="S218" s="215"/>
    </row>
    <row r="219" spans="11:19">
      <c r="K219" s="215"/>
      <c r="L219" s="215"/>
      <c r="M219" s="215"/>
      <c r="N219" s="215"/>
      <c r="O219" s="215"/>
      <c r="P219" s="215"/>
      <c r="Q219" s="215"/>
      <c r="R219" s="215"/>
      <c r="S219" s="215"/>
    </row>
  </sheetData>
  <customSheetViews>
    <customSheetView guid="{6F28069D-A7F4-41D2-AA1B-4487F97E36F1}" scale="70" showPageBreaks="1" printArea="1" showRuler="0" topLeftCell="A80">
      <selection activeCell="F109" sqref="F109:I114"/>
      <rowBreaks count="1" manualBreakCount="1">
        <brk id="54" max="18" man="1"/>
      </rowBreaks>
      <pageMargins left="0.59055118110236227" right="0.59055118110236227" top="0.59055118110236227" bottom="0" header="0.51181102362204722" footer="0.51181102362204722"/>
      <printOptions horizontalCentered="1"/>
      <pageSetup paperSize="8" scale="84" orientation="landscape" horizontalDpi="4294967292" r:id="rId1"/>
      <headerFooter alignWithMargins="0"/>
    </customSheetView>
  </customSheetViews>
  <mergeCells count="56">
    <mergeCell ref="K6:L11"/>
    <mergeCell ref="L12:L17"/>
    <mergeCell ref="L36:L41"/>
    <mergeCell ref="A18:B23"/>
    <mergeCell ref="A64:E65"/>
    <mergeCell ref="A12:B17"/>
    <mergeCell ref="A36:B41"/>
    <mergeCell ref="A30:B35"/>
    <mergeCell ref="A42:B47"/>
    <mergeCell ref="L54:L59"/>
    <mergeCell ref="L30:L35"/>
    <mergeCell ref="K36:K47"/>
    <mergeCell ref="A1:S1"/>
    <mergeCell ref="P3:Q3"/>
    <mergeCell ref="F64:G64"/>
    <mergeCell ref="H64:I64"/>
    <mergeCell ref="R3:S3"/>
    <mergeCell ref="K3:O4"/>
    <mergeCell ref="L18:L23"/>
    <mergeCell ref="A24:B29"/>
    <mergeCell ref="H3:I3"/>
    <mergeCell ref="A3:E4"/>
    <mergeCell ref="F3:G3"/>
    <mergeCell ref="A6:B11"/>
    <mergeCell ref="R2:S2"/>
    <mergeCell ref="R64:S64"/>
    <mergeCell ref="A48:B53"/>
    <mergeCell ref="K12:K35"/>
    <mergeCell ref="A115:B120"/>
    <mergeCell ref="A79:B84"/>
    <mergeCell ref="K73:L78"/>
    <mergeCell ref="A73:B78"/>
    <mergeCell ref="A109:B114"/>
    <mergeCell ref="K97:L102"/>
    <mergeCell ref="K109:L114"/>
    <mergeCell ref="K85:L90"/>
    <mergeCell ref="K79:L84"/>
    <mergeCell ref="B91:B96"/>
    <mergeCell ref="B103:B108"/>
    <mergeCell ref="A85:B90"/>
    <mergeCell ref="K91:L96"/>
    <mergeCell ref="B97:B102"/>
    <mergeCell ref="A91:A108"/>
    <mergeCell ref="K103:L108"/>
    <mergeCell ref="B66:B72"/>
    <mergeCell ref="A62:S62"/>
    <mergeCell ref="K66:L72"/>
    <mergeCell ref="L24:L29"/>
    <mergeCell ref="R63:S63"/>
    <mergeCell ref="K64:O65"/>
    <mergeCell ref="A54:B59"/>
    <mergeCell ref="L42:L47"/>
    <mergeCell ref="P64:Q64"/>
    <mergeCell ref="K48:K59"/>
    <mergeCell ref="L48:L53"/>
    <mergeCell ref="A66:A72"/>
  </mergeCells>
  <phoneticPr fontId="2"/>
  <printOptions horizontalCentered="1"/>
  <pageMargins left="0.59055118110236227" right="0.59055118110236227" top="0.59055118110236227" bottom="0" header="0.51181102362204722" footer="0.51181102362204722"/>
  <pageSetup paperSize="8" scale="82" orientation="landscape" horizontalDpi="4294967292" r:id="rId2"/>
  <headerFooter alignWithMargins="0"/>
  <rowBreaks count="1" manualBreakCount="1">
    <brk id="60"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5"/>
  <sheetViews>
    <sheetView zoomScale="85" zoomScaleNormal="85" workbookViewId="0">
      <pane xSplit="2" ySplit="9" topLeftCell="C10" activePane="bottomRight" state="frozen"/>
      <selection sqref="A1:R1"/>
      <selection pane="topRight" sqref="A1:R1"/>
      <selection pane="bottomLeft" sqref="A1:R1"/>
      <selection pane="bottomRight"/>
    </sheetView>
  </sheetViews>
  <sheetFormatPr defaultRowHeight="13.5"/>
  <cols>
    <col min="1" max="1" width="11.75" style="187" customWidth="1"/>
    <col min="2" max="2" width="9.625" style="187" customWidth="1"/>
    <col min="3" max="3" width="16.125" style="186" customWidth="1"/>
    <col min="4" max="4" width="16.125" style="186" bestFit="1" customWidth="1"/>
    <col min="5" max="5" width="11.25" style="186" customWidth="1"/>
    <col min="6" max="6" width="16.125" style="186" customWidth="1"/>
    <col min="7" max="7" width="16.125" style="186" bestFit="1" customWidth="1"/>
    <col min="8" max="8" width="11.25" style="186" customWidth="1"/>
    <col min="9" max="10" width="13.875" style="186" bestFit="1" customWidth="1"/>
    <col min="11" max="11" width="11.25" style="186" customWidth="1"/>
    <col min="12" max="13" width="13.875" style="186" bestFit="1" customWidth="1"/>
    <col min="14" max="14" width="11.25" style="186" customWidth="1"/>
    <col min="15" max="15" width="13.875" style="186" bestFit="1" customWidth="1"/>
    <col min="16" max="16" width="13.875" style="187" bestFit="1" customWidth="1"/>
    <col min="17" max="17" width="11.25" style="187" customWidth="1"/>
    <col min="18" max="19" width="15.625" style="186" customWidth="1"/>
    <col min="20" max="20" width="11.75" style="186" customWidth="1"/>
    <col min="21" max="22" width="15.625" style="186" customWidth="1"/>
    <col min="23" max="23" width="11.75" style="186" customWidth="1"/>
    <col min="24" max="25" width="15.625" style="186" customWidth="1"/>
    <col min="26" max="26" width="11.75" style="186" customWidth="1"/>
    <col min="27" max="27" width="4.125" style="186" customWidth="1"/>
    <col min="28" max="29" width="7.375" style="186" customWidth="1"/>
    <col min="30" max="16384" width="9" style="186"/>
  </cols>
  <sheetData>
    <row r="1" spans="1:33" ht="18.75">
      <c r="C1" s="184" t="s">
        <v>206</v>
      </c>
      <c r="D1" s="184"/>
      <c r="E1" s="184"/>
      <c r="F1" s="184"/>
      <c r="G1" s="184"/>
      <c r="H1" s="184"/>
      <c r="I1" s="184"/>
      <c r="J1" s="184"/>
      <c r="K1" s="184"/>
      <c r="L1" s="184"/>
      <c r="M1" s="184"/>
      <c r="N1" s="184"/>
      <c r="O1" s="409"/>
      <c r="P1" s="184"/>
      <c r="Q1" s="184"/>
      <c r="S1" s="744" t="s">
        <v>207</v>
      </c>
      <c r="T1" s="744"/>
      <c r="U1" s="744"/>
      <c r="V1" s="744"/>
      <c r="W1" s="744"/>
      <c r="X1" s="744"/>
      <c r="Y1" s="184"/>
      <c r="Z1" s="184"/>
      <c r="AA1" s="409"/>
      <c r="AB1" s="409"/>
      <c r="AC1" s="409"/>
      <c r="AD1" s="409"/>
    </row>
    <row r="2" spans="1:33">
      <c r="Q2" s="189" t="s">
        <v>708</v>
      </c>
      <c r="R2" s="772"/>
      <c r="Z2" s="189" t="s">
        <v>708</v>
      </c>
      <c r="AG2" s="189"/>
    </row>
    <row r="3" spans="1:33" s="599" customFormat="1" ht="12">
      <c r="A3" s="793" t="s">
        <v>569</v>
      </c>
      <c r="B3" s="794"/>
      <c r="C3" s="807" t="s">
        <v>635</v>
      </c>
      <c r="D3" s="917"/>
      <c r="E3" s="808"/>
      <c r="F3" s="802" t="s">
        <v>557</v>
      </c>
      <c r="G3" s="803"/>
      <c r="H3" s="803"/>
      <c r="I3" s="803"/>
      <c r="J3" s="803"/>
      <c r="K3" s="803"/>
      <c r="L3" s="803"/>
      <c r="M3" s="803"/>
      <c r="N3" s="804"/>
      <c r="O3" s="807" t="s">
        <v>570</v>
      </c>
      <c r="P3" s="917"/>
      <c r="Q3" s="808"/>
      <c r="R3" s="807" t="s">
        <v>476</v>
      </c>
      <c r="S3" s="917"/>
      <c r="T3" s="808"/>
      <c r="U3" s="807" t="s">
        <v>241</v>
      </c>
      <c r="V3" s="917"/>
      <c r="W3" s="808"/>
      <c r="X3" s="807" t="s">
        <v>566</v>
      </c>
      <c r="Y3" s="917"/>
      <c r="Z3" s="808"/>
      <c r="AB3" s="747"/>
      <c r="AC3" s="747"/>
      <c r="AD3" s="748"/>
      <c r="AE3" s="748"/>
      <c r="AF3" s="748"/>
      <c r="AG3" s="748"/>
    </row>
    <row r="4" spans="1:33" s="599" customFormat="1" ht="12">
      <c r="A4" s="795"/>
      <c r="B4" s="796"/>
      <c r="C4" s="809"/>
      <c r="D4" s="918"/>
      <c r="E4" s="810"/>
      <c r="F4" s="802" t="s">
        <v>541</v>
      </c>
      <c r="G4" s="803"/>
      <c r="H4" s="804"/>
      <c r="I4" s="802" t="s">
        <v>562</v>
      </c>
      <c r="J4" s="803"/>
      <c r="K4" s="804"/>
      <c r="L4" s="802" t="s">
        <v>563</v>
      </c>
      <c r="M4" s="803"/>
      <c r="N4" s="804"/>
      <c r="O4" s="809"/>
      <c r="P4" s="918"/>
      <c r="Q4" s="810"/>
      <c r="R4" s="809"/>
      <c r="S4" s="918"/>
      <c r="T4" s="810"/>
      <c r="U4" s="809"/>
      <c r="V4" s="918"/>
      <c r="W4" s="810"/>
      <c r="X4" s="809"/>
      <c r="Y4" s="918"/>
      <c r="Z4" s="810"/>
      <c r="AB4" s="747"/>
      <c r="AC4" s="747"/>
      <c r="AD4" s="748"/>
      <c r="AE4" s="748"/>
      <c r="AF4" s="748"/>
      <c r="AG4" s="748"/>
    </row>
    <row r="5" spans="1:33" s="599" customFormat="1" ht="12">
      <c r="A5" s="797"/>
      <c r="B5" s="798"/>
      <c r="C5" s="622" t="s">
        <v>636</v>
      </c>
      <c r="D5" s="622" t="s">
        <v>637</v>
      </c>
      <c r="E5" s="622" t="s">
        <v>55</v>
      </c>
      <c r="F5" s="622" t="s">
        <v>636</v>
      </c>
      <c r="G5" s="763" t="s">
        <v>637</v>
      </c>
      <c r="H5" s="622" t="s">
        <v>55</v>
      </c>
      <c r="I5" s="622" t="s">
        <v>636</v>
      </c>
      <c r="J5" s="762" t="s">
        <v>637</v>
      </c>
      <c r="K5" s="622" t="s">
        <v>55</v>
      </c>
      <c r="L5" s="622" t="s">
        <v>636</v>
      </c>
      <c r="M5" s="762" t="s">
        <v>637</v>
      </c>
      <c r="N5" s="622" t="s">
        <v>55</v>
      </c>
      <c r="O5" s="622" t="s">
        <v>636</v>
      </c>
      <c r="P5" s="762" t="s">
        <v>637</v>
      </c>
      <c r="Q5" s="622" t="s">
        <v>55</v>
      </c>
      <c r="R5" s="622" t="s">
        <v>636</v>
      </c>
      <c r="S5" s="762" t="s">
        <v>637</v>
      </c>
      <c r="T5" s="622" t="s">
        <v>55</v>
      </c>
      <c r="U5" s="622" t="s">
        <v>639</v>
      </c>
      <c r="V5" s="762" t="s">
        <v>640</v>
      </c>
      <c r="W5" s="622" t="s">
        <v>55</v>
      </c>
      <c r="X5" s="622" t="s">
        <v>641</v>
      </c>
      <c r="Y5" s="762" t="s">
        <v>642</v>
      </c>
      <c r="Z5" s="622" t="s">
        <v>55</v>
      </c>
      <c r="AB5" s="749"/>
      <c r="AC5" s="749"/>
      <c r="AD5" s="745"/>
      <c r="AE5" s="745"/>
      <c r="AF5" s="745"/>
      <c r="AG5" s="745"/>
    </row>
    <row r="6" spans="1:33">
      <c r="A6" s="190"/>
      <c r="B6" s="773"/>
      <c r="C6" s="195" t="s">
        <v>638</v>
      </c>
      <c r="D6" s="195" t="s">
        <v>638</v>
      </c>
      <c r="E6" s="196"/>
      <c r="F6" s="195" t="s">
        <v>638</v>
      </c>
      <c r="G6" s="196" t="s">
        <v>638</v>
      </c>
      <c r="H6" s="197"/>
      <c r="I6" s="195" t="s">
        <v>638</v>
      </c>
      <c r="J6" s="196" t="s">
        <v>638</v>
      </c>
      <c r="K6" s="195"/>
      <c r="L6" s="195" t="s">
        <v>638</v>
      </c>
      <c r="M6" s="196" t="s">
        <v>638</v>
      </c>
      <c r="N6" s="195"/>
      <c r="O6" s="195" t="s">
        <v>638</v>
      </c>
      <c r="P6" s="459" t="s">
        <v>638</v>
      </c>
      <c r="Q6" s="195"/>
      <c r="R6" s="195" t="s">
        <v>638</v>
      </c>
      <c r="S6" s="196" t="s">
        <v>638</v>
      </c>
      <c r="T6" s="195"/>
      <c r="U6" s="195" t="s">
        <v>539</v>
      </c>
      <c r="V6" s="196" t="s">
        <v>539</v>
      </c>
      <c r="W6" s="195"/>
      <c r="X6" s="195" t="s">
        <v>539</v>
      </c>
      <c r="Y6" s="459" t="s">
        <v>539</v>
      </c>
      <c r="Z6" s="195"/>
      <c r="AB6" s="486"/>
      <c r="AC6" s="486"/>
      <c r="AD6" s="459"/>
      <c r="AE6" s="459"/>
      <c r="AF6" s="459"/>
      <c r="AG6" s="488"/>
    </row>
    <row r="7" spans="1:33" s="200" customFormat="1" ht="13.5" customHeight="1">
      <c r="A7" s="198" t="s">
        <v>709</v>
      </c>
      <c r="B7" s="199"/>
      <c r="C7" s="387">
        <v>1327131546.0669999</v>
      </c>
      <c r="D7" s="387">
        <v>1309317203.2220001</v>
      </c>
      <c r="E7" s="460">
        <v>0.98657680702580453</v>
      </c>
      <c r="F7" s="387">
        <v>1167084361.8099999</v>
      </c>
      <c r="G7" s="387">
        <v>1150238206.46</v>
      </c>
      <c r="H7" s="460">
        <v>0.98556560613675459</v>
      </c>
      <c r="I7" s="387">
        <v>497695626.34100002</v>
      </c>
      <c r="J7" s="387">
        <v>486274683.24400002</v>
      </c>
      <c r="K7" s="460">
        <v>0.97705235390359879</v>
      </c>
      <c r="L7" s="387">
        <v>669388735.46899998</v>
      </c>
      <c r="M7" s="387">
        <v>663963523.21599996</v>
      </c>
      <c r="N7" s="460">
        <v>0.99189527405297773</v>
      </c>
      <c r="O7" s="387">
        <v>160047184.257</v>
      </c>
      <c r="P7" s="387">
        <v>159078996.76199999</v>
      </c>
      <c r="Q7" s="461">
        <v>0.99395061213044955</v>
      </c>
      <c r="R7" s="387">
        <v>343297097.71899998</v>
      </c>
      <c r="S7" s="387">
        <v>340506094.61000001</v>
      </c>
      <c r="T7" s="460">
        <v>0.99187000668649838</v>
      </c>
      <c r="U7" s="387">
        <v>177555186.70300001</v>
      </c>
      <c r="V7" s="387">
        <v>174583014.67399999</v>
      </c>
      <c r="W7" s="460">
        <v>0.98326057332263894</v>
      </c>
      <c r="X7" s="387">
        <v>81096947.685000002</v>
      </c>
      <c r="Y7" s="387">
        <v>79111874.349999994</v>
      </c>
      <c r="Z7" s="461">
        <v>0.97552221887918011</v>
      </c>
      <c r="AB7" s="750"/>
      <c r="AC7" s="750"/>
      <c r="AD7" s="746"/>
      <c r="AE7" s="746"/>
      <c r="AF7" s="746"/>
      <c r="AG7" s="469"/>
    </row>
    <row r="8" spans="1:33" s="200" customFormat="1" ht="13.5" customHeight="1">
      <c r="A8" s="198" t="s">
        <v>710</v>
      </c>
      <c r="B8" s="199"/>
      <c r="C8" s="387">
        <v>1371730896.7709999</v>
      </c>
      <c r="D8" s="387">
        <v>1352332205.447</v>
      </c>
      <c r="E8" s="460">
        <v>0.98585823839817011</v>
      </c>
      <c r="F8" s="387">
        <v>1205805814.244</v>
      </c>
      <c r="G8" s="387">
        <v>1187328536.056</v>
      </c>
      <c r="H8" s="460">
        <v>0.98467640645804599</v>
      </c>
      <c r="I8" s="387">
        <v>513124390.44199997</v>
      </c>
      <c r="J8" s="387">
        <v>500000332.91399997</v>
      </c>
      <c r="K8" s="460">
        <v>0.97442324361799471</v>
      </c>
      <c r="L8" s="387">
        <v>692681423.80200005</v>
      </c>
      <c r="M8" s="387">
        <v>687328203.14199996</v>
      </c>
      <c r="N8" s="460">
        <v>0.9922717421370747</v>
      </c>
      <c r="O8" s="387">
        <v>165925082.52700001</v>
      </c>
      <c r="P8" s="387">
        <v>165003669.391</v>
      </c>
      <c r="Q8" s="461">
        <v>0.99444681224823217</v>
      </c>
      <c r="R8" s="387">
        <v>361027948.08200002</v>
      </c>
      <c r="S8" s="387">
        <v>358343146.616</v>
      </c>
      <c r="T8" s="460">
        <v>0.99256345255190537</v>
      </c>
      <c r="U8" s="387">
        <v>177223237.38299999</v>
      </c>
      <c r="V8" s="387">
        <v>174213256.12400001</v>
      </c>
      <c r="W8" s="460">
        <v>0.98301587701789328</v>
      </c>
      <c r="X8" s="387">
        <v>96417091.780000001</v>
      </c>
      <c r="Y8" s="387">
        <v>94117004.495000005</v>
      </c>
      <c r="Z8" s="461">
        <v>0.97614440300431149</v>
      </c>
    </row>
    <row r="9" spans="1:33" s="200" customFormat="1" ht="13.5" customHeight="1">
      <c r="A9" s="201" t="s">
        <v>711</v>
      </c>
      <c r="B9" s="202"/>
      <c r="C9" s="392">
        <v>1417512458.7259998</v>
      </c>
      <c r="D9" s="392">
        <v>1398962499.3829999</v>
      </c>
      <c r="E9" s="463">
        <v>0.98691372394732113</v>
      </c>
      <c r="F9" s="392">
        <v>1245807367.3099999</v>
      </c>
      <c r="G9" s="392">
        <v>1228172085.777</v>
      </c>
      <c r="H9" s="463">
        <v>0.98584429503649607</v>
      </c>
      <c r="I9" s="392">
        <v>531142254.09600002</v>
      </c>
      <c r="J9" s="392">
        <v>519036989.38099998</v>
      </c>
      <c r="K9" s="463">
        <v>0.97720899698405073</v>
      </c>
      <c r="L9" s="392">
        <v>714665113.21399999</v>
      </c>
      <c r="M9" s="392">
        <v>709135096.39600003</v>
      </c>
      <c r="N9" s="463">
        <v>0.99226208651331771</v>
      </c>
      <c r="O9" s="392">
        <v>171705091.41600001</v>
      </c>
      <c r="P9" s="392">
        <v>170790413.60600001</v>
      </c>
      <c r="Q9" s="464">
        <v>0.99467297211482242</v>
      </c>
      <c r="R9" s="392">
        <v>360768342.14099997</v>
      </c>
      <c r="S9" s="392">
        <v>358197045.91799998</v>
      </c>
      <c r="T9" s="463">
        <v>0.99287272212483924</v>
      </c>
      <c r="U9" s="392">
        <v>174401746.31099999</v>
      </c>
      <c r="V9" s="392">
        <v>171500570.02399999</v>
      </c>
      <c r="W9" s="463">
        <v>0.98336498143873796</v>
      </c>
      <c r="X9" s="392">
        <v>116634974.69499999</v>
      </c>
      <c r="Y9" s="392">
        <v>113728105.11300001</v>
      </c>
      <c r="Z9" s="464">
        <v>0.97507720484699001</v>
      </c>
    </row>
    <row r="10" spans="1:33" ht="13.5" customHeight="1">
      <c r="A10" s="813" t="s">
        <v>540</v>
      </c>
      <c r="B10" s="764" t="s">
        <v>541</v>
      </c>
      <c r="C10" s="465">
        <v>1040438911.748</v>
      </c>
      <c r="D10" s="466">
        <v>1027900575.465</v>
      </c>
      <c r="E10" s="467">
        <v>0.98799999999999999</v>
      </c>
      <c r="F10" s="465">
        <v>890487256.88600004</v>
      </c>
      <c r="G10" s="466">
        <v>878670372.18900001</v>
      </c>
      <c r="H10" s="467">
        <v>0.98699999999999999</v>
      </c>
      <c r="I10" s="465">
        <v>356015316.602</v>
      </c>
      <c r="J10" s="466">
        <v>347954166.84399998</v>
      </c>
      <c r="K10" s="467">
        <v>0.97699999999999998</v>
      </c>
      <c r="L10" s="465">
        <v>534471940.28399998</v>
      </c>
      <c r="M10" s="466">
        <v>530716205.34500003</v>
      </c>
      <c r="N10" s="467">
        <v>0.99299999999999999</v>
      </c>
      <c r="O10" s="465">
        <v>149951654.86199999</v>
      </c>
      <c r="P10" s="466">
        <v>149230203.27599999</v>
      </c>
      <c r="Q10" s="468">
        <v>0.995</v>
      </c>
      <c r="R10" s="465">
        <v>256941609.92199999</v>
      </c>
      <c r="S10" s="466">
        <v>255335351.34299999</v>
      </c>
      <c r="T10" s="467">
        <v>0.99399999999999999</v>
      </c>
      <c r="U10" s="465">
        <v>97782282.964000002</v>
      </c>
      <c r="V10" s="466">
        <v>95955383.106000006</v>
      </c>
      <c r="W10" s="467">
        <v>0.98099999999999998</v>
      </c>
      <c r="X10" s="465">
        <v>39310391.384999998</v>
      </c>
      <c r="Y10" s="466">
        <v>37997924.248000003</v>
      </c>
      <c r="Z10" s="468">
        <v>0.96699999999999997</v>
      </c>
    </row>
    <row r="11" spans="1:33" ht="13.5" customHeight="1">
      <c r="A11" s="814"/>
      <c r="B11" s="768" t="s">
        <v>46</v>
      </c>
      <c r="C11" s="465">
        <v>560427945.07200003</v>
      </c>
      <c r="D11" s="466">
        <v>554159122.25699997</v>
      </c>
      <c r="E11" s="467">
        <v>0.98899999999999999</v>
      </c>
      <c r="F11" s="465">
        <v>471912041.60699999</v>
      </c>
      <c r="G11" s="466">
        <v>466025012.19700003</v>
      </c>
      <c r="H11" s="467">
        <v>0.98799999999999999</v>
      </c>
      <c r="I11" s="465">
        <v>181017810.83500001</v>
      </c>
      <c r="J11" s="466">
        <v>177147087.57100001</v>
      </c>
      <c r="K11" s="467">
        <v>0.97899999999999998</v>
      </c>
      <c r="L11" s="465">
        <v>290894230.77200001</v>
      </c>
      <c r="M11" s="466">
        <v>288877924.62599999</v>
      </c>
      <c r="N11" s="467">
        <v>0.99299999999999999</v>
      </c>
      <c r="O11" s="465">
        <v>88515903.465000004</v>
      </c>
      <c r="P11" s="466">
        <v>88134110.060000002</v>
      </c>
      <c r="Q11" s="468">
        <v>0.996</v>
      </c>
      <c r="R11" s="465">
        <v>142401724.97400001</v>
      </c>
      <c r="S11" s="466">
        <v>141551039.477</v>
      </c>
      <c r="T11" s="467">
        <v>0.99399999999999999</v>
      </c>
      <c r="U11" s="465">
        <v>44937525.309</v>
      </c>
      <c r="V11" s="466">
        <v>44118941.938000001</v>
      </c>
      <c r="W11" s="467">
        <v>0.98199999999999998</v>
      </c>
      <c r="X11" s="465">
        <v>6432236.2400000002</v>
      </c>
      <c r="Y11" s="466">
        <v>6039938.4000000004</v>
      </c>
      <c r="Z11" s="468">
        <v>0.93899999999999995</v>
      </c>
    </row>
    <row r="12" spans="1:33" ht="13.5" customHeight="1">
      <c r="A12" s="814"/>
      <c r="B12" s="207" t="s">
        <v>443</v>
      </c>
      <c r="C12" s="466">
        <v>319468872.85799998</v>
      </c>
      <c r="D12" s="466">
        <v>315621965.41399997</v>
      </c>
      <c r="E12" s="469">
        <v>0.98799999999999999</v>
      </c>
      <c r="F12" s="466">
        <v>270008193.62099999</v>
      </c>
      <c r="G12" s="466">
        <v>266412994.625</v>
      </c>
      <c r="H12" s="469">
        <v>0.98699999999999999</v>
      </c>
      <c r="I12" s="466">
        <v>105934833.40000001</v>
      </c>
      <c r="J12" s="466">
        <v>103557964.32700001</v>
      </c>
      <c r="K12" s="469">
        <v>0.97799999999999998</v>
      </c>
      <c r="L12" s="466">
        <v>164073360.22099999</v>
      </c>
      <c r="M12" s="466">
        <v>162855030.29800001</v>
      </c>
      <c r="N12" s="469">
        <v>0.99299999999999999</v>
      </c>
      <c r="O12" s="466">
        <v>49460679.237000003</v>
      </c>
      <c r="P12" s="466">
        <v>49208970.788999997</v>
      </c>
      <c r="Q12" s="468">
        <v>0.995</v>
      </c>
      <c r="R12" s="466">
        <v>80996188.976999998</v>
      </c>
      <c r="S12" s="466">
        <v>80442657.046000004</v>
      </c>
      <c r="T12" s="469">
        <v>0.99299999999999999</v>
      </c>
      <c r="U12" s="466">
        <v>37228961.163000003</v>
      </c>
      <c r="V12" s="466">
        <v>36540282.402999997</v>
      </c>
      <c r="W12" s="469">
        <v>0.98199999999999998</v>
      </c>
      <c r="X12" s="466">
        <v>22629945.335000001</v>
      </c>
      <c r="Y12" s="466">
        <v>21982064.158</v>
      </c>
      <c r="Z12" s="468">
        <v>0.97099999999999997</v>
      </c>
    </row>
    <row r="13" spans="1:33" ht="13.5" customHeight="1">
      <c r="A13" s="814"/>
      <c r="B13" s="207" t="s">
        <v>434</v>
      </c>
      <c r="C13" s="465">
        <v>102934238.80400001</v>
      </c>
      <c r="D13" s="466">
        <v>101424531.74599999</v>
      </c>
      <c r="E13" s="469">
        <v>0.98499999999999999</v>
      </c>
      <c r="F13" s="465">
        <v>95537986.869000003</v>
      </c>
      <c r="G13" s="466">
        <v>94061150.762999997</v>
      </c>
      <c r="H13" s="469">
        <v>0.98499999999999999</v>
      </c>
      <c r="I13" s="465">
        <v>42937277.526000001</v>
      </c>
      <c r="J13" s="466">
        <v>41689763.483000003</v>
      </c>
      <c r="K13" s="469">
        <v>0.97099999999999997</v>
      </c>
      <c r="L13" s="465">
        <v>52600709.343000002</v>
      </c>
      <c r="M13" s="466">
        <v>52371387.280000001</v>
      </c>
      <c r="N13" s="469">
        <v>0.996</v>
      </c>
      <c r="O13" s="465">
        <v>7396251.9349999996</v>
      </c>
      <c r="P13" s="466">
        <v>7363380.983</v>
      </c>
      <c r="Q13" s="468">
        <v>0.996</v>
      </c>
      <c r="R13" s="465">
        <v>20008325.991</v>
      </c>
      <c r="S13" s="466">
        <v>19940847.581999999</v>
      </c>
      <c r="T13" s="469">
        <v>0.997</v>
      </c>
      <c r="U13" s="465">
        <v>7176301.5729999999</v>
      </c>
      <c r="V13" s="466">
        <v>7020613.2750000004</v>
      </c>
      <c r="W13" s="469">
        <v>0.97799999999999998</v>
      </c>
      <c r="X13" s="465">
        <v>8084823.0199999996</v>
      </c>
      <c r="Y13" s="466">
        <v>7896489.7699999996</v>
      </c>
      <c r="Z13" s="468">
        <v>0.97699999999999998</v>
      </c>
    </row>
    <row r="14" spans="1:33" ht="13.5" customHeight="1">
      <c r="A14" s="814"/>
      <c r="B14" s="588" t="s">
        <v>249</v>
      </c>
      <c r="C14" s="465">
        <v>12739751.523</v>
      </c>
      <c r="D14" s="466">
        <v>12569679.686999999</v>
      </c>
      <c r="E14" s="469">
        <v>0.98699999999999999</v>
      </c>
      <c r="F14" s="465">
        <v>11691711.364</v>
      </c>
      <c r="G14" s="466">
        <v>11530031.995999999</v>
      </c>
      <c r="H14" s="469">
        <v>0.98599999999999999</v>
      </c>
      <c r="I14" s="465">
        <v>5517422.8959999997</v>
      </c>
      <c r="J14" s="466">
        <v>5405902.4670000002</v>
      </c>
      <c r="K14" s="469">
        <v>0.98</v>
      </c>
      <c r="L14" s="465">
        <v>6174288.4680000003</v>
      </c>
      <c r="M14" s="466">
        <v>6124129.5290000001</v>
      </c>
      <c r="N14" s="469">
        <v>0.99199999999999999</v>
      </c>
      <c r="O14" s="465">
        <v>1048040.159</v>
      </c>
      <c r="P14" s="466">
        <v>1039647.691</v>
      </c>
      <c r="Q14" s="468">
        <v>0.99199999999999999</v>
      </c>
      <c r="R14" s="465">
        <v>3085464.5279999999</v>
      </c>
      <c r="S14" s="466">
        <v>3059674.3930000002</v>
      </c>
      <c r="T14" s="469">
        <v>0.99199999999999999</v>
      </c>
      <c r="U14" s="465">
        <v>1434933.602</v>
      </c>
      <c r="V14" s="466">
        <v>1409086.365</v>
      </c>
      <c r="W14" s="469">
        <v>0.98199999999999998</v>
      </c>
      <c r="X14" s="465">
        <v>432092.9</v>
      </c>
      <c r="Y14" s="466">
        <v>416259.56</v>
      </c>
      <c r="Z14" s="468">
        <v>0.96299999999999997</v>
      </c>
    </row>
    <row r="15" spans="1:33" ht="13.5" customHeight="1">
      <c r="A15" s="815"/>
      <c r="B15" s="644" t="s">
        <v>419</v>
      </c>
      <c r="C15" s="470">
        <v>44868103.490999997</v>
      </c>
      <c r="D15" s="471">
        <v>44125276.361000001</v>
      </c>
      <c r="E15" s="472">
        <v>0.98299999999999998</v>
      </c>
      <c r="F15" s="470">
        <v>41337323.424999997</v>
      </c>
      <c r="G15" s="471">
        <v>40641182.608000003</v>
      </c>
      <c r="H15" s="472">
        <v>0.98299999999999998</v>
      </c>
      <c r="I15" s="470">
        <v>20607971.945</v>
      </c>
      <c r="J15" s="471">
        <v>20153448.995999999</v>
      </c>
      <c r="K15" s="472">
        <v>0.97799999999999998</v>
      </c>
      <c r="L15" s="470">
        <v>20729351.48</v>
      </c>
      <c r="M15" s="471">
        <v>20487733.612</v>
      </c>
      <c r="N15" s="472">
        <v>0.98799999999999999</v>
      </c>
      <c r="O15" s="470">
        <v>3530780.0660000001</v>
      </c>
      <c r="P15" s="471">
        <v>3484093.753</v>
      </c>
      <c r="Q15" s="462">
        <v>0.98699999999999999</v>
      </c>
      <c r="R15" s="470">
        <v>10449905.452</v>
      </c>
      <c r="S15" s="471">
        <v>10341132.845000001</v>
      </c>
      <c r="T15" s="472">
        <v>0.99</v>
      </c>
      <c r="U15" s="470">
        <v>7004561.3169999998</v>
      </c>
      <c r="V15" s="471">
        <v>6866459.125</v>
      </c>
      <c r="W15" s="472">
        <v>0.98</v>
      </c>
      <c r="X15" s="470">
        <v>1731293.89</v>
      </c>
      <c r="Y15" s="471">
        <v>1663172.36</v>
      </c>
      <c r="Z15" s="462">
        <v>0.96099999999999997</v>
      </c>
    </row>
    <row r="16" spans="1:33" ht="13.5" customHeight="1">
      <c r="A16" s="788" t="s">
        <v>454</v>
      </c>
      <c r="B16" s="764" t="s">
        <v>541</v>
      </c>
      <c r="C16" s="465">
        <v>562052516.77600002</v>
      </c>
      <c r="D16" s="466">
        <v>555334814.80900002</v>
      </c>
      <c r="E16" s="467">
        <v>0.98799999999999999</v>
      </c>
      <c r="F16" s="465">
        <v>484581579.52200001</v>
      </c>
      <c r="G16" s="466">
        <v>478176649.64700001</v>
      </c>
      <c r="H16" s="467">
        <v>0.98699999999999999</v>
      </c>
      <c r="I16" s="465">
        <v>201853220.56600001</v>
      </c>
      <c r="J16" s="466">
        <v>197268406.34200001</v>
      </c>
      <c r="K16" s="467">
        <v>0.97699999999999998</v>
      </c>
      <c r="L16" s="465">
        <v>282728358.95599997</v>
      </c>
      <c r="M16" s="466">
        <v>280908243.30500001</v>
      </c>
      <c r="N16" s="467">
        <v>0.99399999999999999</v>
      </c>
      <c r="O16" s="465">
        <v>77470937.253999993</v>
      </c>
      <c r="P16" s="466">
        <v>77158165.162</v>
      </c>
      <c r="Q16" s="468">
        <v>0.996</v>
      </c>
      <c r="R16" s="465">
        <v>136646337.426</v>
      </c>
      <c r="S16" s="466">
        <v>135895951.287</v>
      </c>
      <c r="T16" s="467">
        <v>0.995</v>
      </c>
      <c r="U16" s="465">
        <v>58083912.942000002</v>
      </c>
      <c r="V16" s="466">
        <v>56998242.943000004</v>
      </c>
      <c r="W16" s="467">
        <v>0.98099999999999998</v>
      </c>
      <c r="X16" s="465">
        <v>21389374.579999998</v>
      </c>
      <c r="Y16" s="466">
        <v>20555221.467999998</v>
      </c>
      <c r="Z16" s="468">
        <v>0.96099999999999997</v>
      </c>
    </row>
    <row r="17" spans="1:26" ht="13.5" customHeight="1">
      <c r="A17" s="811"/>
      <c r="B17" s="768" t="s">
        <v>46</v>
      </c>
      <c r="C17" s="466">
        <v>307146360.139</v>
      </c>
      <c r="D17" s="466">
        <v>303914838.75699997</v>
      </c>
      <c r="E17" s="467">
        <v>0.98899999999999999</v>
      </c>
      <c r="F17" s="466">
        <v>259938118.495</v>
      </c>
      <c r="G17" s="466">
        <v>256837494.741</v>
      </c>
      <c r="H17" s="467">
        <v>0.98799999999999999</v>
      </c>
      <c r="I17" s="466">
        <v>103490063.947</v>
      </c>
      <c r="J17" s="466">
        <v>101265456.41599999</v>
      </c>
      <c r="K17" s="467">
        <v>0.97899999999999998</v>
      </c>
      <c r="L17" s="466">
        <v>156448054.54800001</v>
      </c>
      <c r="M17" s="466">
        <v>155572038.32499999</v>
      </c>
      <c r="N17" s="467">
        <v>0.99399999999999999</v>
      </c>
      <c r="O17" s="466">
        <v>47208241.644000001</v>
      </c>
      <c r="P17" s="466">
        <v>47077344.016000003</v>
      </c>
      <c r="Q17" s="468">
        <v>0.997</v>
      </c>
      <c r="R17" s="466">
        <v>76835386.288000003</v>
      </c>
      <c r="S17" s="466">
        <v>76490343.377000004</v>
      </c>
      <c r="T17" s="467">
        <v>0.996</v>
      </c>
      <c r="U17" s="466">
        <v>26332079.982000001</v>
      </c>
      <c r="V17" s="466">
        <v>25851825.802999999</v>
      </c>
      <c r="W17" s="467">
        <v>0.98199999999999998</v>
      </c>
      <c r="X17" s="466">
        <v>3671222.355</v>
      </c>
      <c r="Y17" s="466">
        <v>3423654.145</v>
      </c>
      <c r="Z17" s="468">
        <v>0.93300000000000005</v>
      </c>
    </row>
    <row r="18" spans="1:26" ht="13.5" customHeight="1">
      <c r="A18" s="811"/>
      <c r="B18" s="207" t="s">
        <v>443</v>
      </c>
      <c r="C18" s="466">
        <v>164688782.47600001</v>
      </c>
      <c r="D18" s="466">
        <v>162578378.66600001</v>
      </c>
      <c r="E18" s="469">
        <v>0.98699999999999999</v>
      </c>
      <c r="F18" s="466">
        <v>141119533.26300001</v>
      </c>
      <c r="G18" s="466">
        <v>139136742.90099999</v>
      </c>
      <c r="H18" s="469">
        <v>0.98599999999999999</v>
      </c>
      <c r="I18" s="466">
        <v>58703503.189000003</v>
      </c>
      <c r="J18" s="466">
        <v>57350291.902000003</v>
      </c>
      <c r="K18" s="469">
        <v>0.97699999999999998</v>
      </c>
      <c r="L18" s="466">
        <v>82416030.074000001</v>
      </c>
      <c r="M18" s="466">
        <v>81786450.998999998</v>
      </c>
      <c r="N18" s="469">
        <v>0.99199999999999999</v>
      </c>
      <c r="O18" s="466">
        <v>23569249.213</v>
      </c>
      <c r="P18" s="466">
        <v>23441635.765000001</v>
      </c>
      <c r="Q18" s="468">
        <v>0.995</v>
      </c>
      <c r="R18" s="466">
        <v>40732226.973999999</v>
      </c>
      <c r="S18" s="466">
        <v>40457812.667000003</v>
      </c>
      <c r="T18" s="469">
        <v>0.99299999999999999</v>
      </c>
      <c r="U18" s="466">
        <v>22042983.295000002</v>
      </c>
      <c r="V18" s="466">
        <v>21631736.988000002</v>
      </c>
      <c r="W18" s="469">
        <v>0.98099999999999998</v>
      </c>
      <c r="X18" s="466">
        <v>12556934.939999999</v>
      </c>
      <c r="Y18" s="466">
        <v>12146503.638</v>
      </c>
      <c r="Z18" s="468">
        <v>0.96699999999999997</v>
      </c>
    </row>
    <row r="19" spans="1:26" ht="13.5" customHeight="1">
      <c r="A19" s="811"/>
      <c r="B19" s="207" t="s">
        <v>434</v>
      </c>
      <c r="C19" s="465">
        <v>47499818.890000001</v>
      </c>
      <c r="D19" s="466">
        <v>46798098.267000005</v>
      </c>
      <c r="E19" s="469">
        <v>0.98499999999999999</v>
      </c>
      <c r="F19" s="465">
        <v>44127420.134000003</v>
      </c>
      <c r="G19" s="466">
        <v>43440788.630000003</v>
      </c>
      <c r="H19" s="469">
        <v>0.98399999999999999</v>
      </c>
      <c r="I19" s="465">
        <v>20106972.278999999</v>
      </c>
      <c r="J19" s="466">
        <v>19522152.230999999</v>
      </c>
      <c r="K19" s="469">
        <v>0.97099999999999997</v>
      </c>
      <c r="L19" s="465">
        <v>24020447.855</v>
      </c>
      <c r="M19" s="466">
        <v>23918636.399</v>
      </c>
      <c r="N19" s="469">
        <v>0.996</v>
      </c>
      <c r="O19" s="465">
        <v>3372398.7560000001</v>
      </c>
      <c r="P19" s="466">
        <v>3357309.6370000001</v>
      </c>
      <c r="Q19" s="468">
        <v>0.996</v>
      </c>
      <c r="R19" s="465">
        <v>9063170.9519999996</v>
      </c>
      <c r="S19" s="466">
        <v>9031902.5209999997</v>
      </c>
      <c r="T19" s="469">
        <v>0.997</v>
      </c>
      <c r="U19" s="465">
        <v>3398761.6850000001</v>
      </c>
      <c r="V19" s="466">
        <v>3328828.9139999999</v>
      </c>
      <c r="W19" s="469">
        <v>0.97899999999999998</v>
      </c>
      <c r="X19" s="465">
        <v>3601349.8450000002</v>
      </c>
      <c r="Y19" s="466">
        <v>3487164.9449999998</v>
      </c>
      <c r="Z19" s="468">
        <v>0.96799999999999997</v>
      </c>
    </row>
    <row r="20" spans="1:26" ht="13.5" customHeight="1">
      <c r="A20" s="811"/>
      <c r="B20" s="588" t="s">
        <v>249</v>
      </c>
      <c r="C20" s="465">
        <v>8770037.8939999994</v>
      </c>
      <c r="D20" s="466">
        <v>8655521.6420000009</v>
      </c>
      <c r="E20" s="469">
        <v>0.98699999999999999</v>
      </c>
      <c r="F20" s="465">
        <v>8075608.6869999999</v>
      </c>
      <c r="G20" s="466">
        <v>7965545.2130000005</v>
      </c>
      <c r="H20" s="469">
        <v>0.98599999999999999</v>
      </c>
      <c r="I20" s="465">
        <v>3838716.4720000001</v>
      </c>
      <c r="J20" s="466">
        <v>3761847.2039999999</v>
      </c>
      <c r="K20" s="469">
        <v>0.98</v>
      </c>
      <c r="L20" s="465">
        <v>4236892.2149999999</v>
      </c>
      <c r="M20" s="466">
        <v>4203698.0089999996</v>
      </c>
      <c r="N20" s="469">
        <v>0.99199999999999999</v>
      </c>
      <c r="O20" s="465">
        <v>694429.20700000005</v>
      </c>
      <c r="P20" s="466">
        <v>689976.429</v>
      </c>
      <c r="Q20" s="468">
        <v>0.99399999999999999</v>
      </c>
      <c r="R20" s="465">
        <v>2152536.6159999999</v>
      </c>
      <c r="S20" s="466">
        <v>2135283.682</v>
      </c>
      <c r="T20" s="469">
        <v>0.99199999999999999</v>
      </c>
      <c r="U20" s="465">
        <v>1005754.598</v>
      </c>
      <c r="V20" s="466">
        <v>988064.46</v>
      </c>
      <c r="W20" s="469">
        <v>0.98199999999999998</v>
      </c>
      <c r="X20" s="465">
        <v>288340.65000000002</v>
      </c>
      <c r="Y20" s="466">
        <v>280699.96000000002</v>
      </c>
      <c r="Z20" s="468">
        <v>0.97399999999999998</v>
      </c>
    </row>
    <row r="21" spans="1:26" ht="13.5" customHeight="1">
      <c r="A21" s="812"/>
      <c r="B21" s="644" t="s">
        <v>419</v>
      </c>
      <c r="C21" s="470">
        <v>33947517.376999997</v>
      </c>
      <c r="D21" s="471">
        <v>33387977.477000002</v>
      </c>
      <c r="E21" s="472">
        <v>0.98399999999999999</v>
      </c>
      <c r="F21" s="470">
        <v>31320898.943</v>
      </c>
      <c r="G21" s="471">
        <v>30796078.162</v>
      </c>
      <c r="H21" s="472">
        <v>0.98299999999999998</v>
      </c>
      <c r="I21" s="470">
        <v>15713964.679</v>
      </c>
      <c r="J21" s="471">
        <v>15368658.589</v>
      </c>
      <c r="K21" s="472">
        <v>0.97799999999999998</v>
      </c>
      <c r="L21" s="470">
        <v>15606934.264</v>
      </c>
      <c r="M21" s="471">
        <v>15427419.573000001</v>
      </c>
      <c r="N21" s="472">
        <v>0.98799999999999999</v>
      </c>
      <c r="O21" s="470">
        <v>2626618.4339999999</v>
      </c>
      <c r="P21" s="471">
        <v>2591899.3149999999</v>
      </c>
      <c r="Q21" s="462">
        <v>0.98699999999999999</v>
      </c>
      <c r="R21" s="470">
        <v>7863016.5959999999</v>
      </c>
      <c r="S21" s="471">
        <v>7780609.04</v>
      </c>
      <c r="T21" s="472">
        <v>0.99</v>
      </c>
      <c r="U21" s="470">
        <v>5304333.3820000002</v>
      </c>
      <c r="V21" s="471">
        <v>5197786.7779999999</v>
      </c>
      <c r="W21" s="472">
        <v>0.98</v>
      </c>
      <c r="X21" s="470">
        <v>1271526.79</v>
      </c>
      <c r="Y21" s="471">
        <v>1217198.78</v>
      </c>
      <c r="Z21" s="462">
        <v>0.95699999999999996</v>
      </c>
    </row>
    <row r="22" spans="1:26" ht="13.5" customHeight="1">
      <c r="A22" s="788" t="s">
        <v>542</v>
      </c>
      <c r="B22" s="764" t="s">
        <v>541</v>
      </c>
      <c r="C22" s="465">
        <v>1903399.5319999999</v>
      </c>
      <c r="D22" s="466">
        <v>1870245.92</v>
      </c>
      <c r="E22" s="467">
        <v>0.98299999999999998</v>
      </c>
      <c r="F22" s="465">
        <v>1673257.8829999999</v>
      </c>
      <c r="G22" s="466">
        <v>1643236.784</v>
      </c>
      <c r="H22" s="467">
        <v>0.98199999999999998</v>
      </c>
      <c r="I22" s="465">
        <v>817585.076</v>
      </c>
      <c r="J22" s="466">
        <v>796198.51399999997</v>
      </c>
      <c r="K22" s="467">
        <v>0.97399999999999998</v>
      </c>
      <c r="L22" s="465">
        <v>855672.80700000003</v>
      </c>
      <c r="M22" s="466">
        <v>847038.27</v>
      </c>
      <c r="N22" s="467">
        <v>0.99</v>
      </c>
      <c r="O22" s="465">
        <v>230141.649</v>
      </c>
      <c r="P22" s="466">
        <v>227009.136</v>
      </c>
      <c r="Q22" s="468">
        <v>0.98599999999999999</v>
      </c>
      <c r="R22" s="465">
        <v>458431.34100000001</v>
      </c>
      <c r="S22" s="466">
        <v>452986.44300000003</v>
      </c>
      <c r="T22" s="467">
        <v>0.98799999999999999</v>
      </c>
      <c r="U22" s="465">
        <v>265093.353</v>
      </c>
      <c r="V22" s="466">
        <v>258948.27799999999</v>
      </c>
      <c r="W22" s="467">
        <v>0.97699999999999998</v>
      </c>
      <c r="X22" s="465">
        <v>55776.69</v>
      </c>
      <c r="Y22" s="466">
        <v>55048.11</v>
      </c>
      <c r="Z22" s="468">
        <v>0.98699999999999999</v>
      </c>
    </row>
    <row r="23" spans="1:26" ht="13.5" customHeight="1">
      <c r="A23" s="789"/>
      <c r="B23" s="768" t="s">
        <v>46</v>
      </c>
      <c r="C23" s="466">
        <v>833303.39399999997</v>
      </c>
      <c r="D23" s="466">
        <v>817331.67300000007</v>
      </c>
      <c r="E23" s="467">
        <v>0.98099999999999998</v>
      </c>
      <c r="F23" s="466">
        <v>726047.53099999996</v>
      </c>
      <c r="G23" s="466">
        <v>711280.00100000005</v>
      </c>
      <c r="H23" s="467">
        <v>0.98</v>
      </c>
      <c r="I23" s="466">
        <v>387043.35</v>
      </c>
      <c r="J23" s="466">
        <v>375582.89299999998</v>
      </c>
      <c r="K23" s="467">
        <v>0.97</v>
      </c>
      <c r="L23" s="466">
        <v>339004.18099999998</v>
      </c>
      <c r="M23" s="466">
        <v>335697.10800000001</v>
      </c>
      <c r="N23" s="467">
        <v>0.99</v>
      </c>
      <c r="O23" s="466">
        <v>107255.863</v>
      </c>
      <c r="P23" s="466">
        <v>106051.67200000001</v>
      </c>
      <c r="Q23" s="468">
        <v>0.98899999999999999</v>
      </c>
      <c r="R23" s="466">
        <v>198443.7</v>
      </c>
      <c r="S23" s="466">
        <v>196469.77799999999</v>
      </c>
      <c r="T23" s="467">
        <v>0.99</v>
      </c>
      <c r="U23" s="466">
        <v>114328.264</v>
      </c>
      <c r="V23" s="466">
        <v>111252.084</v>
      </c>
      <c r="W23" s="467">
        <v>0.97299999999999998</v>
      </c>
      <c r="X23" s="466">
        <v>5496.91</v>
      </c>
      <c r="Y23" s="466">
        <v>5470.03</v>
      </c>
      <c r="Z23" s="468">
        <v>0.995</v>
      </c>
    </row>
    <row r="24" spans="1:26" ht="13.5" customHeight="1">
      <c r="A24" s="789"/>
      <c r="B24" s="207" t="s">
        <v>443</v>
      </c>
      <c r="C24" s="466">
        <v>743739.94700000004</v>
      </c>
      <c r="D24" s="466">
        <v>733082.69499999995</v>
      </c>
      <c r="E24" s="469">
        <v>0.98599999999999999</v>
      </c>
      <c r="F24" s="466">
        <v>644694.76300000004</v>
      </c>
      <c r="G24" s="466">
        <v>635196.47</v>
      </c>
      <c r="H24" s="469">
        <v>0.98499999999999999</v>
      </c>
      <c r="I24" s="466">
        <v>277794.837</v>
      </c>
      <c r="J24" s="466">
        <v>271489.55800000002</v>
      </c>
      <c r="K24" s="469">
        <v>0.97699999999999998</v>
      </c>
      <c r="L24" s="466">
        <v>366899.92599999998</v>
      </c>
      <c r="M24" s="466">
        <v>363706.91200000001</v>
      </c>
      <c r="N24" s="469">
        <v>0.99099999999999999</v>
      </c>
      <c r="O24" s="466">
        <v>99045.183999999994</v>
      </c>
      <c r="P24" s="466">
        <v>97886.225000000006</v>
      </c>
      <c r="Q24" s="468">
        <v>0.98799999999999999</v>
      </c>
      <c r="R24" s="466">
        <v>190037.09299999999</v>
      </c>
      <c r="S24" s="466">
        <v>188120.71100000001</v>
      </c>
      <c r="T24" s="469">
        <v>0.99</v>
      </c>
      <c r="U24" s="466">
        <v>106278.60400000001</v>
      </c>
      <c r="V24" s="466">
        <v>104218.538</v>
      </c>
      <c r="W24" s="469">
        <v>0.98099999999999998</v>
      </c>
      <c r="X24" s="466">
        <v>38901.519999999997</v>
      </c>
      <c r="Y24" s="466">
        <v>38469.43</v>
      </c>
      <c r="Z24" s="468">
        <v>0.98899999999999999</v>
      </c>
    </row>
    <row r="25" spans="1:26" ht="13.5" customHeight="1">
      <c r="A25" s="789"/>
      <c r="B25" s="207" t="s">
        <v>434</v>
      </c>
      <c r="C25" s="465">
        <v>162106.32800000001</v>
      </c>
      <c r="D25" s="466">
        <v>159674.875</v>
      </c>
      <c r="E25" s="469">
        <v>0.98499999999999999</v>
      </c>
      <c r="F25" s="465">
        <v>150304.94</v>
      </c>
      <c r="G25" s="466">
        <v>147997.17300000001</v>
      </c>
      <c r="H25" s="469">
        <v>0.98499999999999999</v>
      </c>
      <c r="I25" s="465">
        <v>72258.164999999994</v>
      </c>
      <c r="J25" s="466">
        <v>70466.733999999997</v>
      </c>
      <c r="K25" s="469">
        <v>0.97499999999999998</v>
      </c>
      <c r="L25" s="465">
        <v>78046.774999999994</v>
      </c>
      <c r="M25" s="466">
        <v>77530.438999999998</v>
      </c>
      <c r="N25" s="469">
        <v>0.99299999999999999</v>
      </c>
      <c r="O25" s="465">
        <v>11801.388000000001</v>
      </c>
      <c r="P25" s="466">
        <v>11677.701999999999</v>
      </c>
      <c r="Q25" s="468">
        <v>0.99</v>
      </c>
      <c r="R25" s="465">
        <v>30380.577000000001</v>
      </c>
      <c r="S25" s="466">
        <v>30139.957999999999</v>
      </c>
      <c r="T25" s="469">
        <v>0.99199999999999999</v>
      </c>
      <c r="U25" s="465">
        <v>15080.371999999999</v>
      </c>
      <c r="V25" s="466">
        <v>14706.698</v>
      </c>
      <c r="W25" s="469">
        <v>0.97499999999999998</v>
      </c>
      <c r="X25" s="465">
        <v>7862.92</v>
      </c>
      <c r="Y25" s="466">
        <v>7593.31</v>
      </c>
      <c r="Z25" s="468">
        <v>0.96599999999999997</v>
      </c>
    </row>
    <row r="26" spans="1:26" ht="13.5" customHeight="1">
      <c r="A26" s="789"/>
      <c r="B26" s="588" t="s">
        <v>249</v>
      </c>
      <c r="C26" s="465">
        <v>50082.669000000002</v>
      </c>
      <c r="D26" s="466">
        <v>49101.172999999995</v>
      </c>
      <c r="E26" s="469">
        <v>0.98</v>
      </c>
      <c r="F26" s="465">
        <v>46513.341</v>
      </c>
      <c r="G26" s="466">
        <v>45569.803999999996</v>
      </c>
      <c r="H26" s="469">
        <v>0.98</v>
      </c>
      <c r="I26" s="465">
        <v>25318.93</v>
      </c>
      <c r="J26" s="466">
        <v>24571.672999999999</v>
      </c>
      <c r="K26" s="469">
        <v>0.97</v>
      </c>
      <c r="L26" s="465">
        <v>21194.411</v>
      </c>
      <c r="M26" s="466">
        <v>20998.131000000001</v>
      </c>
      <c r="N26" s="469">
        <v>0.99099999999999999</v>
      </c>
      <c r="O26" s="465">
        <v>3569.328</v>
      </c>
      <c r="P26" s="466">
        <v>3531.3690000000001</v>
      </c>
      <c r="Q26" s="468">
        <v>0.98899999999999999</v>
      </c>
      <c r="R26" s="465">
        <v>11533.431</v>
      </c>
      <c r="S26" s="466">
        <v>11403.164000000001</v>
      </c>
      <c r="T26" s="469">
        <v>0.98899999999999999</v>
      </c>
      <c r="U26" s="465">
        <v>8668.73</v>
      </c>
      <c r="V26" s="466">
        <v>8513.6759999999995</v>
      </c>
      <c r="W26" s="469">
        <v>0.98199999999999998</v>
      </c>
      <c r="X26" s="465">
        <v>1010.94</v>
      </c>
      <c r="Y26" s="466">
        <v>1010.94</v>
      </c>
      <c r="Z26" s="468">
        <v>1</v>
      </c>
    </row>
    <row r="27" spans="1:26" ht="13.5" customHeight="1">
      <c r="A27" s="790"/>
      <c r="B27" s="644" t="s">
        <v>419</v>
      </c>
      <c r="C27" s="470">
        <v>114167.194</v>
      </c>
      <c r="D27" s="471">
        <v>111055.504</v>
      </c>
      <c r="E27" s="472">
        <v>0.97299999999999998</v>
      </c>
      <c r="F27" s="470">
        <v>105697.308</v>
      </c>
      <c r="G27" s="471">
        <v>103193.336</v>
      </c>
      <c r="H27" s="472">
        <v>0.97599999999999998</v>
      </c>
      <c r="I27" s="470">
        <v>55169.794000000002</v>
      </c>
      <c r="J27" s="471">
        <v>54087.656000000003</v>
      </c>
      <c r="K27" s="472">
        <v>0.98</v>
      </c>
      <c r="L27" s="470">
        <v>50527.514000000003</v>
      </c>
      <c r="M27" s="471">
        <v>49105.68</v>
      </c>
      <c r="N27" s="472">
        <v>0.97199999999999998</v>
      </c>
      <c r="O27" s="470">
        <v>8469.8860000000004</v>
      </c>
      <c r="P27" s="471">
        <v>7862.1679999999997</v>
      </c>
      <c r="Q27" s="462">
        <v>0.92800000000000005</v>
      </c>
      <c r="R27" s="470">
        <v>28036.54</v>
      </c>
      <c r="S27" s="471">
        <v>26852.831999999999</v>
      </c>
      <c r="T27" s="472">
        <v>0.95799999999999996</v>
      </c>
      <c r="U27" s="470">
        <v>20737.383000000002</v>
      </c>
      <c r="V27" s="471">
        <v>20257.281999999999</v>
      </c>
      <c r="W27" s="472">
        <v>0.97699999999999998</v>
      </c>
      <c r="X27" s="470">
        <v>2504.4</v>
      </c>
      <c r="Y27" s="471">
        <v>2504.4</v>
      </c>
      <c r="Z27" s="462">
        <v>1</v>
      </c>
    </row>
    <row r="28" spans="1:26" ht="13.5" customHeight="1">
      <c r="A28" s="788" t="s">
        <v>472</v>
      </c>
      <c r="B28" s="764" t="s">
        <v>541</v>
      </c>
      <c r="C28" s="465">
        <v>106598325.676</v>
      </c>
      <c r="D28" s="466">
        <v>105373769.595</v>
      </c>
      <c r="E28" s="467">
        <v>0.98899999999999999</v>
      </c>
      <c r="F28" s="465">
        <v>91197219.762999997</v>
      </c>
      <c r="G28" s="466">
        <v>90051506.465000004</v>
      </c>
      <c r="H28" s="467">
        <v>0.98699999999999999</v>
      </c>
      <c r="I28" s="465">
        <v>34874483.862000003</v>
      </c>
      <c r="J28" s="466">
        <v>34115843.713</v>
      </c>
      <c r="K28" s="467">
        <v>0.97799999999999998</v>
      </c>
      <c r="L28" s="465">
        <v>56322735.901000001</v>
      </c>
      <c r="M28" s="466">
        <v>55935662.751999997</v>
      </c>
      <c r="N28" s="467">
        <v>0.99299999999999999</v>
      </c>
      <c r="O28" s="465">
        <v>15401105.913000001</v>
      </c>
      <c r="P28" s="466">
        <v>15322263.130000001</v>
      </c>
      <c r="Q28" s="468">
        <v>0.995</v>
      </c>
      <c r="R28" s="465">
        <v>26869645.771000002</v>
      </c>
      <c r="S28" s="466">
        <v>26702738.486000001</v>
      </c>
      <c r="T28" s="467">
        <v>0.99399999999999999</v>
      </c>
      <c r="U28" s="465">
        <v>9302571.1420000009</v>
      </c>
      <c r="V28" s="466">
        <v>9136938.4360000007</v>
      </c>
      <c r="W28" s="467">
        <v>0.98199999999999998</v>
      </c>
      <c r="X28" s="465">
        <v>4206494.875</v>
      </c>
      <c r="Y28" s="466">
        <v>4103926.605</v>
      </c>
      <c r="Z28" s="468">
        <v>0.97599999999999998</v>
      </c>
    </row>
    <row r="29" spans="1:26" ht="13.5" customHeight="1">
      <c r="A29" s="811"/>
      <c r="B29" s="768" t="s">
        <v>46</v>
      </c>
      <c r="C29" s="466">
        <v>54673472.927999996</v>
      </c>
      <c r="D29" s="466">
        <v>54090185.508999996</v>
      </c>
      <c r="E29" s="467">
        <v>0.98899999999999999</v>
      </c>
      <c r="F29" s="466">
        <v>46247010.862999998</v>
      </c>
      <c r="G29" s="466">
        <v>45704907.597999997</v>
      </c>
      <c r="H29" s="467">
        <v>0.98799999999999999</v>
      </c>
      <c r="I29" s="466">
        <v>16690480.619000001</v>
      </c>
      <c r="J29" s="466">
        <v>16358980.563999999</v>
      </c>
      <c r="K29" s="467">
        <v>0.98</v>
      </c>
      <c r="L29" s="466">
        <v>29556530.243999999</v>
      </c>
      <c r="M29" s="466">
        <v>29345927.034000002</v>
      </c>
      <c r="N29" s="467">
        <v>0.99299999999999999</v>
      </c>
      <c r="O29" s="466">
        <v>8426462.0649999995</v>
      </c>
      <c r="P29" s="466">
        <v>8385277.9110000003</v>
      </c>
      <c r="Q29" s="468">
        <v>0.995</v>
      </c>
      <c r="R29" s="466">
        <v>14468648.321</v>
      </c>
      <c r="S29" s="466">
        <v>14379600.642000001</v>
      </c>
      <c r="T29" s="467">
        <v>0.99399999999999999</v>
      </c>
      <c r="U29" s="466">
        <v>4226197.0120000001</v>
      </c>
      <c r="V29" s="466">
        <v>4155105</v>
      </c>
      <c r="W29" s="467">
        <v>0.98299999999999998</v>
      </c>
      <c r="X29" s="466">
        <v>628644.03</v>
      </c>
      <c r="Y29" s="466">
        <v>600082.22</v>
      </c>
      <c r="Z29" s="468">
        <v>0.95499999999999996</v>
      </c>
    </row>
    <row r="30" spans="1:26" ht="13.5" customHeight="1">
      <c r="A30" s="811"/>
      <c r="B30" s="207" t="s">
        <v>443</v>
      </c>
      <c r="C30" s="466">
        <v>34995268.706</v>
      </c>
      <c r="D30" s="466">
        <v>34584233.039000005</v>
      </c>
      <c r="E30" s="469">
        <v>0.98799999999999999</v>
      </c>
      <c r="F30" s="466">
        <v>29189680.079</v>
      </c>
      <c r="G30" s="466">
        <v>28810272.920000002</v>
      </c>
      <c r="H30" s="469">
        <v>0.98699999999999999</v>
      </c>
      <c r="I30" s="466">
        <v>11019310.331</v>
      </c>
      <c r="J30" s="466">
        <v>10778238.426999999</v>
      </c>
      <c r="K30" s="469">
        <v>0.97799999999999998</v>
      </c>
      <c r="L30" s="466">
        <v>18170369.748</v>
      </c>
      <c r="M30" s="466">
        <v>18032034.493000001</v>
      </c>
      <c r="N30" s="469">
        <v>0.99199999999999999</v>
      </c>
      <c r="O30" s="466">
        <v>5805588.6270000003</v>
      </c>
      <c r="P30" s="466">
        <v>5773960.1189999999</v>
      </c>
      <c r="Q30" s="468">
        <v>0.995</v>
      </c>
      <c r="R30" s="466">
        <v>8985631.0940000005</v>
      </c>
      <c r="S30" s="466">
        <v>8920976.4739999995</v>
      </c>
      <c r="T30" s="469">
        <v>0.99299999999999999</v>
      </c>
      <c r="U30" s="466">
        <v>3676266.0639999998</v>
      </c>
      <c r="V30" s="466">
        <v>3609990.2140000002</v>
      </c>
      <c r="W30" s="469">
        <v>0.98199999999999998</v>
      </c>
      <c r="X30" s="466">
        <v>2289270.4649999999</v>
      </c>
      <c r="Y30" s="466">
        <v>2235423.3149999999</v>
      </c>
      <c r="Z30" s="468">
        <v>0.97599999999999998</v>
      </c>
    </row>
    <row r="31" spans="1:26" ht="13.5" customHeight="1">
      <c r="A31" s="811"/>
      <c r="B31" s="207" t="s">
        <v>434</v>
      </c>
      <c r="C31" s="465">
        <v>14844208.694</v>
      </c>
      <c r="D31" s="466">
        <v>14647554.311000001</v>
      </c>
      <c r="E31" s="469">
        <v>0.98699999999999999</v>
      </c>
      <c r="F31" s="465">
        <v>13834945.408</v>
      </c>
      <c r="G31" s="466">
        <v>13642641.604</v>
      </c>
      <c r="H31" s="469">
        <v>0.98599999999999999</v>
      </c>
      <c r="I31" s="465">
        <v>6187262.7709999997</v>
      </c>
      <c r="J31" s="466">
        <v>6024805.3799999999</v>
      </c>
      <c r="K31" s="469">
        <v>0.97399999999999998</v>
      </c>
      <c r="L31" s="465">
        <v>7647682.6370000001</v>
      </c>
      <c r="M31" s="466">
        <v>7617836.2240000004</v>
      </c>
      <c r="N31" s="469">
        <v>0.996</v>
      </c>
      <c r="O31" s="465">
        <v>1009263.286</v>
      </c>
      <c r="P31" s="466">
        <v>1004912.7070000001</v>
      </c>
      <c r="Q31" s="468">
        <v>0.996</v>
      </c>
      <c r="R31" s="465">
        <v>2930466.193</v>
      </c>
      <c r="S31" s="466">
        <v>2922129.2119999998</v>
      </c>
      <c r="T31" s="469">
        <v>0.997</v>
      </c>
      <c r="U31" s="465">
        <v>1023205.752</v>
      </c>
      <c r="V31" s="466">
        <v>1001963.64</v>
      </c>
      <c r="W31" s="469">
        <v>0.97899999999999998</v>
      </c>
      <c r="X31" s="465">
        <v>1199804.6599999999</v>
      </c>
      <c r="Y31" s="466">
        <v>1181981.24</v>
      </c>
      <c r="Z31" s="468">
        <v>0.98499999999999999</v>
      </c>
    </row>
    <row r="32" spans="1:26" ht="13.5" customHeight="1">
      <c r="A32" s="811"/>
      <c r="B32" s="588" t="s">
        <v>249</v>
      </c>
      <c r="C32" s="465">
        <v>360730.712</v>
      </c>
      <c r="D32" s="466">
        <v>354797.16700000002</v>
      </c>
      <c r="E32" s="469">
        <v>0.98399999999999999</v>
      </c>
      <c r="F32" s="465">
        <v>328702.234</v>
      </c>
      <c r="G32" s="466">
        <v>323048.44099999999</v>
      </c>
      <c r="H32" s="469">
        <v>0.98299999999999998</v>
      </c>
      <c r="I32" s="465">
        <v>153288.25200000001</v>
      </c>
      <c r="J32" s="466">
        <v>148892.39799999999</v>
      </c>
      <c r="K32" s="469">
        <v>0.97099999999999997</v>
      </c>
      <c r="L32" s="465">
        <v>175413.98199999999</v>
      </c>
      <c r="M32" s="466">
        <v>174156.04300000001</v>
      </c>
      <c r="N32" s="469">
        <v>0.99299999999999999</v>
      </c>
      <c r="O32" s="465">
        <v>32028.477999999999</v>
      </c>
      <c r="P32" s="466">
        <v>31748.725999999999</v>
      </c>
      <c r="Q32" s="468">
        <v>0.99099999999999999</v>
      </c>
      <c r="R32" s="465">
        <v>89215.849000000002</v>
      </c>
      <c r="S32" s="466">
        <v>87970.78</v>
      </c>
      <c r="T32" s="469">
        <v>0.98599999999999999</v>
      </c>
      <c r="U32" s="465">
        <v>38119.078999999998</v>
      </c>
      <c r="V32" s="466">
        <v>36932.883999999998</v>
      </c>
      <c r="W32" s="469">
        <v>0.96899999999999997</v>
      </c>
      <c r="X32" s="465">
        <v>5200.8500000000004</v>
      </c>
      <c r="Y32" s="466">
        <v>3960.84</v>
      </c>
      <c r="Z32" s="468">
        <v>0.76200000000000001</v>
      </c>
    </row>
    <row r="33" spans="1:26" ht="13.5" customHeight="1">
      <c r="A33" s="812"/>
      <c r="B33" s="644" t="s">
        <v>419</v>
      </c>
      <c r="C33" s="470">
        <v>1724644.6359999999</v>
      </c>
      <c r="D33" s="471">
        <v>1696999.5689999999</v>
      </c>
      <c r="E33" s="472">
        <v>0.98399999999999999</v>
      </c>
      <c r="F33" s="470">
        <v>1596881.179</v>
      </c>
      <c r="G33" s="471">
        <v>1570635.902</v>
      </c>
      <c r="H33" s="472">
        <v>0.98399999999999999</v>
      </c>
      <c r="I33" s="470">
        <v>824141.88899999997</v>
      </c>
      <c r="J33" s="471">
        <v>804926.94400000002</v>
      </c>
      <c r="K33" s="472">
        <v>0.97699999999999998</v>
      </c>
      <c r="L33" s="470">
        <v>772739.29</v>
      </c>
      <c r="M33" s="471">
        <v>765708.95799999998</v>
      </c>
      <c r="N33" s="472">
        <v>0.99099999999999999</v>
      </c>
      <c r="O33" s="470">
        <v>127763.45699999999</v>
      </c>
      <c r="P33" s="471">
        <v>126363.667</v>
      </c>
      <c r="Q33" s="462">
        <v>0.98899999999999999</v>
      </c>
      <c r="R33" s="470">
        <v>395684.31400000001</v>
      </c>
      <c r="S33" s="471">
        <v>392061.37800000003</v>
      </c>
      <c r="T33" s="472">
        <v>0.99099999999999999</v>
      </c>
      <c r="U33" s="470">
        <v>338783.23499999999</v>
      </c>
      <c r="V33" s="471">
        <v>332946.69799999997</v>
      </c>
      <c r="W33" s="472">
        <v>0.98299999999999998</v>
      </c>
      <c r="X33" s="470">
        <v>83574.87</v>
      </c>
      <c r="Y33" s="471">
        <v>82478.990000000005</v>
      </c>
      <c r="Z33" s="462">
        <v>0.98699999999999999</v>
      </c>
    </row>
    <row r="34" spans="1:26" ht="13.5" customHeight="1">
      <c r="A34" s="788" t="s">
        <v>473</v>
      </c>
      <c r="B34" s="764" t="s">
        <v>541</v>
      </c>
      <c r="C34" s="465">
        <v>369884669.764</v>
      </c>
      <c r="D34" s="466">
        <v>365321745.14099997</v>
      </c>
      <c r="E34" s="469">
        <v>0.98799999999999999</v>
      </c>
      <c r="F34" s="465">
        <v>313035199.71799999</v>
      </c>
      <c r="G34" s="466">
        <v>308798979.29299998</v>
      </c>
      <c r="H34" s="469">
        <v>0.98599999999999999</v>
      </c>
      <c r="I34" s="465">
        <v>118470027.098</v>
      </c>
      <c r="J34" s="466">
        <v>115773718.27500001</v>
      </c>
      <c r="K34" s="469">
        <v>0.97699999999999998</v>
      </c>
      <c r="L34" s="465">
        <v>194565172.62</v>
      </c>
      <c r="M34" s="466">
        <v>193025261.01800001</v>
      </c>
      <c r="N34" s="469">
        <v>0.99199999999999999</v>
      </c>
      <c r="O34" s="465">
        <v>56849470.045999996</v>
      </c>
      <c r="P34" s="466">
        <v>56522765.847999997</v>
      </c>
      <c r="Q34" s="468">
        <v>0.99399999999999999</v>
      </c>
      <c r="R34" s="465">
        <v>92967195.384000003</v>
      </c>
      <c r="S34" s="466">
        <v>92283675.127000004</v>
      </c>
      <c r="T34" s="469">
        <v>0.99299999999999999</v>
      </c>
      <c r="U34" s="465">
        <v>30130705.526999999</v>
      </c>
      <c r="V34" s="466">
        <v>29561253.449000001</v>
      </c>
      <c r="W34" s="469">
        <v>0.98099999999999998</v>
      </c>
      <c r="X34" s="465">
        <v>13658745.24</v>
      </c>
      <c r="Y34" s="466">
        <v>13283728.064999999</v>
      </c>
      <c r="Z34" s="468">
        <v>0.97299999999999998</v>
      </c>
    </row>
    <row r="35" spans="1:26" ht="13.5" customHeight="1">
      <c r="A35" s="811"/>
      <c r="B35" s="768" t="s">
        <v>46</v>
      </c>
      <c r="C35" s="465">
        <v>197774808.611</v>
      </c>
      <c r="D35" s="466">
        <v>195336766.31799999</v>
      </c>
      <c r="E35" s="469">
        <v>0.98799999999999999</v>
      </c>
      <c r="F35" s="465">
        <v>165000864.71799999</v>
      </c>
      <c r="G35" s="466">
        <v>162771329.85699999</v>
      </c>
      <c r="H35" s="469">
        <v>0.98599999999999999</v>
      </c>
      <c r="I35" s="465">
        <v>60450222.919</v>
      </c>
      <c r="J35" s="466">
        <v>59147067.697999999</v>
      </c>
      <c r="K35" s="469">
        <v>0.97799999999999998</v>
      </c>
      <c r="L35" s="465">
        <v>104550641.79899999</v>
      </c>
      <c r="M35" s="466">
        <v>103624262.15899999</v>
      </c>
      <c r="N35" s="469">
        <v>0.99099999999999999</v>
      </c>
      <c r="O35" s="465">
        <v>32773943.892999999</v>
      </c>
      <c r="P35" s="466">
        <v>32565436.460999999</v>
      </c>
      <c r="Q35" s="468">
        <v>0.99399999999999999</v>
      </c>
      <c r="R35" s="465">
        <v>50899246.664999999</v>
      </c>
      <c r="S35" s="466">
        <v>50484625.68</v>
      </c>
      <c r="T35" s="469">
        <v>0.99199999999999999</v>
      </c>
      <c r="U35" s="465">
        <v>14264920.051000001</v>
      </c>
      <c r="V35" s="466">
        <v>14000759.051000001</v>
      </c>
      <c r="W35" s="469">
        <v>0.98099999999999998</v>
      </c>
      <c r="X35" s="465">
        <v>2126872.9449999998</v>
      </c>
      <c r="Y35" s="466">
        <v>2010732.0049999999</v>
      </c>
      <c r="Z35" s="468">
        <v>0.94499999999999995</v>
      </c>
    </row>
    <row r="36" spans="1:26" ht="13.5" customHeight="1">
      <c r="A36" s="811"/>
      <c r="B36" s="207" t="s">
        <v>443</v>
      </c>
      <c r="C36" s="465">
        <v>119041081.729</v>
      </c>
      <c r="D36" s="466">
        <v>117726271.014</v>
      </c>
      <c r="E36" s="469">
        <v>0.98899999999999999</v>
      </c>
      <c r="F36" s="465">
        <v>99054285.516000003</v>
      </c>
      <c r="G36" s="466">
        <v>97830782.334000006</v>
      </c>
      <c r="H36" s="469">
        <v>0.98799999999999999</v>
      </c>
      <c r="I36" s="465">
        <v>35934225.042999998</v>
      </c>
      <c r="J36" s="466">
        <v>35157944.439999998</v>
      </c>
      <c r="K36" s="469">
        <v>0.97799999999999998</v>
      </c>
      <c r="L36" s="465">
        <v>63120060.472999997</v>
      </c>
      <c r="M36" s="466">
        <v>62672837.894000001</v>
      </c>
      <c r="N36" s="469">
        <v>0.99299999999999999</v>
      </c>
      <c r="O36" s="465">
        <v>19986796.213</v>
      </c>
      <c r="P36" s="466">
        <v>19895488.68</v>
      </c>
      <c r="Q36" s="468">
        <v>0.995</v>
      </c>
      <c r="R36" s="465">
        <v>31088293.816</v>
      </c>
      <c r="S36" s="466">
        <v>30875747.193999998</v>
      </c>
      <c r="T36" s="469">
        <v>0.99299999999999999</v>
      </c>
      <c r="U36" s="465">
        <v>11403433.199999999</v>
      </c>
      <c r="V36" s="466">
        <v>11194336.663000001</v>
      </c>
      <c r="W36" s="469">
        <v>0.98199999999999998</v>
      </c>
      <c r="X36" s="465">
        <v>7744838.4100000001</v>
      </c>
      <c r="Y36" s="466">
        <v>7561667.7750000004</v>
      </c>
      <c r="Z36" s="468">
        <v>0.97599999999999998</v>
      </c>
    </row>
    <row r="37" spans="1:26" ht="13.5" customHeight="1">
      <c r="A37" s="811"/>
      <c r="B37" s="207" t="s">
        <v>434</v>
      </c>
      <c r="C37" s="465">
        <v>40428104.892000005</v>
      </c>
      <c r="D37" s="466">
        <v>39819204.292999998</v>
      </c>
      <c r="E37" s="467">
        <v>0.98499999999999999</v>
      </c>
      <c r="F37" s="465">
        <v>37425316.387000002</v>
      </c>
      <c r="G37" s="466">
        <v>36829723.355999999</v>
      </c>
      <c r="H37" s="467">
        <v>0.98399999999999999</v>
      </c>
      <c r="I37" s="465">
        <v>16570784.311000001</v>
      </c>
      <c r="J37" s="466">
        <v>16072339.138</v>
      </c>
      <c r="K37" s="467">
        <v>0.97</v>
      </c>
      <c r="L37" s="465">
        <v>20854532.076000001</v>
      </c>
      <c r="M37" s="466">
        <v>20757384.217999998</v>
      </c>
      <c r="N37" s="467">
        <v>0.995</v>
      </c>
      <c r="O37" s="465">
        <v>3002788.5049999999</v>
      </c>
      <c r="P37" s="466">
        <v>2989480.9369999999</v>
      </c>
      <c r="Q37" s="468">
        <v>0.996</v>
      </c>
      <c r="R37" s="465">
        <v>7984308.2690000003</v>
      </c>
      <c r="S37" s="466">
        <v>7956675.8909999998</v>
      </c>
      <c r="T37" s="467">
        <v>0.997</v>
      </c>
      <c r="U37" s="465">
        <v>2739253.764</v>
      </c>
      <c r="V37" s="466">
        <v>2675114.023</v>
      </c>
      <c r="W37" s="467">
        <v>0.97699999999999998</v>
      </c>
      <c r="X37" s="465">
        <v>3275805.5950000002</v>
      </c>
      <c r="Y37" s="466">
        <v>3219750.2749999999</v>
      </c>
      <c r="Z37" s="468">
        <v>0.98299999999999998</v>
      </c>
    </row>
    <row r="38" spans="1:26" ht="13.5" customHeight="1">
      <c r="A38" s="811"/>
      <c r="B38" s="588" t="s">
        <v>249</v>
      </c>
      <c r="C38" s="466">
        <v>3558900.2480000001</v>
      </c>
      <c r="D38" s="466">
        <v>3510259.7050000001</v>
      </c>
      <c r="E38" s="467">
        <v>0.98599999999999999</v>
      </c>
      <c r="F38" s="466">
        <v>3240887.102</v>
      </c>
      <c r="G38" s="466">
        <v>3195868.5380000002</v>
      </c>
      <c r="H38" s="467">
        <v>0.98599999999999999</v>
      </c>
      <c r="I38" s="466">
        <v>1500099.2420000001</v>
      </c>
      <c r="J38" s="466">
        <v>1470591.192</v>
      </c>
      <c r="K38" s="467">
        <v>0.98</v>
      </c>
      <c r="L38" s="466">
        <v>1740787.86</v>
      </c>
      <c r="M38" s="466">
        <v>1725277.3459999999</v>
      </c>
      <c r="N38" s="467">
        <v>0.99099999999999999</v>
      </c>
      <c r="O38" s="466">
        <v>318013.14600000001</v>
      </c>
      <c r="P38" s="466">
        <v>314391.16700000002</v>
      </c>
      <c r="Q38" s="468">
        <v>0.98899999999999999</v>
      </c>
      <c r="R38" s="466">
        <v>832178.63199999998</v>
      </c>
      <c r="S38" s="466">
        <v>825016.76699999999</v>
      </c>
      <c r="T38" s="467">
        <v>0.99099999999999999</v>
      </c>
      <c r="U38" s="466">
        <v>382391.19500000001</v>
      </c>
      <c r="V38" s="466">
        <v>375575.34499999997</v>
      </c>
      <c r="W38" s="467">
        <v>0.98199999999999998</v>
      </c>
      <c r="X38" s="466">
        <v>137540.46</v>
      </c>
      <c r="Y38" s="466">
        <v>130587.82</v>
      </c>
      <c r="Z38" s="468">
        <v>0.94899999999999995</v>
      </c>
    </row>
    <row r="39" spans="1:26" ht="13.5" customHeight="1" thickBot="1">
      <c r="A39" s="919"/>
      <c r="B39" s="710" t="s">
        <v>419</v>
      </c>
      <c r="C39" s="473">
        <v>9081774.284</v>
      </c>
      <c r="D39" s="473">
        <v>8929243.8109999988</v>
      </c>
      <c r="E39" s="474">
        <v>0.98299999999999998</v>
      </c>
      <c r="F39" s="473">
        <v>8313845.9950000001</v>
      </c>
      <c r="G39" s="473">
        <v>8171275.2079999996</v>
      </c>
      <c r="H39" s="474">
        <v>0.98299999999999998</v>
      </c>
      <c r="I39" s="473">
        <v>4014695.5830000001</v>
      </c>
      <c r="J39" s="473">
        <v>3925775.807</v>
      </c>
      <c r="K39" s="474">
        <v>0.97799999999999998</v>
      </c>
      <c r="L39" s="473">
        <v>4299150.4119999995</v>
      </c>
      <c r="M39" s="473">
        <v>4245499.4009999996</v>
      </c>
      <c r="N39" s="474">
        <v>0.98799999999999999</v>
      </c>
      <c r="O39" s="473">
        <v>767928.28899999999</v>
      </c>
      <c r="P39" s="473">
        <v>757968.603</v>
      </c>
      <c r="Q39" s="475">
        <v>0.98699999999999999</v>
      </c>
      <c r="R39" s="473">
        <v>2163168.0019999999</v>
      </c>
      <c r="S39" s="473">
        <v>2141609.5950000002</v>
      </c>
      <c r="T39" s="474">
        <v>0.99</v>
      </c>
      <c r="U39" s="473">
        <v>1340707.317</v>
      </c>
      <c r="V39" s="473">
        <v>1315468.3670000001</v>
      </c>
      <c r="W39" s="474">
        <v>0.98099999999999998</v>
      </c>
      <c r="X39" s="473">
        <v>373687.83</v>
      </c>
      <c r="Y39" s="473">
        <v>360990.19</v>
      </c>
      <c r="Z39" s="475">
        <v>0.96599999999999997</v>
      </c>
    </row>
    <row r="40" spans="1:26" ht="13.5" customHeight="1" thickTop="1">
      <c r="A40" s="761"/>
      <c r="B40" s="764" t="s">
        <v>541</v>
      </c>
      <c r="C40" s="466">
        <v>0</v>
      </c>
      <c r="D40" s="466">
        <v>-207.48299999999998</v>
      </c>
      <c r="E40" s="467">
        <v>0</v>
      </c>
      <c r="F40" s="466">
        <v>0</v>
      </c>
      <c r="G40" s="466">
        <v>-176.17599999999999</v>
      </c>
      <c r="H40" s="467">
        <v>0</v>
      </c>
      <c r="I40" s="466">
        <v>0</v>
      </c>
      <c r="J40" s="466">
        <v>0</v>
      </c>
      <c r="K40" s="467">
        <v>0</v>
      </c>
      <c r="L40" s="466">
        <v>0</v>
      </c>
      <c r="M40" s="466">
        <v>-176.17599999999999</v>
      </c>
      <c r="N40" s="467">
        <v>0</v>
      </c>
      <c r="O40" s="466">
        <v>0</v>
      </c>
      <c r="P40" s="466">
        <v>-31.306999999999999</v>
      </c>
      <c r="Q40" s="468">
        <v>0</v>
      </c>
      <c r="R40" s="466">
        <v>0</v>
      </c>
      <c r="S40" s="466">
        <v>-23.271999999999998</v>
      </c>
      <c r="T40" s="467">
        <v>0</v>
      </c>
      <c r="U40" s="466">
        <v>0</v>
      </c>
      <c r="V40" s="466">
        <v>0</v>
      </c>
      <c r="W40" s="467">
        <v>0</v>
      </c>
      <c r="X40" s="466">
        <v>0</v>
      </c>
      <c r="Y40" s="466">
        <v>0</v>
      </c>
      <c r="Z40" s="468">
        <v>0</v>
      </c>
    </row>
    <row r="41" spans="1:26" ht="13.5" customHeight="1">
      <c r="A41" s="761" t="s">
        <v>475</v>
      </c>
      <c r="B41" s="770" t="s">
        <v>250</v>
      </c>
      <c r="C41" s="466">
        <v>0</v>
      </c>
      <c r="D41" s="466">
        <v>-47.566000000000003</v>
      </c>
      <c r="E41" s="467">
        <v>0</v>
      </c>
      <c r="F41" s="466">
        <v>0</v>
      </c>
      <c r="G41" s="466">
        <v>-48.834000000000003</v>
      </c>
      <c r="H41" s="467">
        <v>0</v>
      </c>
      <c r="I41" s="466">
        <v>0</v>
      </c>
      <c r="J41" s="466">
        <v>0</v>
      </c>
      <c r="K41" s="467">
        <v>0</v>
      </c>
      <c r="L41" s="466">
        <v>0</v>
      </c>
      <c r="M41" s="466">
        <v>-48.834000000000003</v>
      </c>
      <c r="N41" s="467">
        <v>0</v>
      </c>
      <c r="O41" s="466">
        <v>0</v>
      </c>
      <c r="P41" s="466">
        <v>1.268</v>
      </c>
      <c r="Q41" s="468">
        <v>0</v>
      </c>
      <c r="R41" s="466">
        <v>0</v>
      </c>
      <c r="S41" s="466">
        <v>0.13800000000000001</v>
      </c>
      <c r="T41" s="467">
        <v>0</v>
      </c>
      <c r="U41" s="466">
        <v>0</v>
      </c>
      <c r="V41" s="466">
        <v>0</v>
      </c>
      <c r="W41" s="467">
        <v>0</v>
      </c>
      <c r="X41" s="466">
        <v>0</v>
      </c>
      <c r="Y41" s="466">
        <v>0</v>
      </c>
      <c r="Z41" s="468">
        <v>0</v>
      </c>
    </row>
    <row r="42" spans="1:26" ht="13.5" customHeight="1">
      <c r="A42" s="771"/>
      <c r="B42" s="770" t="s">
        <v>718</v>
      </c>
      <c r="C42" s="466">
        <v>0</v>
      </c>
      <c r="D42" s="466">
        <v>-159.917</v>
      </c>
      <c r="E42" s="467">
        <v>0</v>
      </c>
      <c r="F42" s="466">
        <v>0</v>
      </c>
      <c r="G42" s="466">
        <v>-127.342</v>
      </c>
      <c r="H42" s="467">
        <v>0</v>
      </c>
      <c r="I42" s="466">
        <v>0</v>
      </c>
      <c r="J42" s="466">
        <v>0</v>
      </c>
      <c r="K42" s="467">
        <v>0</v>
      </c>
      <c r="L42" s="466">
        <v>0</v>
      </c>
      <c r="M42" s="466">
        <v>-127.342</v>
      </c>
      <c r="N42" s="467">
        <v>0</v>
      </c>
      <c r="O42" s="466">
        <v>0</v>
      </c>
      <c r="P42" s="466">
        <v>-32.575000000000003</v>
      </c>
      <c r="Q42" s="468">
        <v>0</v>
      </c>
      <c r="R42" s="466">
        <v>0</v>
      </c>
      <c r="S42" s="466">
        <v>-23.41</v>
      </c>
      <c r="T42" s="467">
        <v>0</v>
      </c>
      <c r="U42" s="466">
        <v>0</v>
      </c>
      <c r="V42" s="466">
        <v>0</v>
      </c>
      <c r="W42" s="467">
        <v>0</v>
      </c>
      <c r="X42" s="466">
        <v>0</v>
      </c>
      <c r="Y42" s="466">
        <v>0</v>
      </c>
      <c r="Z42" s="468">
        <v>0</v>
      </c>
    </row>
    <row r="43" spans="1:26" ht="13.5" customHeight="1">
      <c r="A43" s="791" t="s">
        <v>546</v>
      </c>
      <c r="B43" s="791"/>
      <c r="C43" s="476">
        <v>1334796.7790000001</v>
      </c>
      <c r="D43" s="476">
        <v>1312886.58</v>
      </c>
      <c r="E43" s="477">
        <v>0.98399999999999999</v>
      </c>
      <c r="F43" s="476">
        <v>1041265.443</v>
      </c>
      <c r="G43" s="476">
        <v>1021899.27</v>
      </c>
      <c r="H43" s="477">
        <v>0.98099999999999998</v>
      </c>
      <c r="I43" s="476">
        <v>514882.20199999999</v>
      </c>
      <c r="J43" s="476">
        <v>501574.98499999999</v>
      </c>
      <c r="K43" s="477">
        <v>0.97399999999999998</v>
      </c>
      <c r="L43" s="476">
        <v>526383.24100000004</v>
      </c>
      <c r="M43" s="476">
        <v>520324.28499999997</v>
      </c>
      <c r="N43" s="477">
        <v>0.98799999999999999</v>
      </c>
      <c r="O43" s="476">
        <v>293531.33600000001</v>
      </c>
      <c r="P43" s="476">
        <v>290987.31</v>
      </c>
      <c r="Q43" s="478">
        <v>0.99099999999999999</v>
      </c>
      <c r="R43" s="476">
        <v>197489.701</v>
      </c>
      <c r="S43" s="476">
        <v>195635.93700000001</v>
      </c>
      <c r="T43" s="477">
        <v>0.99099999999999999</v>
      </c>
      <c r="U43" s="476">
        <v>132099.85800000001</v>
      </c>
      <c r="V43" s="476">
        <v>129225.72199999999</v>
      </c>
      <c r="W43" s="477">
        <v>0.97799999999999998</v>
      </c>
      <c r="X43" s="476">
        <v>6316.86</v>
      </c>
      <c r="Y43" s="476">
        <v>5424.39</v>
      </c>
      <c r="Z43" s="478">
        <v>0.85899999999999999</v>
      </c>
    </row>
    <row r="44" spans="1:26" ht="13.5" customHeight="1">
      <c r="A44" s="791" t="s">
        <v>474</v>
      </c>
      <c r="B44" s="792"/>
      <c r="C44" s="476">
        <v>145050237.45100001</v>
      </c>
      <c r="D44" s="476">
        <v>142636674.53599998</v>
      </c>
      <c r="E44" s="477">
        <v>0.98299999999999998</v>
      </c>
      <c r="F44" s="476">
        <v>137987140.03</v>
      </c>
      <c r="G44" s="476">
        <v>135692578.10299999</v>
      </c>
      <c r="H44" s="477">
        <v>0.98299999999999998</v>
      </c>
      <c r="I44" s="476">
        <v>95535817.949000001</v>
      </c>
      <c r="J44" s="476">
        <v>93791147.042999998</v>
      </c>
      <c r="K44" s="477">
        <v>0.98199999999999998</v>
      </c>
      <c r="L44" s="476">
        <v>42451322.081</v>
      </c>
      <c r="M44" s="476">
        <v>41901431.060000002</v>
      </c>
      <c r="N44" s="477">
        <v>0.98699999999999999</v>
      </c>
      <c r="O44" s="476">
        <v>7063097.4210000001</v>
      </c>
      <c r="P44" s="476">
        <v>6944096.4330000002</v>
      </c>
      <c r="Q44" s="478">
        <v>0.98299999999999998</v>
      </c>
      <c r="R44" s="476">
        <v>27774468.502999999</v>
      </c>
      <c r="S44" s="476">
        <v>27514258.539000001</v>
      </c>
      <c r="T44" s="477">
        <v>0.99099999999999999</v>
      </c>
      <c r="U44" s="476">
        <v>68384007.253000006</v>
      </c>
      <c r="V44" s="476">
        <v>67533307.435000002</v>
      </c>
      <c r="W44" s="477">
        <v>0.98799999999999999</v>
      </c>
      <c r="X44" s="476">
        <v>17057605.302000001</v>
      </c>
      <c r="Y44" s="476">
        <v>16606215.817</v>
      </c>
      <c r="Z44" s="478">
        <v>0.97399999999999998</v>
      </c>
    </row>
    <row r="45" spans="1:26" ht="13.5" customHeight="1">
      <c r="A45" s="791" t="s">
        <v>543</v>
      </c>
      <c r="B45" s="791"/>
      <c r="C45" s="476">
        <v>283.065</v>
      </c>
      <c r="D45" s="476">
        <v>282.48</v>
      </c>
      <c r="E45" s="477">
        <v>0.998</v>
      </c>
      <c r="F45" s="476">
        <v>283.065</v>
      </c>
      <c r="G45" s="476">
        <v>282.48</v>
      </c>
      <c r="H45" s="477">
        <v>0.998</v>
      </c>
      <c r="I45" s="476">
        <v>270.46600000000001</v>
      </c>
      <c r="J45" s="476">
        <v>270.46600000000001</v>
      </c>
      <c r="K45" s="477">
        <v>1</v>
      </c>
      <c r="L45" s="476">
        <v>12.599</v>
      </c>
      <c r="M45" s="476">
        <v>12.013999999999999</v>
      </c>
      <c r="N45" s="477">
        <v>0.95399999999999996</v>
      </c>
      <c r="O45" s="476">
        <v>0</v>
      </c>
      <c r="P45" s="476">
        <v>0</v>
      </c>
      <c r="Q45" s="478">
        <v>0</v>
      </c>
      <c r="R45" s="476">
        <v>0</v>
      </c>
      <c r="S45" s="476">
        <v>0</v>
      </c>
      <c r="T45" s="477">
        <v>0</v>
      </c>
      <c r="U45" s="476">
        <v>131.6</v>
      </c>
      <c r="V45" s="476">
        <v>131.6</v>
      </c>
      <c r="W45" s="477">
        <v>1</v>
      </c>
      <c r="X45" s="476">
        <v>0</v>
      </c>
      <c r="Y45" s="476">
        <v>0</v>
      </c>
      <c r="Z45" s="478">
        <v>0</v>
      </c>
    </row>
    <row r="46" spans="1:26" ht="13.5" customHeight="1">
      <c r="A46" s="818" t="s">
        <v>186</v>
      </c>
      <c r="B46" s="593" t="s">
        <v>228</v>
      </c>
      <c r="C46" s="479">
        <v>22677850.673</v>
      </c>
      <c r="D46" s="479">
        <v>22331573.254999999</v>
      </c>
      <c r="E46" s="480">
        <v>0.98499999999999999</v>
      </c>
      <c r="F46" s="479">
        <v>22670805.287999999</v>
      </c>
      <c r="G46" s="479">
        <v>22324672.912999999</v>
      </c>
      <c r="H46" s="480">
        <v>0.98499999999999999</v>
      </c>
      <c r="I46" s="479">
        <v>3769897.6779999998</v>
      </c>
      <c r="J46" s="479">
        <v>3641920.56</v>
      </c>
      <c r="K46" s="480">
        <v>0.96599999999999997</v>
      </c>
      <c r="L46" s="479">
        <v>18900907.609999999</v>
      </c>
      <c r="M46" s="479">
        <v>18682752.353</v>
      </c>
      <c r="N46" s="480">
        <v>0.98799999999999999</v>
      </c>
      <c r="O46" s="479">
        <v>7045.3850000000002</v>
      </c>
      <c r="P46" s="479">
        <v>6900.3419999999996</v>
      </c>
      <c r="Q46" s="481">
        <v>0.97899999999999998</v>
      </c>
      <c r="R46" s="479">
        <v>4805877.0480000004</v>
      </c>
      <c r="S46" s="479">
        <v>4736492.5020000003</v>
      </c>
      <c r="T46" s="480">
        <v>0.98599999999999999</v>
      </c>
      <c r="U46" s="479">
        <v>602909.70700000005</v>
      </c>
      <c r="V46" s="479">
        <v>589003.00399999996</v>
      </c>
      <c r="W46" s="480">
        <v>0.97699999999999998</v>
      </c>
      <c r="X46" s="479">
        <v>68394.73</v>
      </c>
      <c r="Y46" s="479">
        <v>66872.47</v>
      </c>
      <c r="Z46" s="481">
        <v>0.97799999999999998</v>
      </c>
    </row>
    <row r="47" spans="1:26" ht="13.5" customHeight="1">
      <c r="A47" s="819"/>
      <c r="B47" s="770" t="s">
        <v>544</v>
      </c>
      <c r="C47" s="466">
        <v>2611436.605</v>
      </c>
      <c r="D47" s="466">
        <v>2530452.25</v>
      </c>
      <c r="E47" s="469">
        <v>0.96899999999999997</v>
      </c>
      <c r="F47" s="466">
        <v>2473260.7480000001</v>
      </c>
      <c r="G47" s="466">
        <v>2394241.7289999998</v>
      </c>
      <c r="H47" s="469">
        <v>0.96799999999999997</v>
      </c>
      <c r="I47" s="466">
        <v>2441592.3480000002</v>
      </c>
      <c r="J47" s="466">
        <v>2362987.3990000002</v>
      </c>
      <c r="K47" s="469">
        <v>0.96799999999999997</v>
      </c>
      <c r="L47" s="466">
        <v>31668.400000000001</v>
      </c>
      <c r="M47" s="466">
        <v>31254.33</v>
      </c>
      <c r="N47" s="469">
        <v>0.98699999999999999</v>
      </c>
      <c r="O47" s="466">
        <v>138175.85699999999</v>
      </c>
      <c r="P47" s="466">
        <v>136210.52100000001</v>
      </c>
      <c r="Q47" s="468">
        <v>0.98599999999999999</v>
      </c>
      <c r="R47" s="466">
        <v>5651.1589999999997</v>
      </c>
      <c r="S47" s="466">
        <v>5459.3810000000003</v>
      </c>
      <c r="T47" s="469">
        <v>0.96599999999999997</v>
      </c>
      <c r="U47" s="466">
        <v>3456.8710000000001</v>
      </c>
      <c r="V47" s="466">
        <v>3367.261</v>
      </c>
      <c r="W47" s="469">
        <v>0.97399999999999998</v>
      </c>
      <c r="X47" s="466">
        <v>7006.18</v>
      </c>
      <c r="Y47" s="466">
        <v>6211.55</v>
      </c>
      <c r="Z47" s="468">
        <v>0.88700000000000001</v>
      </c>
    </row>
    <row r="48" spans="1:26" ht="13.5" customHeight="1">
      <c r="A48" s="819"/>
      <c r="B48" s="588" t="s">
        <v>229</v>
      </c>
      <c r="C48" s="466">
        <v>16405548.434</v>
      </c>
      <c r="D48" s="466">
        <v>16251623.74</v>
      </c>
      <c r="E48" s="469">
        <v>0.99099999999999999</v>
      </c>
      <c r="F48" s="466">
        <v>16405106.925000001</v>
      </c>
      <c r="G48" s="466">
        <v>16251282.768999999</v>
      </c>
      <c r="H48" s="469">
        <v>0.99099999999999999</v>
      </c>
      <c r="I48" s="466">
        <v>0</v>
      </c>
      <c r="J48" s="466">
        <v>0</v>
      </c>
      <c r="K48" s="469">
        <v>0</v>
      </c>
      <c r="L48" s="466">
        <v>16405106.925000001</v>
      </c>
      <c r="M48" s="466">
        <v>16251282.768999999</v>
      </c>
      <c r="N48" s="469">
        <v>0.99099999999999999</v>
      </c>
      <c r="O48" s="466">
        <v>441.50900000000001</v>
      </c>
      <c r="P48" s="466">
        <v>340.971</v>
      </c>
      <c r="Q48" s="468">
        <v>0.77200000000000002</v>
      </c>
      <c r="R48" s="466">
        <v>14861395.056</v>
      </c>
      <c r="S48" s="466">
        <v>14717988.088</v>
      </c>
      <c r="T48" s="469">
        <v>0.99</v>
      </c>
      <c r="U48" s="466">
        <v>0</v>
      </c>
      <c r="V48" s="466">
        <v>0</v>
      </c>
      <c r="W48" s="469">
        <v>0</v>
      </c>
      <c r="X48" s="466">
        <v>32844408.203000002</v>
      </c>
      <c r="Y48" s="466">
        <v>32501692.598000001</v>
      </c>
      <c r="Z48" s="468">
        <v>0.99</v>
      </c>
    </row>
    <row r="49" spans="1:26" ht="13.5" customHeight="1">
      <c r="A49" s="820"/>
      <c r="B49" s="644" t="s">
        <v>248</v>
      </c>
      <c r="C49" s="466">
        <v>2680489.284</v>
      </c>
      <c r="D49" s="466">
        <v>2632804.3990000002</v>
      </c>
      <c r="E49" s="645">
        <v>0.98199999999999998</v>
      </c>
      <c r="F49" s="466">
        <v>2680485.912</v>
      </c>
      <c r="G49" s="466">
        <v>2632801.3840000001</v>
      </c>
      <c r="H49" s="645">
        <v>0.98199999999999998</v>
      </c>
      <c r="I49" s="466">
        <v>2680456.2289999998</v>
      </c>
      <c r="J49" s="466">
        <v>2632772.6919999998</v>
      </c>
      <c r="K49" s="645">
        <v>0.98199999999999998</v>
      </c>
      <c r="L49" s="466">
        <v>29.683</v>
      </c>
      <c r="M49" s="466">
        <v>28.692</v>
      </c>
      <c r="N49" s="645">
        <v>0.96699999999999997</v>
      </c>
      <c r="O49" s="466">
        <v>3.3719999999999999</v>
      </c>
      <c r="P49" s="466">
        <v>3.0150000000000001</v>
      </c>
      <c r="Q49" s="645">
        <v>0.89400000000000002</v>
      </c>
      <c r="R49" s="466">
        <v>0</v>
      </c>
      <c r="S49" s="466">
        <v>0</v>
      </c>
      <c r="T49" s="645">
        <v>0</v>
      </c>
      <c r="U49" s="466">
        <v>255378.42199999999</v>
      </c>
      <c r="V49" s="466">
        <v>248419.60200000001</v>
      </c>
      <c r="W49" s="645">
        <v>0.97299999999999998</v>
      </c>
      <c r="X49" s="466">
        <v>0</v>
      </c>
      <c r="Y49" s="466">
        <v>0</v>
      </c>
      <c r="Z49" s="645">
        <v>0</v>
      </c>
    </row>
    <row r="50" spans="1:26" ht="13.5" customHeight="1">
      <c r="A50" s="821" t="s">
        <v>237</v>
      </c>
      <c r="B50" s="769" t="s">
        <v>545</v>
      </c>
      <c r="C50" s="479">
        <v>317.25</v>
      </c>
      <c r="D50" s="479">
        <v>317.25</v>
      </c>
      <c r="E50" s="620">
        <v>1</v>
      </c>
      <c r="F50" s="479">
        <v>317.25</v>
      </c>
      <c r="G50" s="479">
        <v>317.25</v>
      </c>
      <c r="H50" s="620">
        <v>1</v>
      </c>
      <c r="I50" s="479">
        <v>317.25</v>
      </c>
      <c r="J50" s="479">
        <v>317.25</v>
      </c>
      <c r="K50" s="620">
        <v>1</v>
      </c>
      <c r="L50" s="479">
        <v>0</v>
      </c>
      <c r="M50" s="479">
        <v>0</v>
      </c>
      <c r="N50" s="620">
        <v>0</v>
      </c>
      <c r="O50" s="479">
        <v>0</v>
      </c>
      <c r="P50" s="479">
        <v>0</v>
      </c>
      <c r="Q50" s="620">
        <v>0</v>
      </c>
      <c r="R50" s="479">
        <v>0</v>
      </c>
      <c r="S50" s="479">
        <v>0</v>
      </c>
      <c r="T50" s="620">
        <v>0</v>
      </c>
      <c r="U50" s="479">
        <v>188.8</v>
      </c>
      <c r="V50" s="479">
        <v>188.8</v>
      </c>
      <c r="W50" s="620">
        <v>1</v>
      </c>
      <c r="X50" s="479">
        <v>0</v>
      </c>
      <c r="Y50" s="479">
        <v>0</v>
      </c>
      <c r="Z50" s="620">
        <v>0</v>
      </c>
    </row>
    <row r="51" spans="1:26" ht="13.5" customHeight="1">
      <c r="A51" s="822"/>
      <c r="B51" s="644" t="s">
        <v>150</v>
      </c>
      <c r="C51" s="471">
        <v>2132763.3089999999</v>
      </c>
      <c r="D51" s="471">
        <v>2090789.8460000001</v>
      </c>
      <c r="E51" s="646">
        <v>0.98</v>
      </c>
      <c r="F51" s="471">
        <v>2132759.8509999998</v>
      </c>
      <c r="G51" s="471">
        <v>2090786.388</v>
      </c>
      <c r="H51" s="646">
        <v>0.98</v>
      </c>
      <c r="I51" s="471">
        <v>2064620.5160000001</v>
      </c>
      <c r="J51" s="471">
        <v>2023246.5989999999</v>
      </c>
      <c r="K51" s="646">
        <v>0.98</v>
      </c>
      <c r="L51" s="471">
        <v>68139.335000000006</v>
      </c>
      <c r="M51" s="471">
        <v>67539.789000000004</v>
      </c>
      <c r="N51" s="646">
        <v>0.99099999999999999</v>
      </c>
      <c r="O51" s="471">
        <v>3.4580000000000002</v>
      </c>
      <c r="P51" s="471">
        <v>3.4580000000000002</v>
      </c>
      <c r="Q51" s="646">
        <v>1</v>
      </c>
      <c r="R51" s="471">
        <v>18.390999999999998</v>
      </c>
      <c r="S51" s="471">
        <v>18.390999999999998</v>
      </c>
      <c r="T51" s="646">
        <v>1</v>
      </c>
      <c r="U51" s="471">
        <v>1032046.216</v>
      </c>
      <c r="V51" s="471">
        <v>1014440.079</v>
      </c>
      <c r="W51" s="646">
        <v>0.98299999999999998</v>
      </c>
      <c r="X51" s="471">
        <v>1176.05</v>
      </c>
      <c r="Y51" s="471">
        <v>1176.05</v>
      </c>
      <c r="Z51" s="646">
        <v>1</v>
      </c>
    </row>
    <row r="52" spans="1:26" ht="13.5" customHeight="1">
      <c r="A52" s="821" t="s">
        <v>719</v>
      </c>
      <c r="B52" s="766" t="s">
        <v>548</v>
      </c>
      <c r="C52" s="466">
        <v>57966.188999999998</v>
      </c>
      <c r="D52" s="466">
        <v>57889.993999999999</v>
      </c>
      <c r="E52" s="467">
        <v>0.999</v>
      </c>
      <c r="F52" s="466">
        <v>57820.341</v>
      </c>
      <c r="G52" s="466">
        <v>57744.175999999999</v>
      </c>
      <c r="H52" s="467">
        <v>0.999</v>
      </c>
      <c r="I52" s="466">
        <v>22935.607</v>
      </c>
      <c r="J52" s="466">
        <v>22898.982</v>
      </c>
      <c r="K52" s="467">
        <v>0.998</v>
      </c>
      <c r="L52" s="466">
        <v>34884.733999999997</v>
      </c>
      <c r="M52" s="466">
        <v>34845.194000000003</v>
      </c>
      <c r="N52" s="467">
        <v>0.999</v>
      </c>
      <c r="O52" s="466">
        <v>145.84800000000001</v>
      </c>
      <c r="P52" s="466">
        <v>145.81800000000001</v>
      </c>
      <c r="Q52" s="468">
        <v>1</v>
      </c>
      <c r="R52" s="466">
        <v>11195.045</v>
      </c>
      <c r="S52" s="466">
        <v>11049.75</v>
      </c>
      <c r="T52" s="467">
        <v>0.98699999999999999</v>
      </c>
      <c r="U52" s="466">
        <v>7591.28</v>
      </c>
      <c r="V52" s="466">
        <v>7589</v>
      </c>
      <c r="W52" s="467">
        <v>1</v>
      </c>
      <c r="X52" s="466">
        <v>2678.6</v>
      </c>
      <c r="Y52" s="466">
        <v>2678.6</v>
      </c>
      <c r="Z52" s="468">
        <v>1</v>
      </c>
    </row>
    <row r="53" spans="1:26" ht="13.5" customHeight="1">
      <c r="A53" s="822"/>
      <c r="B53" s="765" t="s">
        <v>189</v>
      </c>
      <c r="C53" s="471">
        <v>508200.40500000003</v>
      </c>
      <c r="D53" s="471">
        <v>500751.30099999998</v>
      </c>
      <c r="E53" s="472">
        <v>0.98499999999999999</v>
      </c>
      <c r="F53" s="471">
        <v>481236.97200000001</v>
      </c>
      <c r="G53" s="471">
        <v>474203.09899999999</v>
      </c>
      <c r="H53" s="472">
        <v>0.98499999999999999</v>
      </c>
      <c r="I53" s="471">
        <v>280907.28200000001</v>
      </c>
      <c r="J53" s="471">
        <v>275417.50300000003</v>
      </c>
      <c r="K53" s="472">
        <v>0.98</v>
      </c>
      <c r="L53" s="471">
        <v>200329.69</v>
      </c>
      <c r="M53" s="471">
        <v>198785.59599999999</v>
      </c>
      <c r="N53" s="472">
        <v>0.99199999999999999</v>
      </c>
      <c r="O53" s="471">
        <v>26963.433000000001</v>
      </c>
      <c r="P53" s="471">
        <v>26548.202000000001</v>
      </c>
      <c r="Q53" s="462">
        <v>0.98499999999999999</v>
      </c>
      <c r="R53" s="471">
        <v>113782.787</v>
      </c>
      <c r="S53" s="471">
        <v>112865.10400000001</v>
      </c>
      <c r="T53" s="472">
        <v>0.99199999999999999</v>
      </c>
      <c r="U53" s="471">
        <v>155242.731</v>
      </c>
      <c r="V53" s="471">
        <v>153540.845</v>
      </c>
      <c r="W53" s="472">
        <v>0.98899999999999999</v>
      </c>
      <c r="X53" s="471">
        <v>62240.800000000003</v>
      </c>
      <c r="Y53" s="471">
        <v>62166.85</v>
      </c>
      <c r="Z53" s="462">
        <v>0.999</v>
      </c>
    </row>
    <row r="54" spans="1:26" ht="13.5" customHeight="1">
      <c r="A54" s="767" t="s">
        <v>720</v>
      </c>
      <c r="B54" s="764" t="s">
        <v>550</v>
      </c>
      <c r="C54" s="466">
        <v>658939.245</v>
      </c>
      <c r="D54" s="466">
        <v>638170.39599999995</v>
      </c>
      <c r="E54" s="469">
        <v>0.96799999999999997</v>
      </c>
      <c r="F54" s="466">
        <v>658739.56400000001</v>
      </c>
      <c r="G54" s="466">
        <v>637971.74199999997</v>
      </c>
      <c r="H54" s="469">
        <v>0.96799999999999997</v>
      </c>
      <c r="I54" s="466">
        <v>658739.56400000001</v>
      </c>
      <c r="J54" s="466">
        <v>637971.74199999997</v>
      </c>
      <c r="K54" s="469">
        <v>0.96799999999999997</v>
      </c>
      <c r="L54" s="466">
        <v>0</v>
      </c>
      <c r="M54" s="466">
        <v>0</v>
      </c>
      <c r="N54" s="469">
        <v>0</v>
      </c>
      <c r="O54" s="466">
        <v>199.68100000000001</v>
      </c>
      <c r="P54" s="466">
        <v>198.654</v>
      </c>
      <c r="Q54" s="468">
        <v>0.995</v>
      </c>
      <c r="R54" s="466">
        <v>0.93899999999999995</v>
      </c>
      <c r="S54" s="466">
        <v>0.93899999999999995</v>
      </c>
      <c r="T54" s="469">
        <v>1</v>
      </c>
      <c r="U54" s="466">
        <v>525816.39599999995</v>
      </c>
      <c r="V54" s="466">
        <v>510081.17700000003</v>
      </c>
      <c r="W54" s="469">
        <v>0.97</v>
      </c>
      <c r="X54" s="466">
        <v>0</v>
      </c>
      <c r="Y54" s="466">
        <v>0</v>
      </c>
      <c r="Z54" s="468">
        <v>0</v>
      </c>
    </row>
    <row r="55" spans="1:26" ht="13.5" customHeight="1">
      <c r="A55" s="786" t="s">
        <v>551</v>
      </c>
      <c r="B55" s="787"/>
      <c r="C55" s="476">
        <v>0</v>
      </c>
      <c r="D55" s="476">
        <v>0</v>
      </c>
      <c r="E55" s="483">
        <v>0</v>
      </c>
      <c r="F55" s="476">
        <v>0</v>
      </c>
      <c r="G55" s="476">
        <v>0</v>
      </c>
      <c r="H55" s="483">
        <v>0</v>
      </c>
      <c r="I55" s="476">
        <v>0</v>
      </c>
      <c r="J55" s="476">
        <v>0</v>
      </c>
      <c r="K55" s="483">
        <v>0</v>
      </c>
      <c r="L55" s="476">
        <v>0</v>
      </c>
      <c r="M55" s="476">
        <v>0</v>
      </c>
      <c r="N55" s="483">
        <v>0</v>
      </c>
      <c r="O55" s="476">
        <v>0</v>
      </c>
      <c r="P55" s="476">
        <v>0</v>
      </c>
      <c r="Q55" s="483">
        <v>0</v>
      </c>
      <c r="R55" s="476">
        <v>0</v>
      </c>
      <c r="S55" s="476">
        <v>0</v>
      </c>
      <c r="T55" s="483">
        <v>0</v>
      </c>
      <c r="U55" s="476">
        <v>0</v>
      </c>
      <c r="V55" s="476">
        <v>0</v>
      </c>
      <c r="W55" s="483">
        <v>0</v>
      </c>
      <c r="X55" s="476">
        <v>0</v>
      </c>
      <c r="Y55" s="476">
        <v>0</v>
      </c>
      <c r="Z55" s="483">
        <v>0</v>
      </c>
    </row>
    <row r="56" spans="1:26" ht="13.5" customHeight="1">
      <c r="A56" s="786" t="s">
        <v>552</v>
      </c>
      <c r="B56" s="787"/>
      <c r="C56" s="476">
        <v>9932322.8619999997</v>
      </c>
      <c r="D56" s="476">
        <v>9659476.3139999993</v>
      </c>
      <c r="E56" s="477">
        <v>0.97299999999999998</v>
      </c>
      <c r="F56" s="476">
        <v>9932313.2819999997</v>
      </c>
      <c r="G56" s="476">
        <v>9659466.7339999992</v>
      </c>
      <c r="H56" s="477">
        <v>0.97299999999999998</v>
      </c>
      <c r="I56" s="476">
        <v>9932231.6009999998</v>
      </c>
      <c r="J56" s="476">
        <v>9659388.2090000007</v>
      </c>
      <c r="K56" s="477">
        <v>0.97299999999999998</v>
      </c>
      <c r="L56" s="476">
        <v>81.680999999999997</v>
      </c>
      <c r="M56" s="476">
        <v>78.525000000000006</v>
      </c>
      <c r="N56" s="477">
        <v>0.96099999999999997</v>
      </c>
      <c r="O56" s="476">
        <v>9.58</v>
      </c>
      <c r="P56" s="476">
        <v>9.58</v>
      </c>
      <c r="Q56" s="478">
        <v>1</v>
      </c>
      <c r="R56" s="476">
        <v>3.266</v>
      </c>
      <c r="S56" s="476">
        <v>0.19700000000000001</v>
      </c>
      <c r="T56" s="477">
        <v>0.06</v>
      </c>
      <c r="U56" s="476">
        <v>1467772.7520000001</v>
      </c>
      <c r="V56" s="476">
        <v>1431926.655</v>
      </c>
      <c r="W56" s="477">
        <v>0.97599999999999998</v>
      </c>
      <c r="X56" s="476">
        <v>0</v>
      </c>
      <c r="Y56" s="476">
        <v>0</v>
      </c>
      <c r="Z56" s="478">
        <v>0</v>
      </c>
    </row>
    <row r="57" spans="1:26" ht="13.5" customHeight="1">
      <c r="A57" s="786" t="s">
        <v>409</v>
      </c>
      <c r="B57" s="787"/>
      <c r="C57" s="476">
        <v>472547.21499999997</v>
      </c>
      <c r="D57" s="476">
        <v>465862.837</v>
      </c>
      <c r="E57" s="477">
        <v>0.98599999999999999</v>
      </c>
      <c r="F57" s="476">
        <v>444694.91499999998</v>
      </c>
      <c r="G57" s="476">
        <v>438432.11900000001</v>
      </c>
      <c r="H57" s="477">
        <v>0.98599999999999999</v>
      </c>
      <c r="I57" s="476">
        <v>252130.59099999999</v>
      </c>
      <c r="J57" s="476">
        <v>247894.58900000001</v>
      </c>
      <c r="K57" s="477">
        <v>0.98299999999999998</v>
      </c>
      <c r="L57" s="476">
        <v>192564.32399999999</v>
      </c>
      <c r="M57" s="476">
        <v>190537.53</v>
      </c>
      <c r="N57" s="477">
        <v>0.98899999999999999</v>
      </c>
      <c r="O57" s="476">
        <v>27852.3</v>
      </c>
      <c r="P57" s="476">
        <v>27430.718000000001</v>
      </c>
      <c r="Q57" s="478">
        <v>0.98499999999999999</v>
      </c>
      <c r="R57" s="476">
        <v>136553.81200000001</v>
      </c>
      <c r="S57" s="476">
        <v>135570.209</v>
      </c>
      <c r="T57" s="477">
        <v>0.99299999999999999</v>
      </c>
      <c r="U57" s="476">
        <v>119708.833</v>
      </c>
      <c r="V57" s="476">
        <v>117621.001</v>
      </c>
      <c r="W57" s="477">
        <v>0.98299999999999998</v>
      </c>
      <c r="X57" s="476">
        <v>22520.74</v>
      </c>
      <c r="Y57" s="476">
        <v>22405.24</v>
      </c>
      <c r="Z57" s="478">
        <v>0.995</v>
      </c>
    </row>
    <row r="58" spans="1:26" ht="13.5" customHeight="1">
      <c r="A58" s="821" t="s">
        <v>401</v>
      </c>
      <c r="B58" s="764" t="s">
        <v>391</v>
      </c>
      <c r="C58" s="479">
        <v>65002.182999999997</v>
      </c>
      <c r="D58" s="479">
        <v>61917.390999999996</v>
      </c>
      <c r="E58" s="480">
        <v>0.95299999999999996</v>
      </c>
      <c r="F58" s="479">
        <v>65002.082999999999</v>
      </c>
      <c r="G58" s="479">
        <v>61917.290999999997</v>
      </c>
      <c r="H58" s="480">
        <v>0.95299999999999996</v>
      </c>
      <c r="I58" s="479">
        <v>15553.66</v>
      </c>
      <c r="J58" s="479">
        <v>13646.742</v>
      </c>
      <c r="K58" s="480">
        <v>0.877</v>
      </c>
      <c r="L58" s="479">
        <v>49448.423000000003</v>
      </c>
      <c r="M58" s="479">
        <v>48270.548999999999</v>
      </c>
      <c r="N58" s="480">
        <v>0.97599999999999998</v>
      </c>
      <c r="O58" s="479">
        <v>0.1</v>
      </c>
      <c r="P58" s="479">
        <v>0.1</v>
      </c>
      <c r="Q58" s="481">
        <v>1</v>
      </c>
      <c r="R58" s="479">
        <v>28396.613000000001</v>
      </c>
      <c r="S58" s="479">
        <v>27902.822</v>
      </c>
      <c r="T58" s="480">
        <v>0.98299999999999998</v>
      </c>
      <c r="U58" s="479">
        <v>0</v>
      </c>
      <c r="V58" s="479">
        <v>-10.24</v>
      </c>
      <c r="W58" s="480">
        <v>0</v>
      </c>
      <c r="X58" s="479">
        <v>179.06</v>
      </c>
      <c r="Y58" s="479">
        <v>179.06</v>
      </c>
      <c r="Z58" s="481">
        <v>1</v>
      </c>
    </row>
    <row r="59" spans="1:26" ht="13.5" customHeight="1">
      <c r="A59" s="823"/>
      <c r="B59" s="205" t="s">
        <v>392</v>
      </c>
      <c r="C59" s="466">
        <v>325032.52600000001</v>
      </c>
      <c r="D59" s="466">
        <v>317141.43100000004</v>
      </c>
      <c r="E59" s="469">
        <v>0.97599999999999998</v>
      </c>
      <c r="F59" s="466">
        <v>324972.69400000002</v>
      </c>
      <c r="G59" s="466">
        <v>317084.02</v>
      </c>
      <c r="H59" s="469">
        <v>0.97599999999999998</v>
      </c>
      <c r="I59" s="466">
        <v>324962.11900000001</v>
      </c>
      <c r="J59" s="466">
        <v>317073.44500000001</v>
      </c>
      <c r="K59" s="469">
        <v>0.97599999999999998</v>
      </c>
      <c r="L59" s="466">
        <v>10.574999999999999</v>
      </c>
      <c r="M59" s="466">
        <v>10.574999999999999</v>
      </c>
      <c r="N59" s="469">
        <v>1</v>
      </c>
      <c r="O59" s="466">
        <v>59.832000000000001</v>
      </c>
      <c r="P59" s="466">
        <v>57.411000000000001</v>
      </c>
      <c r="Q59" s="468">
        <v>0.96</v>
      </c>
      <c r="R59" s="466">
        <v>2.2040000000000002</v>
      </c>
      <c r="S59" s="466">
        <v>2.2040000000000002</v>
      </c>
      <c r="T59" s="469">
        <v>1</v>
      </c>
      <c r="U59" s="466">
        <v>233012.92</v>
      </c>
      <c r="V59" s="466">
        <v>228773.693</v>
      </c>
      <c r="W59" s="469">
        <v>0.98199999999999998</v>
      </c>
      <c r="X59" s="466">
        <v>0</v>
      </c>
      <c r="Y59" s="466">
        <v>0</v>
      </c>
      <c r="Z59" s="468">
        <v>0</v>
      </c>
    </row>
    <row r="60" spans="1:26" ht="13.5" customHeight="1">
      <c r="A60" s="823"/>
      <c r="B60" s="702" t="s">
        <v>555</v>
      </c>
      <c r="C60" s="466">
        <v>11.917999999999999</v>
      </c>
      <c r="D60" s="466">
        <v>11.917999999999999</v>
      </c>
      <c r="E60" s="469">
        <v>1</v>
      </c>
      <c r="F60" s="466">
        <v>11.917999999999999</v>
      </c>
      <c r="G60" s="466">
        <v>11.917999999999999</v>
      </c>
      <c r="H60" s="469">
        <v>1</v>
      </c>
      <c r="I60" s="466">
        <v>11.917999999999999</v>
      </c>
      <c r="J60" s="466">
        <v>11.917999999999999</v>
      </c>
      <c r="K60" s="469">
        <v>1</v>
      </c>
      <c r="L60" s="466">
        <v>0</v>
      </c>
      <c r="M60" s="466">
        <v>0</v>
      </c>
      <c r="N60" s="469">
        <v>0</v>
      </c>
      <c r="O60" s="466">
        <v>0</v>
      </c>
      <c r="P60" s="466">
        <v>0</v>
      </c>
      <c r="Q60" s="468">
        <v>0</v>
      </c>
      <c r="R60" s="466">
        <v>0</v>
      </c>
      <c r="S60" s="466">
        <v>0</v>
      </c>
      <c r="T60" s="469">
        <v>0</v>
      </c>
      <c r="U60" s="466">
        <v>0</v>
      </c>
      <c r="V60" s="466">
        <v>0</v>
      </c>
      <c r="W60" s="469">
        <v>0</v>
      </c>
      <c r="X60" s="466">
        <v>0</v>
      </c>
      <c r="Y60" s="466">
        <v>0</v>
      </c>
      <c r="Z60" s="468">
        <v>0</v>
      </c>
    </row>
    <row r="61" spans="1:26" ht="13.5" customHeight="1">
      <c r="A61" s="822"/>
      <c r="B61" s="765" t="s">
        <v>556</v>
      </c>
      <c r="C61" s="471">
        <v>0</v>
      </c>
      <c r="D61" s="471">
        <v>0</v>
      </c>
      <c r="E61" s="484">
        <v>0</v>
      </c>
      <c r="F61" s="471">
        <v>0</v>
      </c>
      <c r="G61" s="471">
        <v>0</v>
      </c>
      <c r="H61" s="484">
        <v>0</v>
      </c>
      <c r="I61" s="471">
        <v>0</v>
      </c>
      <c r="J61" s="471">
        <v>0</v>
      </c>
      <c r="K61" s="484">
        <v>0</v>
      </c>
      <c r="L61" s="471">
        <v>0</v>
      </c>
      <c r="M61" s="471">
        <v>0</v>
      </c>
      <c r="N61" s="484">
        <v>0</v>
      </c>
      <c r="O61" s="471">
        <v>0</v>
      </c>
      <c r="P61" s="471">
        <v>0</v>
      </c>
      <c r="Q61" s="484">
        <v>0</v>
      </c>
      <c r="R61" s="471">
        <v>0</v>
      </c>
      <c r="S61" s="471">
        <v>0</v>
      </c>
      <c r="T61" s="484">
        <v>0</v>
      </c>
      <c r="U61" s="471">
        <v>0</v>
      </c>
      <c r="V61" s="471">
        <v>0</v>
      </c>
      <c r="W61" s="484">
        <v>0</v>
      </c>
      <c r="X61" s="471">
        <v>0</v>
      </c>
      <c r="Y61" s="471">
        <v>0</v>
      </c>
      <c r="Z61" s="484">
        <v>0</v>
      </c>
    </row>
    <row r="62" spans="1:26" ht="13.5" customHeight="1">
      <c r="A62" s="786" t="s">
        <v>185</v>
      </c>
      <c r="B62" s="787"/>
      <c r="C62" s="476">
        <v>1608731.145</v>
      </c>
      <c r="D62" s="476">
        <v>1597204.098</v>
      </c>
      <c r="E62" s="483">
        <v>0.99299999999999999</v>
      </c>
      <c r="F62" s="476">
        <v>1608731.145</v>
      </c>
      <c r="G62" s="476">
        <v>1597204.098</v>
      </c>
      <c r="H62" s="483">
        <v>0.99299999999999999</v>
      </c>
      <c r="I62" s="476">
        <v>1476105.548</v>
      </c>
      <c r="J62" s="476">
        <v>1472299.1459999999</v>
      </c>
      <c r="K62" s="483">
        <v>0.997</v>
      </c>
      <c r="L62" s="476">
        <v>132625.59700000001</v>
      </c>
      <c r="M62" s="476">
        <v>124904.952</v>
      </c>
      <c r="N62" s="483">
        <v>0.94199999999999995</v>
      </c>
      <c r="O62" s="476">
        <v>0</v>
      </c>
      <c r="P62" s="476">
        <v>0</v>
      </c>
      <c r="Q62" s="483">
        <v>0</v>
      </c>
      <c r="R62" s="476">
        <v>6474.9840000000004</v>
      </c>
      <c r="S62" s="476">
        <v>6358.0770000000002</v>
      </c>
      <c r="T62" s="483">
        <v>0.98199999999999998</v>
      </c>
      <c r="U62" s="476">
        <v>0</v>
      </c>
      <c r="V62" s="476">
        <v>0</v>
      </c>
      <c r="W62" s="483">
        <v>0</v>
      </c>
      <c r="X62" s="476">
        <v>159408.92000000001</v>
      </c>
      <c r="Y62" s="476">
        <v>155192.37</v>
      </c>
      <c r="Z62" s="483">
        <v>0.97399999999999998</v>
      </c>
    </row>
    <row r="63" spans="1:26" ht="13.5" customHeight="1">
      <c r="A63" s="786" t="s">
        <v>702</v>
      </c>
      <c r="B63" s="787"/>
      <c r="C63" s="476">
        <v>1871679.672</v>
      </c>
      <c r="D63" s="476">
        <v>1852827.4169999999</v>
      </c>
      <c r="E63" s="483">
        <v>0.99</v>
      </c>
      <c r="F63" s="476">
        <v>1871679.301</v>
      </c>
      <c r="G63" s="476">
        <v>1852827.456</v>
      </c>
      <c r="H63" s="483">
        <v>0.99</v>
      </c>
      <c r="I63" s="476">
        <v>134438.70000000001</v>
      </c>
      <c r="J63" s="476">
        <v>130921.333</v>
      </c>
      <c r="K63" s="483">
        <v>0.97399999999999998</v>
      </c>
      <c r="L63" s="476">
        <v>1737240.601</v>
      </c>
      <c r="M63" s="476">
        <v>1721906.1229999999</v>
      </c>
      <c r="N63" s="483">
        <v>0.99099999999999999</v>
      </c>
      <c r="O63" s="476">
        <v>0.371</v>
      </c>
      <c r="P63" s="476">
        <v>-3.9E-2</v>
      </c>
      <c r="Q63" s="483">
        <v>-0.105</v>
      </c>
      <c r="R63" s="476">
        <v>3623315.8509999998</v>
      </c>
      <c r="S63" s="476">
        <v>3592637.571</v>
      </c>
      <c r="T63" s="483">
        <v>0.99199999999999999</v>
      </c>
      <c r="U63" s="476">
        <v>0</v>
      </c>
      <c r="V63" s="476">
        <v>0</v>
      </c>
      <c r="W63" s="485" t="s">
        <v>713</v>
      </c>
      <c r="X63" s="476">
        <v>278.5</v>
      </c>
      <c r="Y63" s="476">
        <v>278.5</v>
      </c>
      <c r="Z63" s="483">
        <v>1</v>
      </c>
    </row>
    <row r="64" spans="1:26" ht="13.5" customHeight="1">
      <c r="A64" s="786" t="s">
        <v>554</v>
      </c>
      <c r="B64" s="787"/>
      <c r="C64" s="476">
        <v>0</v>
      </c>
      <c r="D64" s="476">
        <v>0</v>
      </c>
      <c r="E64" s="483">
        <v>0</v>
      </c>
      <c r="F64" s="476">
        <v>0</v>
      </c>
      <c r="G64" s="476">
        <v>0</v>
      </c>
      <c r="H64" s="483">
        <v>0</v>
      </c>
      <c r="I64" s="476">
        <v>0</v>
      </c>
      <c r="J64" s="476">
        <v>0</v>
      </c>
      <c r="K64" s="483">
        <v>0</v>
      </c>
      <c r="L64" s="476">
        <v>0</v>
      </c>
      <c r="M64" s="476">
        <v>0</v>
      </c>
      <c r="N64" s="483">
        <v>0</v>
      </c>
      <c r="O64" s="476">
        <v>0</v>
      </c>
      <c r="P64" s="476">
        <v>0</v>
      </c>
      <c r="Q64" s="483">
        <v>0</v>
      </c>
      <c r="R64" s="476">
        <v>0</v>
      </c>
      <c r="S64" s="476">
        <v>0</v>
      </c>
      <c r="T64" s="483">
        <v>0</v>
      </c>
      <c r="U64" s="476">
        <v>0</v>
      </c>
      <c r="V64" s="476">
        <v>0</v>
      </c>
      <c r="W64" s="483">
        <v>0</v>
      </c>
      <c r="X64" s="476">
        <v>0</v>
      </c>
      <c r="Y64" s="476">
        <v>0</v>
      </c>
      <c r="Z64" s="483">
        <v>0</v>
      </c>
    </row>
    <row r="65" spans="1:26" ht="13.5" customHeight="1">
      <c r="A65" s="791" t="s">
        <v>213</v>
      </c>
      <c r="B65" s="791"/>
      <c r="C65" s="476">
        <v>3183726.2629999998</v>
      </c>
      <c r="D65" s="476">
        <v>3136072.2120000003</v>
      </c>
      <c r="E65" s="477">
        <v>0.98499999999999999</v>
      </c>
      <c r="F65" s="476">
        <v>3180908.287</v>
      </c>
      <c r="G65" s="476">
        <v>3133259.4010000001</v>
      </c>
      <c r="H65" s="477">
        <v>0.98499999999999999</v>
      </c>
      <c r="I65" s="476">
        <v>331339.76899999997</v>
      </c>
      <c r="J65" s="476">
        <v>319212.10100000002</v>
      </c>
      <c r="K65" s="477">
        <v>0.96299999999999997</v>
      </c>
      <c r="L65" s="476">
        <v>2849568.5180000002</v>
      </c>
      <c r="M65" s="476">
        <v>2814047.3</v>
      </c>
      <c r="N65" s="477">
        <v>0.98799999999999999</v>
      </c>
      <c r="O65" s="476">
        <v>2817.9760000000001</v>
      </c>
      <c r="P65" s="476">
        <v>2812.8110000000001</v>
      </c>
      <c r="Q65" s="478">
        <v>0.998</v>
      </c>
      <c r="R65" s="476">
        <v>1710921.5330000001</v>
      </c>
      <c r="S65" s="476">
        <v>1678132.4839999999</v>
      </c>
      <c r="T65" s="477">
        <v>0.98099999999999998</v>
      </c>
      <c r="U65" s="476">
        <v>87849.837</v>
      </c>
      <c r="V65" s="476">
        <v>85159.629000000001</v>
      </c>
      <c r="W65" s="477">
        <v>0.96899999999999997</v>
      </c>
      <c r="X65" s="476">
        <v>33022.355000000003</v>
      </c>
      <c r="Y65" s="476">
        <v>30962.305</v>
      </c>
      <c r="Z65" s="478">
        <v>0.93799999999999994</v>
      </c>
    </row>
    <row r="66" spans="1:26" ht="13.5" customHeight="1">
      <c r="A66" s="791" t="s">
        <v>553</v>
      </c>
      <c r="B66" s="791"/>
      <c r="C66" s="476">
        <v>16421214.035</v>
      </c>
      <c r="D66" s="476">
        <v>15820191.324999999</v>
      </c>
      <c r="E66" s="477">
        <v>0.96299999999999997</v>
      </c>
      <c r="F66" s="476">
        <v>16404077.382999999</v>
      </c>
      <c r="G66" s="476">
        <v>15803306.362</v>
      </c>
      <c r="H66" s="477">
        <v>0.96299999999999997</v>
      </c>
      <c r="I66" s="476">
        <v>9948591.7870000005</v>
      </c>
      <c r="J66" s="476">
        <v>9436851.6669999994</v>
      </c>
      <c r="K66" s="477">
        <v>0.94899999999999995</v>
      </c>
      <c r="L66" s="476">
        <v>6455485.5959999999</v>
      </c>
      <c r="M66" s="476">
        <v>6366454.6950000003</v>
      </c>
      <c r="N66" s="477">
        <v>0.98599999999999999</v>
      </c>
      <c r="O66" s="476">
        <v>17136.651999999998</v>
      </c>
      <c r="P66" s="476">
        <v>16884.963</v>
      </c>
      <c r="Q66" s="478">
        <v>0.98499999999999999</v>
      </c>
      <c r="R66" s="476">
        <v>3830179.5690000001</v>
      </c>
      <c r="S66" s="476">
        <v>3784382.324</v>
      </c>
      <c r="T66" s="477">
        <v>0.98799999999999999</v>
      </c>
      <c r="U66" s="476">
        <v>1452014.764</v>
      </c>
      <c r="V66" s="476">
        <v>1376243.6340000001</v>
      </c>
      <c r="W66" s="477">
        <v>0.94799999999999995</v>
      </c>
      <c r="X66" s="476">
        <v>6089380.4699999997</v>
      </c>
      <c r="Y66" s="476">
        <v>5972380.6150000002</v>
      </c>
      <c r="Z66" s="478">
        <v>0.98099999999999998</v>
      </c>
    </row>
    <row r="67" spans="1:26" ht="13.5" customHeight="1">
      <c r="A67" s="791" t="s">
        <v>138</v>
      </c>
      <c r="B67" s="791"/>
      <c r="C67" s="476">
        <v>1426848.422</v>
      </c>
      <c r="D67" s="476">
        <v>1402840.246</v>
      </c>
      <c r="E67" s="477">
        <v>0.98299999999999998</v>
      </c>
      <c r="F67" s="476">
        <v>1379498.0260000001</v>
      </c>
      <c r="G67" s="476">
        <v>1355949.219</v>
      </c>
      <c r="H67" s="477">
        <v>0.98299999999999998</v>
      </c>
      <c r="I67" s="476">
        <v>1093723.7590000001</v>
      </c>
      <c r="J67" s="476">
        <v>1072656.777</v>
      </c>
      <c r="K67" s="477">
        <v>0.98099999999999998</v>
      </c>
      <c r="L67" s="476">
        <v>285774.26699999999</v>
      </c>
      <c r="M67" s="476">
        <v>283292.44199999998</v>
      </c>
      <c r="N67" s="477">
        <v>0.99099999999999999</v>
      </c>
      <c r="O67" s="476">
        <v>47350.396000000001</v>
      </c>
      <c r="P67" s="476">
        <v>46891.027000000002</v>
      </c>
      <c r="Q67" s="478">
        <v>0.99</v>
      </c>
      <c r="R67" s="476">
        <v>201048.731</v>
      </c>
      <c r="S67" s="476">
        <v>198970.23300000001</v>
      </c>
      <c r="T67" s="477">
        <v>0.99</v>
      </c>
      <c r="U67" s="476">
        <v>625005.75399999996</v>
      </c>
      <c r="V67" s="476">
        <v>615585.92200000002</v>
      </c>
      <c r="W67" s="477">
        <v>0.98499999999999999</v>
      </c>
      <c r="X67" s="476">
        <v>18502.66</v>
      </c>
      <c r="Y67" s="476">
        <v>17772.66</v>
      </c>
      <c r="Z67" s="478">
        <v>0.96099999999999997</v>
      </c>
    </row>
    <row r="68" spans="1:26" ht="13.5" customHeight="1">
      <c r="A68" s="786" t="s">
        <v>166</v>
      </c>
      <c r="B68" s="787"/>
      <c r="C68" s="476">
        <v>30871860.177999999</v>
      </c>
      <c r="D68" s="476">
        <v>30290266.636</v>
      </c>
      <c r="E68" s="477">
        <v>0.98099999999999998</v>
      </c>
      <c r="F68" s="476">
        <v>30844694.552000001</v>
      </c>
      <c r="G68" s="476">
        <v>30263839.576000001</v>
      </c>
      <c r="H68" s="477">
        <v>0.98099999999999998</v>
      </c>
      <c r="I68" s="476">
        <v>11458443.253</v>
      </c>
      <c r="J68" s="476">
        <v>11106947.282</v>
      </c>
      <c r="K68" s="477">
        <v>0.96899999999999997</v>
      </c>
      <c r="L68" s="476">
        <v>19386251.298999999</v>
      </c>
      <c r="M68" s="476">
        <v>19156892.294</v>
      </c>
      <c r="N68" s="477">
        <v>0.98799999999999999</v>
      </c>
      <c r="O68" s="476">
        <v>27165.626</v>
      </c>
      <c r="P68" s="476">
        <v>26427.06</v>
      </c>
      <c r="Q68" s="478">
        <v>0.97299999999999998</v>
      </c>
      <c r="R68" s="476">
        <v>15802791.855</v>
      </c>
      <c r="S68" s="476">
        <v>15598853.124</v>
      </c>
      <c r="T68" s="477">
        <v>0.98699999999999999</v>
      </c>
      <c r="U68" s="476">
        <v>481412.2</v>
      </c>
      <c r="V68" s="476">
        <v>464795.908</v>
      </c>
      <c r="W68" s="477">
        <v>0.96499999999999997</v>
      </c>
      <c r="X68" s="476">
        <v>11308400.16</v>
      </c>
      <c r="Y68" s="476">
        <v>10890436.57</v>
      </c>
      <c r="Z68" s="478">
        <v>0.96299999999999997</v>
      </c>
    </row>
    <row r="69" spans="1:26" ht="13.5" customHeight="1">
      <c r="A69" s="786" t="s">
        <v>152</v>
      </c>
      <c r="B69" s="787"/>
      <c r="C69" s="476">
        <v>23078.188999999998</v>
      </c>
      <c r="D69" s="476">
        <v>20888.215</v>
      </c>
      <c r="E69" s="477">
        <v>0.90500000000000003</v>
      </c>
      <c r="F69" s="476">
        <v>23078.188999999998</v>
      </c>
      <c r="G69" s="476">
        <v>20888.215</v>
      </c>
      <c r="H69" s="477">
        <v>0.90500000000000003</v>
      </c>
      <c r="I69" s="476">
        <v>69.531000000000006</v>
      </c>
      <c r="J69" s="476">
        <v>54.238999999999997</v>
      </c>
      <c r="K69" s="477">
        <v>0.78</v>
      </c>
      <c r="L69" s="476">
        <v>23008.657999999999</v>
      </c>
      <c r="M69" s="476">
        <v>20833.975999999999</v>
      </c>
      <c r="N69" s="477">
        <v>0.90500000000000003</v>
      </c>
      <c r="O69" s="476">
        <v>0</v>
      </c>
      <c r="P69" s="476">
        <v>0</v>
      </c>
      <c r="Q69" s="478">
        <v>0</v>
      </c>
      <c r="R69" s="476">
        <v>2.8170000000000002</v>
      </c>
      <c r="S69" s="476">
        <v>-6.4790000000000001</v>
      </c>
      <c r="T69" s="477">
        <v>-2.2999999999999998</v>
      </c>
      <c r="U69" s="476">
        <v>0</v>
      </c>
      <c r="V69" s="476">
        <v>0</v>
      </c>
      <c r="W69" s="477">
        <v>0</v>
      </c>
      <c r="X69" s="476">
        <v>0</v>
      </c>
      <c r="Y69" s="476">
        <v>0</v>
      </c>
      <c r="Z69" s="478">
        <v>0</v>
      </c>
    </row>
    <row r="70" spans="1:26" ht="13.5" customHeight="1">
      <c r="A70" s="786" t="s">
        <v>192</v>
      </c>
      <c r="B70" s="787"/>
      <c r="C70" s="476">
        <v>75486.726999999999</v>
      </c>
      <c r="D70" s="476">
        <v>71883.69</v>
      </c>
      <c r="E70" s="477">
        <v>0.95199999999999996</v>
      </c>
      <c r="F70" s="476">
        <v>75470.67</v>
      </c>
      <c r="G70" s="476">
        <v>71869.56</v>
      </c>
      <c r="H70" s="477">
        <v>0.95199999999999996</v>
      </c>
      <c r="I70" s="476">
        <v>37298.866999999998</v>
      </c>
      <c r="J70" s="476">
        <v>35165.974000000002</v>
      </c>
      <c r="K70" s="477">
        <v>0.94299999999999995</v>
      </c>
      <c r="L70" s="476">
        <v>38171.803</v>
      </c>
      <c r="M70" s="476">
        <v>36703.586000000003</v>
      </c>
      <c r="N70" s="477">
        <v>0.96199999999999997</v>
      </c>
      <c r="O70" s="476">
        <v>16.056999999999999</v>
      </c>
      <c r="P70" s="476">
        <v>14.13</v>
      </c>
      <c r="Q70" s="478">
        <v>0.88</v>
      </c>
      <c r="R70" s="476">
        <v>2962.0430000000001</v>
      </c>
      <c r="S70" s="476">
        <v>2918.4090000000001</v>
      </c>
      <c r="T70" s="477">
        <v>0.98499999999999999</v>
      </c>
      <c r="U70" s="476">
        <v>10228.106</v>
      </c>
      <c r="V70" s="476">
        <v>9640.634</v>
      </c>
      <c r="W70" s="477">
        <v>0.94299999999999995</v>
      </c>
      <c r="X70" s="476">
        <v>10147.94</v>
      </c>
      <c r="Y70" s="476">
        <v>8589.68</v>
      </c>
      <c r="Z70" s="478">
        <v>0.84599999999999997</v>
      </c>
    </row>
    <row r="71" spans="1:26" ht="13.5" customHeight="1">
      <c r="A71" s="791" t="s">
        <v>677</v>
      </c>
      <c r="B71" s="791"/>
      <c r="C71" s="476">
        <v>116677176.954</v>
      </c>
      <c r="D71" s="476">
        <v>115381331.64399999</v>
      </c>
      <c r="E71" s="477">
        <v>0.98899999999999999</v>
      </c>
      <c r="F71" s="476">
        <v>102575756.59</v>
      </c>
      <c r="G71" s="476">
        <v>101347052.492</v>
      </c>
      <c r="H71" s="477">
        <v>0.98799999999999999</v>
      </c>
      <c r="I71" s="476">
        <v>32151599.300000001</v>
      </c>
      <c r="J71" s="476">
        <v>31380173.894000001</v>
      </c>
      <c r="K71" s="477">
        <v>0.97599999999999998</v>
      </c>
      <c r="L71" s="476">
        <v>70424157.290000007</v>
      </c>
      <c r="M71" s="476">
        <v>69966878.598000005</v>
      </c>
      <c r="N71" s="477">
        <v>0.99399999999999999</v>
      </c>
      <c r="O71" s="476">
        <v>14101420.364</v>
      </c>
      <c r="P71" s="476">
        <v>14034279.152000001</v>
      </c>
      <c r="Q71" s="478">
        <v>0.995</v>
      </c>
      <c r="R71" s="476">
        <v>30714200.311999999</v>
      </c>
      <c r="S71" s="476">
        <v>30542228.041000001</v>
      </c>
      <c r="T71" s="477">
        <v>0.99399999999999999</v>
      </c>
      <c r="U71" s="476">
        <v>1043589.047</v>
      </c>
      <c r="V71" s="476">
        <v>1026155.557</v>
      </c>
      <c r="W71" s="477">
        <v>0.98299999999999998</v>
      </c>
      <c r="X71" s="476">
        <v>9632915.7799999993</v>
      </c>
      <c r="Y71" s="476">
        <v>9379545.5399999991</v>
      </c>
      <c r="Z71" s="478">
        <v>0.97399999999999998</v>
      </c>
    </row>
    <row r="72" spans="1:26">
      <c r="C72" s="261" t="s">
        <v>422</v>
      </c>
      <c r="F72" s="261"/>
      <c r="P72" s="186"/>
      <c r="Q72" s="186"/>
    </row>
    <row r="73" spans="1:26">
      <c r="C73" s="261" t="s">
        <v>466</v>
      </c>
    </row>
    <row r="75" spans="1:26">
      <c r="C75" s="389"/>
      <c r="D75" s="389"/>
    </row>
  </sheetData>
  <mergeCells count="35">
    <mergeCell ref="A22:A27"/>
    <mergeCell ref="A28:A33"/>
    <mergeCell ref="A34:A39"/>
    <mergeCell ref="A16:A21"/>
    <mergeCell ref="A3:B5"/>
    <mergeCell ref="C3:E4"/>
    <mergeCell ref="F3:N3"/>
    <mergeCell ref="O3:Q4"/>
    <mergeCell ref="X3:Z4"/>
    <mergeCell ref="F4:H4"/>
    <mergeCell ref="I4:K4"/>
    <mergeCell ref="L4:N4"/>
    <mergeCell ref="A10:A15"/>
    <mergeCell ref="R3:T4"/>
    <mergeCell ref="U3:W4"/>
    <mergeCell ref="A43:B43"/>
    <mergeCell ref="A44:B44"/>
    <mergeCell ref="A66:B66"/>
    <mergeCell ref="A46:A49"/>
    <mergeCell ref="A50:A51"/>
    <mergeCell ref="A52:A53"/>
    <mergeCell ref="A55:B55"/>
    <mergeCell ref="A56:B56"/>
    <mergeCell ref="A57:B57"/>
    <mergeCell ref="A58:A61"/>
    <mergeCell ref="A62:B62"/>
    <mergeCell ref="A63:B63"/>
    <mergeCell ref="A64:B64"/>
    <mergeCell ref="A65:B65"/>
    <mergeCell ref="A45:B45"/>
    <mergeCell ref="A67:B67"/>
    <mergeCell ref="A68:B68"/>
    <mergeCell ref="A69:B69"/>
    <mergeCell ref="A70:B70"/>
    <mergeCell ref="A71:B71"/>
  </mergeCells>
  <phoneticPr fontId="2"/>
  <pageMargins left="0.78740157480314965" right="0.39370078740157483" top="0.59055118110236227" bottom="0" header="0.31496062992125984" footer="0.51181102362204722"/>
  <pageSetup paperSize="8" scale="87" fitToWidth="2" orientation="landscape" r:id="rId1"/>
  <headerFooter alignWithMargins="0"/>
  <colBreaks count="1" manualBreakCount="1">
    <brk id="17" max="72"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E57"/>
  <sheetViews>
    <sheetView workbookViewId="0">
      <pane xSplit="1" ySplit="9" topLeftCell="B10" activePane="bottomRight" state="frozen"/>
      <selection pane="topRight"/>
      <selection pane="bottomLeft"/>
      <selection pane="bottomRight"/>
    </sheetView>
  </sheetViews>
  <sheetFormatPr defaultRowHeight="13.5"/>
  <cols>
    <col min="1" max="1" width="14.875" style="187" customWidth="1"/>
    <col min="2" max="2" width="14.75" style="314" customWidth="1"/>
    <col min="3" max="3" width="14.625" style="314" customWidth="1"/>
    <col min="4" max="4" width="7.5" style="314" bestFit="1" customWidth="1"/>
    <col min="5" max="5" width="13.875" style="314" customWidth="1"/>
    <col min="6" max="6" width="13.875" style="314" bestFit="1" customWidth="1"/>
    <col min="7" max="7" width="7.5" style="314" bestFit="1" customWidth="1"/>
    <col min="8" max="9" width="13.875" style="314" bestFit="1" customWidth="1"/>
    <col min="10" max="10" width="7.5" style="314" bestFit="1" customWidth="1"/>
    <col min="11" max="12" width="13.875" style="314" bestFit="1" customWidth="1"/>
    <col min="13" max="13" width="7.5" style="314" customWidth="1"/>
    <col min="14" max="15" width="13.875" style="314" bestFit="1" customWidth="1"/>
    <col min="16" max="16" width="7.5" style="314" customWidth="1"/>
    <col min="17" max="18" width="13.875" style="314" bestFit="1" customWidth="1"/>
    <col min="19" max="19" width="7.5" style="314" bestFit="1" customWidth="1"/>
    <col min="20" max="21" width="13.875" style="314" bestFit="1" customWidth="1"/>
    <col min="22" max="22" width="7.5" style="314" bestFit="1" customWidth="1"/>
    <col min="23" max="24" width="13.875" style="314" bestFit="1" customWidth="1"/>
    <col min="25" max="25" width="7.5" style="314" bestFit="1" customWidth="1"/>
    <col min="26" max="27" width="11.625" style="314" bestFit="1" customWidth="1"/>
    <col min="28" max="28" width="7.5" style="314" customWidth="1"/>
    <col min="29" max="30" width="13.875" style="314" bestFit="1" customWidth="1"/>
    <col min="31" max="31" width="7.5" style="314" customWidth="1"/>
    <col min="32" max="16384" width="9" style="314"/>
  </cols>
  <sheetData>
    <row r="1" spans="1:31" ht="18.75">
      <c r="B1" s="454" t="s">
        <v>139</v>
      </c>
      <c r="C1" s="455"/>
      <c r="D1" s="455"/>
      <c r="E1" s="455"/>
      <c r="F1" s="455"/>
      <c r="G1" s="455"/>
      <c r="H1" s="455"/>
      <c r="I1" s="455"/>
      <c r="J1" s="455"/>
      <c r="K1" s="455"/>
      <c r="L1" s="455"/>
      <c r="M1" s="455"/>
      <c r="N1" s="455"/>
      <c r="O1" s="455"/>
      <c r="Q1" s="454" t="s">
        <v>140</v>
      </c>
      <c r="R1" s="455"/>
      <c r="S1" s="455"/>
      <c r="T1" s="455"/>
      <c r="U1" s="455"/>
      <c r="V1" s="455"/>
      <c r="W1" s="455"/>
      <c r="X1" s="455"/>
      <c r="Y1" s="455"/>
      <c r="Z1" s="455"/>
      <c r="AA1" s="455"/>
      <c r="AB1" s="455"/>
      <c r="AC1" s="455"/>
      <c r="AD1" s="455"/>
    </row>
    <row r="2" spans="1:31">
      <c r="A2" s="444"/>
      <c r="P2" s="189" t="s">
        <v>708</v>
      </c>
      <c r="AE2" s="189" t="s">
        <v>708</v>
      </c>
    </row>
    <row r="3" spans="1:31" s="186" customFormat="1">
      <c r="A3" s="860" t="s">
        <v>574</v>
      </c>
      <c r="B3" s="830" t="s">
        <v>635</v>
      </c>
      <c r="C3" s="920"/>
      <c r="D3" s="831"/>
      <c r="E3" s="786" t="s">
        <v>557</v>
      </c>
      <c r="F3" s="835"/>
      <c r="G3" s="835"/>
      <c r="H3" s="835"/>
      <c r="I3" s="835"/>
      <c r="J3" s="835"/>
      <c r="K3" s="835"/>
      <c r="L3" s="835"/>
      <c r="M3" s="787"/>
      <c r="N3" s="830" t="s">
        <v>570</v>
      </c>
      <c r="O3" s="920"/>
      <c r="P3" s="831"/>
      <c r="Q3" s="830" t="s">
        <v>476</v>
      </c>
      <c r="R3" s="920"/>
      <c r="S3" s="831"/>
      <c r="T3" s="791" t="s">
        <v>245</v>
      </c>
      <c r="U3" s="922"/>
      <c r="V3" s="922"/>
      <c r="W3" s="922"/>
      <c r="X3" s="922"/>
      <c r="Y3" s="922"/>
      <c r="Z3" s="922"/>
      <c r="AA3" s="922"/>
      <c r="AB3" s="922"/>
      <c r="AC3" s="830" t="s">
        <v>566</v>
      </c>
      <c r="AD3" s="920"/>
      <c r="AE3" s="831"/>
    </row>
    <row r="4" spans="1:31" s="186" customFormat="1">
      <c r="A4" s="861"/>
      <c r="B4" s="832"/>
      <c r="C4" s="921"/>
      <c r="D4" s="833"/>
      <c r="E4" s="786" t="s">
        <v>541</v>
      </c>
      <c r="F4" s="835"/>
      <c r="G4" s="787"/>
      <c r="H4" s="786" t="s">
        <v>562</v>
      </c>
      <c r="I4" s="835"/>
      <c r="J4" s="787"/>
      <c r="K4" s="786" t="s">
        <v>563</v>
      </c>
      <c r="L4" s="835"/>
      <c r="M4" s="787"/>
      <c r="N4" s="832"/>
      <c r="O4" s="921"/>
      <c r="P4" s="833"/>
      <c r="Q4" s="832"/>
      <c r="R4" s="921"/>
      <c r="S4" s="833"/>
      <c r="T4" s="791" t="s">
        <v>541</v>
      </c>
      <c r="U4" s="922"/>
      <c r="V4" s="922"/>
      <c r="W4" s="791" t="s">
        <v>632</v>
      </c>
      <c r="X4" s="922"/>
      <c r="Y4" s="922"/>
      <c r="Z4" s="791" t="s">
        <v>633</v>
      </c>
      <c r="AA4" s="922"/>
      <c r="AB4" s="922"/>
      <c r="AC4" s="832"/>
      <c r="AD4" s="921"/>
      <c r="AE4" s="833"/>
    </row>
    <row r="5" spans="1:31" s="186" customFormat="1">
      <c r="A5" s="792"/>
      <c r="B5" s="193" t="s">
        <v>636</v>
      </c>
      <c r="C5" s="192" t="s">
        <v>637</v>
      </c>
      <c r="D5" s="192" t="s">
        <v>663</v>
      </c>
      <c r="E5" s="280" t="s">
        <v>636</v>
      </c>
      <c r="F5" s="280" t="s">
        <v>637</v>
      </c>
      <c r="G5" s="192" t="s">
        <v>663</v>
      </c>
      <c r="H5" s="193" t="s">
        <v>636</v>
      </c>
      <c r="I5" s="192" t="s">
        <v>637</v>
      </c>
      <c r="J5" s="192" t="s">
        <v>663</v>
      </c>
      <c r="K5" s="280" t="s">
        <v>636</v>
      </c>
      <c r="L5" s="280" t="s">
        <v>637</v>
      </c>
      <c r="M5" s="192" t="s">
        <v>663</v>
      </c>
      <c r="N5" s="193" t="s">
        <v>636</v>
      </c>
      <c r="O5" s="192" t="s">
        <v>637</v>
      </c>
      <c r="P5" s="192" t="s">
        <v>663</v>
      </c>
      <c r="Q5" s="280" t="s">
        <v>636</v>
      </c>
      <c r="R5" s="280" t="s">
        <v>637</v>
      </c>
      <c r="S5" s="192" t="s">
        <v>663</v>
      </c>
      <c r="T5" s="193" t="s">
        <v>639</v>
      </c>
      <c r="U5" s="192" t="s">
        <v>640</v>
      </c>
      <c r="V5" s="192" t="s">
        <v>663</v>
      </c>
      <c r="W5" s="280" t="s">
        <v>639</v>
      </c>
      <c r="X5" s="280" t="s">
        <v>640</v>
      </c>
      <c r="Y5" s="192" t="s">
        <v>663</v>
      </c>
      <c r="Z5" s="193" t="s">
        <v>639</v>
      </c>
      <c r="AA5" s="192" t="s">
        <v>640</v>
      </c>
      <c r="AB5" s="192" t="s">
        <v>663</v>
      </c>
      <c r="AC5" s="280" t="s">
        <v>641</v>
      </c>
      <c r="AD5" s="280" t="s">
        <v>642</v>
      </c>
      <c r="AE5" s="192" t="s">
        <v>663</v>
      </c>
    </row>
    <row r="6" spans="1:31" s="186" customFormat="1">
      <c r="A6" s="204"/>
      <c r="B6" s="383" t="s">
        <v>638</v>
      </c>
      <c r="C6" s="197" t="s">
        <v>638</v>
      </c>
      <c r="D6" s="197"/>
      <c r="E6" s="410" t="s">
        <v>638</v>
      </c>
      <c r="F6" s="384" t="s">
        <v>638</v>
      </c>
      <c r="G6" s="197"/>
      <c r="H6" s="383" t="s">
        <v>638</v>
      </c>
      <c r="I6" s="197" t="s">
        <v>638</v>
      </c>
      <c r="J6" s="197"/>
      <c r="K6" s="410" t="s">
        <v>638</v>
      </c>
      <c r="L6" s="384" t="s">
        <v>638</v>
      </c>
      <c r="M6" s="197"/>
      <c r="N6" s="383" t="s">
        <v>638</v>
      </c>
      <c r="O6" s="197" t="s">
        <v>638</v>
      </c>
      <c r="P6" s="197"/>
      <c r="Q6" s="410" t="s">
        <v>638</v>
      </c>
      <c r="R6" s="384" t="s">
        <v>638</v>
      </c>
      <c r="S6" s="197"/>
      <c r="T6" s="383" t="s">
        <v>539</v>
      </c>
      <c r="U6" s="197" t="s">
        <v>539</v>
      </c>
      <c r="V6" s="197"/>
      <c r="W6" s="410" t="s">
        <v>539</v>
      </c>
      <c r="X6" s="384" t="s">
        <v>539</v>
      </c>
      <c r="Y6" s="197"/>
      <c r="Z6" s="383" t="s">
        <v>539</v>
      </c>
      <c r="AA6" s="197" t="s">
        <v>539</v>
      </c>
      <c r="AB6" s="197"/>
      <c r="AC6" s="410" t="s">
        <v>539</v>
      </c>
      <c r="AD6" s="384" t="s">
        <v>539</v>
      </c>
      <c r="AE6" s="197"/>
    </row>
    <row r="7" spans="1:31">
      <c r="A7" s="385" t="s">
        <v>709</v>
      </c>
      <c r="B7" s="386">
        <v>979072985.03200006</v>
      </c>
      <c r="C7" s="387">
        <v>966821174.56900012</v>
      </c>
      <c r="D7" s="448">
        <v>0.98699999999999999</v>
      </c>
      <c r="E7" s="389">
        <v>838067228.21400034</v>
      </c>
      <c r="F7" s="387">
        <v>826589793.03399992</v>
      </c>
      <c r="G7" s="448">
        <v>0.98599999999999999</v>
      </c>
      <c r="H7" s="386">
        <v>333908422.31499988</v>
      </c>
      <c r="I7" s="387">
        <v>326169736.24000007</v>
      </c>
      <c r="J7" s="448">
        <v>0.97699999999999998</v>
      </c>
      <c r="K7" s="389">
        <v>504158805.89899999</v>
      </c>
      <c r="L7" s="387">
        <v>500420056.79400009</v>
      </c>
      <c r="M7" s="448">
        <v>0.99299999999999999</v>
      </c>
      <c r="N7" s="386">
        <v>141005756.81799999</v>
      </c>
      <c r="O7" s="387">
        <v>140231381.53499997</v>
      </c>
      <c r="P7" s="448">
        <v>0.995</v>
      </c>
      <c r="Q7" s="389">
        <v>244337610.92599997</v>
      </c>
      <c r="R7" s="387">
        <v>242550756.065</v>
      </c>
      <c r="S7" s="448">
        <v>0.99299999999999999</v>
      </c>
      <c r="T7" s="386">
        <v>97875516.78700003</v>
      </c>
      <c r="U7" s="387">
        <v>95996178.337000027</v>
      </c>
      <c r="V7" s="448">
        <v>0.98099999999999998</v>
      </c>
      <c r="W7" s="389">
        <v>97249616.402999967</v>
      </c>
      <c r="X7" s="387">
        <v>95378054.269999981</v>
      </c>
      <c r="Y7" s="448">
        <v>0.98099999999999998</v>
      </c>
      <c r="Z7" s="386">
        <v>625900.38400000008</v>
      </c>
      <c r="AA7" s="387">
        <v>618124.06700000004</v>
      </c>
      <c r="AB7" s="448">
        <v>0.98799999999999999</v>
      </c>
      <c r="AC7" s="389">
        <v>28328706.334999993</v>
      </c>
      <c r="AD7" s="387">
        <v>27428273.703000009</v>
      </c>
      <c r="AE7" s="448">
        <v>0.96799999999999997</v>
      </c>
    </row>
    <row r="8" spans="1:31">
      <c r="A8" s="385" t="s">
        <v>710</v>
      </c>
      <c r="B8" s="386">
        <v>1013260469.5429997</v>
      </c>
      <c r="C8" s="387">
        <v>1000313062.5129998</v>
      </c>
      <c r="D8" s="448">
        <v>0.98699999999999999</v>
      </c>
      <c r="E8" s="389">
        <v>867377367.48199987</v>
      </c>
      <c r="F8" s="387">
        <v>855165836.61599994</v>
      </c>
      <c r="G8" s="448">
        <v>0.98599999999999999</v>
      </c>
      <c r="H8" s="386">
        <v>345565676.53800005</v>
      </c>
      <c r="I8" s="387">
        <v>337032260.2250002</v>
      </c>
      <c r="J8" s="448">
        <v>0.97499999999999998</v>
      </c>
      <c r="K8" s="389">
        <v>521811690.94399995</v>
      </c>
      <c r="L8" s="387">
        <v>518133576.39100003</v>
      </c>
      <c r="M8" s="448">
        <v>0.99299999999999999</v>
      </c>
      <c r="N8" s="386">
        <v>145883102.06100002</v>
      </c>
      <c r="O8" s="387">
        <v>145147225.89699998</v>
      </c>
      <c r="P8" s="448">
        <v>0.995</v>
      </c>
      <c r="Q8" s="389">
        <v>257986373.00700003</v>
      </c>
      <c r="R8" s="387">
        <v>256282533.25800011</v>
      </c>
      <c r="S8" s="448">
        <v>0.99299999999999999</v>
      </c>
      <c r="T8" s="386">
        <v>98628289.975999996</v>
      </c>
      <c r="U8" s="387">
        <v>96698563.190999985</v>
      </c>
      <c r="V8" s="448">
        <v>0.98</v>
      </c>
      <c r="W8" s="389">
        <v>97990651.719999984</v>
      </c>
      <c r="X8" s="387">
        <v>96068461.37999998</v>
      </c>
      <c r="Y8" s="448">
        <v>0.98</v>
      </c>
      <c r="Z8" s="386">
        <v>637638.25599999994</v>
      </c>
      <c r="AA8" s="387">
        <v>630101.8110000001</v>
      </c>
      <c r="AB8" s="448">
        <v>0.98799999999999999</v>
      </c>
      <c r="AC8" s="389">
        <v>33141673.850000005</v>
      </c>
      <c r="AD8" s="387">
        <v>32059718.935000006</v>
      </c>
      <c r="AE8" s="448">
        <v>0.96699999999999997</v>
      </c>
    </row>
    <row r="9" spans="1:31">
      <c r="A9" s="390" t="s">
        <v>711</v>
      </c>
      <c r="B9" s="391">
        <v>1040438911.7479997</v>
      </c>
      <c r="C9" s="392">
        <v>1027900575.465</v>
      </c>
      <c r="D9" s="449">
        <v>0.98799999999999999</v>
      </c>
      <c r="E9" s="394">
        <v>890487256.88599992</v>
      </c>
      <c r="F9" s="392">
        <v>878670372.18899977</v>
      </c>
      <c r="G9" s="449">
        <v>0.98699999999999999</v>
      </c>
      <c r="H9" s="391">
        <v>356015316.60199988</v>
      </c>
      <c r="I9" s="392">
        <v>347954166.84399998</v>
      </c>
      <c r="J9" s="449">
        <v>0.97699999999999998</v>
      </c>
      <c r="K9" s="394">
        <v>534471940.28400022</v>
      </c>
      <c r="L9" s="392">
        <v>530716205.34500009</v>
      </c>
      <c r="M9" s="449">
        <v>0.99299999999999999</v>
      </c>
      <c r="N9" s="391">
        <v>149951654.86199999</v>
      </c>
      <c r="O9" s="392">
        <v>149230203.27600002</v>
      </c>
      <c r="P9" s="449">
        <v>0.995</v>
      </c>
      <c r="Q9" s="394">
        <v>256941609.92199999</v>
      </c>
      <c r="R9" s="392">
        <v>255335351.34299996</v>
      </c>
      <c r="S9" s="449">
        <v>0.99399999999999999</v>
      </c>
      <c r="T9" s="391">
        <v>97782282.964000002</v>
      </c>
      <c r="U9" s="392">
        <v>95955383.106000006</v>
      </c>
      <c r="V9" s="449">
        <v>0.98099999999999998</v>
      </c>
      <c r="W9" s="394">
        <v>97128350.003000021</v>
      </c>
      <c r="X9" s="392">
        <v>95310047.876999974</v>
      </c>
      <c r="Y9" s="449">
        <v>0.98099999999999998</v>
      </c>
      <c r="Z9" s="391">
        <v>653932.96099999989</v>
      </c>
      <c r="AA9" s="392">
        <v>645335.22900000017</v>
      </c>
      <c r="AB9" s="449">
        <v>0.98699999999999999</v>
      </c>
      <c r="AC9" s="394">
        <v>39310391.384999998</v>
      </c>
      <c r="AD9" s="392">
        <v>37997924.247999988</v>
      </c>
      <c r="AE9" s="449">
        <v>0.96699999999999997</v>
      </c>
    </row>
    <row r="10" spans="1:31">
      <c r="A10" s="293" t="s">
        <v>575</v>
      </c>
      <c r="B10" s="395">
        <v>45337848.784999996</v>
      </c>
      <c r="C10" s="396">
        <v>44680144.230999999</v>
      </c>
      <c r="D10" s="450">
        <v>0.98499999999999999</v>
      </c>
      <c r="E10" s="398">
        <v>39242163.015000001</v>
      </c>
      <c r="F10" s="396">
        <v>38624704.185999997</v>
      </c>
      <c r="G10" s="450">
        <v>0.98399999999999999</v>
      </c>
      <c r="H10" s="395">
        <v>18021813.660999998</v>
      </c>
      <c r="I10" s="396">
        <v>17601576.037</v>
      </c>
      <c r="J10" s="450">
        <v>0.97699999999999998</v>
      </c>
      <c r="K10" s="398">
        <v>21220349.353999998</v>
      </c>
      <c r="L10" s="396">
        <v>21023128.149</v>
      </c>
      <c r="M10" s="450">
        <v>0.99099999999999999</v>
      </c>
      <c r="N10" s="395">
        <v>6095685.7699999996</v>
      </c>
      <c r="O10" s="396">
        <v>6055440.0449999999</v>
      </c>
      <c r="P10" s="450">
        <v>0.99299999999999999</v>
      </c>
      <c r="Q10" s="398">
        <v>11409771.101</v>
      </c>
      <c r="R10" s="396">
        <v>11321006.324999999</v>
      </c>
      <c r="S10" s="450">
        <v>0.99199999999999999</v>
      </c>
      <c r="T10" s="395">
        <v>4976288.3600000003</v>
      </c>
      <c r="U10" s="396">
        <v>4882588.7130000005</v>
      </c>
      <c r="V10" s="450">
        <v>0.98099999999999998</v>
      </c>
      <c r="W10" s="398">
        <v>4927617.1289999997</v>
      </c>
      <c r="X10" s="396">
        <v>4834562.648</v>
      </c>
      <c r="Y10" s="450">
        <v>0.98099999999999998</v>
      </c>
      <c r="Z10" s="395">
        <v>48671.231</v>
      </c>
      <c r="AA10" s="396">
        <v>48026.065000000002</v>
      </c>
      <c r="AB10" s="450">
        <v>0.98699999999999999</v>
      </c>
      <c r="AC10" s="398">
        <v>994500.38</v>
      </c>
      <c r="AD10" s="396">
        <v>955166.94</v>
      </c>
      <c r="AE10" s="450">
        <v>0.96</v>
      </c>
    </row>
    <row r="11" spans="1:31">
      <c r="A11" s="293" t="s">
        <v>576</v>
      </c>
      <c r="B11" s="399">
        <v>9600908.8790000007</v>
      </c>
      <c r="C11" s="400">
        <v>9499224.9110000003</v>
      </c>
      <c r="D11" s="452">
        <v>0.98899999999999999</v>
      </c>
      <c r="E11" s="402">
        <v>8368488.7039999999</v>
      </c>
      <c r="F11" s="400">
        <v>8272060.7419999996</v>
      </c>
      <c r="G11" s="452">
        <v>0.98799999999999999</v>
      </c>
      <c r="H11" s="399">
        <v>3456330.6290000002</v>
      </c>
      <c r="I11" s="400">
        <v>3393529.83</v>
      </c>
      <c r="J11" s="452">
        <v>0.98199999999999998</v>
      </c>
      <c r="K11" s="402">
        <v>4912158.0750000002</v>
      </c>
      <c r="L11" s="400">
        <v>4878530.9119999995</v>
      </c>
      <c r="M11" s="452">
        <v>0.99299999999999999</v>
      </c>
      <c r="N11" s="399">
        <v>1232420.175</v>
      </c>
      <c r="O11" s="400">
        <v>1227164.169</v>
      </c>
      <c r="P11" s="452">
        <v>0.996</v>
      </c>
      <c r="Q11" s="402">
        <v>2819493.2680000002</v>
      </c>
      <c r="R11" s="400">
        <v>2805058.0639999998</v>
      </c>
      <c r="S11" s="452">
        <v>0.995</v>
      </c>
      <c r="T11" s="399">
        <v>1095649.9469999999</v>
      </c>
      <c r="U11" s="400">
        <v>1077947.5490000001</v>
      </c>
      <c r="V11" s="452">
        <v>0.98399999999999999</v>
      </c>
      <c r="W11" s="402">
        <v>1090291.9739999999</v>
      </c>
      <c r="X11" s="400">
        <v>1072661.436</v>
      </c>
      <c r="Y11" s="452">
        <v>0.98399999999999999</v>
      </c>
      <c r="Z11" s="399">
        <v>5357.973</v>
      </c>
      <c r="AA11" s="400">
        <v>5286.1130000000003</v>
      </c>
      <c r="AB11" s="452">
        <v>0.98699999999999999</v>
      </c>
      <c r="AC11" s="402">
        <v>184456.76</v>
      </c>
      <c r="AD11" s="400">
        <v>178054.44</v>
      </c>
      <c r="AE11" s="452">
        <v>0.96499999999999997</v>
      </c>
    </row>
    <row r="12" spans="1:31">
      <c r="A12" s="293" t="s">
        <v>577</v>
      </c>
      <c r="B12" s="399">
        <v>9553745.6850000005</v>
      </c>
      <c r="C12" s="400">
        <v>9420869.8640000001</v>
      </c>
      <c r="D12" s="452">
        <v>0.98599999999999999</v>
      </c>
      <c r="E12" s="402">
        <v>8241129.4890000001</v>
      </c>
      <c r="F12" s="400">
        <v>8113104.0810000002</v>
      </c>
      <c r="G12" s="452">
        <v>0.98399999999999999</v>
      </c>
      <c r="H12" s="399">
        <v>3429102.0639999998</v>
      </c>
      <c r="I12" s="400">
        <v>3334591.2790000001</v>
      </c>
      <c r="J12" s="452">
        <v>0.97199999999999998</v>
      </c>
      <c r="K12" s="402">
        <v>4812027.4249999998</v>
      </c>
      <c r="L12" s="400">
        <v>4778512.8020000001</v>
      </c>
      <c r="M12" s="452">
        <v>0.99299999999999999</v>
      </c>
      <c r="N12" s="399">
        <v>1312616.196</v>
      </c>
      <c r="O12" s="400">
        <v>1307765.7830000001</v>
      </c>
      <c r="P12" s="452">
        <v>0.996</v>
      </c>
      <c r="Q12" s="402">
        <v>2613304.656</v>
      </c>
      <c r="R12" s="400">
        <v>2595467.5520000001</v>
      </c>
      <c r="S12" s="452">
        <v>0.99299999999999999</v>
      </c>
      <c r="T12" s="399">
        <v>1160151.7139999999</v>
      </c>
      <c r="U12" s="400">
        <v>1136199.155</v>
      </c>
      <c r="V12" s="452">
        <v>0.97899999999999998</v>
      </c>
      <c r="W12" s="402">
        <v>1155676.9210000001</v>
      </c>
      <c r="X12" s="400">
        <v>1131853.527</v>
      </c>
      <c r="Y12" s="452">
        <v>0.97899999999999998</v>
      </c>
      <c r="Z12" s="399">
        <v>4474.7929999999997</v>
      </c>
      <c r="AA12" s="400">
        <v>4345.6279999999997</v>
      </c>
      <c r="AB12" s="452">
        <v>0.97099999999999997</v>
      </c>
      <c r="AC12" s="402">
        <v>188321.26</v>
      </c>
      <c r="AD12" s="400">
        <v>182227.71</v>
      </c>
      <c r="AE12" s="452">
        <v>0.96799999999999997</v>
      </c>
    </row>
    <row r="13" spans="1:31">
      <c r="A13" s="293" t="s">
        <v>578</v>
      </c>
      <c r="B13" s="399">
        <v>19966319.998</v>
      </c>
      <c r="C13" s="400">
        <v>19755520.114</v>
      </c>
      <c r="D13" s="452">
        <v>0.98899999999999999</v>
      </c>
      <c r="E13" s="402">
        <v>17327318.241</v>
      </c>
      <c r="F13" s="400">
        <v>17128237.024999999</v>
      </c>
      <c r="G13" s="452">
        <v>0.98899999999999999</v>
      </c>
      <c r="H13" s="399">
        <v>7197959.4249999998</v>
      </c>
      <c r="I13" s="400">
        <v>7050776</v>
      </c>
      <c r="J13" s="452">
        <v>0.98</v>
      </c>
      <c r="K13" s="402">
        <v>10129358.816</v>
      </c>
      <c r="L13" s="400">
        <v>10077461.025</v>
      </c>
      <c r="M13" s="452">
        <v>0.995</v>
      </c>
      <c r="N13" s="399">
        <v>2639001.7570000002</v>
      </c>
      <c r="O13" s="400">
        <v>2627283.0890000002</v>
      </c>
      <c r="P13" s="452">
        <v>0.996</v>
      </c>
      <c r="Q13" s="402">
        <v>5403129.3509999998</v>
      </c>
      <c r="R13" s="400">
        <v>5371481.602</v>
      </c>
      <c r="S13" s="452">
        <v>0.99399999999999999</v>
      </c>
      <c r="T13" s="399">
        <v>1975590.4240000001</v>
      </c>
      <c r="U13" s="400">
        <v>1942718.2050000001</v>
      </c>
      <c r="V13" s="452">
        <v>0.98299999999999998</v>
      </c>
      <c r="W13" s="402">
        <v>1960118.35</v>
      </c>
      <c r="X13" s="400">
        <v>1927400.557</v>
      </c>
      <c r="Y13" s="452">
        <v>0.98299999999999998</v>
      </c>
      <c r="Z13" s="399">
        <v>15472.074000000001</v>
      </c>
      <c r="AA13" s="400">
        <v>15317.647999999999</v>
      </c>
      <c r="AB13" s="452">
        <v>0.99</v>
      </c>
      <c r="AC13" s="402">
        <v>653505.5</v>
      </c>
      <c r="AD13" s="400">
        <v>636869.87</v>
      </c>
      <c r="AE13" s="452">
        <v>0.97499999999999998</v>
      </c>
    </row>
    <row r="14" spans="1:31">
      <c r="A14" s="293" t="s">
        <v>579</v>
      </c>
      <c r="B14" s="399">
        <v>7873088.3810000001</v>
      </c>
      <c r="C14" s="400">
        <v>7797106.5559999999</v>
      </c>
      <c r="D14" s="452">
        <v>0.99</v>
      </c>
      <c r="E14" s="402">
        <v>6781285.8190000001</v>
      </c>
      <c r="F14" s="400">
        <v>6710204.2359999996</v>
      </c>
      <c r="G14" s="452">
        <v>0.99</v>
      </c>
      <c r="H14" s="399">
        <v>2922572.9240000001</v>
      </c>
      <c r="I14" s="400">
        <v>2875139.1329999999</v>
      </c>
      <c r="J14" s="452">
        <v>0.98399999999999999</v>
      </c>
      <c r="K14" s="402">
        <v>3858712.895</v>
      </c>
      <c r="L14" s="400">
        <v>3835065.1030000001</v>
      </c>
      <c r="M14" s="452">
        <v>0.99399999999999999</v>
      </c>
      <c r="N14" s="399">
        <v>1091802.5619999999</v>
      </c>
      <c r="O14" s="400">
        <v>1086902.32</v>
      </c>
      <c r="P14" s="452">
        <v>0.996</v>
      </c>
      <c r="Q14" s="402">
        <v>2350318.0419999999</v>
      </c>
      <c r="R14" s="400">
        <v>2338844.2110000001</v>
      </c>
      <c r="S14" s="452">
        <v>0.995</v>
      </c>
      <c r="T14" s="399">
        <v>961154.03500000003</v>
      </c>
      <c r="U14" s="400">
        <v>946562.93299999996</v>
      </c>
      <c r="V14" s="452">
        <v>0.98499999999999999</v>
      </c>
      <c r="W14" s="402">
        <v>957408.41</v>
      </c>
      <c r="X14" s="400">
        <v>942825.23800000001</v>
      </c>
      <c r="Y14" s="452">
        <v>0.98499999999999999</v>
      </c>
      <c r="Z14" s="399">
        <v>3745.625</v>
      </c>
      <c r="AA14" s="400">
        <v>3737.6950000000002</v>
      </c>
      <c r="AB14" s="452">
        <v>0.998</v>
      </c>
      <c r="AC14" s="402">
        <v>114297.71</v>
      </c>
      <c r="AD14" s="400">
        <v>109640.63</v>
      </c>
      <c r="AE14" s="452">
        <v>0.95899999999999996</v>
      </c>
    </row>
    <row r="15" spans="1:31">
      <c r="A15" s="293" t="s">
        <v>580</v>
      </c>
      <c r="B15" s="399">
        <v>8918842.659</v>
      </c>
      <c r="C15" s="400">
        <v>8806485.6449999996</v>
      </c>
      <c r="D15" s="452">
        <v>0.98699999999999999</v>
      </c>
      <c r="E15" s="402">
        <v>7753675.2970000003</v>
      </c>
      <c r="F15" s="400">
        <v>7650366.5190000003</v>
      </c>
      <c r="G15" s="452">
        <v>0.98699999999999999</v>
      </c>
      <c r="H15" s="399">
        <v>3200738.1409999998</v>
      </c>
      <c r="I15" s="400">
        <v>3122257.5129999998</v>
      </c>
      <c r="J15" s="452">
        <v>0.97499999999999998</v>
      </c>
      <c r="K15" s="402">
        <v>4552937.1560000004</v>
      </c>
      <c r="L15" s="400">
        <v>4528109.0060000001</v>
      </c>
      <c r="M15" s="452">
        <v>0.995</v>
      </c>
      <c r="N15" s="399">
        <v>1165167.362</v>
      </c>
      <c r="O15" s="400">
        <v>1156119.1259999999</v>
      </c>
      <c r="P15" s="452">
        <v>0.99199999999999999</v>
      </c>
      <c r="Q15" s="402">
        <v>2315023.1009999998</v>
      </c>
      <c r="R15" s="400">
        <v>2301478.196</v>
      </c>
      <c r="S15" s="452">
        <v>0.99399999999999999</v>
      </c>
      <c r="T15" s="399">
        <v>1039980.428</v>
      </c>
      <c r="U15" s="400">
        <v>1016291.9939999999</v>
      </c>
      <c r="V15" s="452">
        <v>0.97699999999999998</v>
      </c>
      <c r="W15" s="402">
        <v>1033260.372</v>
      </c>
      <c r="X15" s="400">
        <v>1010559.018</v>
      </c>
      <c r="Y15" s="452">
        <v>0.97799999999999998</v>
      </c>
      <c r="Z15" s="399">
        <v>6720.0559999999996</v>
      </c>
      <c r="AA15" s="400">
        <v>5732.9759999999997</v>
      </c>
      <c r="AB15" s="452">
        <v>0.85299999999999998</v>
      </c>
      <c r="AC15" s="402">
        <v>251781.02499999999</v>
      </c>
      <c r="AD15" s="400">
        <v>245606.41500000001</v>
      </c>
      <c r="AE15" s="452">
        <v>0.97499999999999998</v>
      </c>
    </row>
    <row r="16" spans="1:31">
      <c r="A16" s="403" t="s">
        <v>581</v>
      </c>
      <c r="B16" s="404">
        <v>14840261.5</v>
      </c>
      <c r="C16" s="405">
        <v>14648375.216</v>
      </c>
      <c r="D16" s="453">
        <v>0.98699999999999999</v>
      </c>
      <c r="E16" s="407">
        <v>12875439.196</v>
      </c>
      <c r="F16" s="405">
        <v>12692789.729</v>
      </c>
      <c r="G16" s="453">
        <v>0.98599999999999999</v>
      </c>
      <c r="H16" s="404">
        <v>5182686.4110000003</v>
      </c>
      <c r="I16" s="405">
        <v>5046469.6239999998</v>
      </c>
      <c r="J16" s="453">
        <v>0.97399999999999998</v>
      </c>
      <c r="K16" s="407">
        <v>7692752.7850000001</v>
      </c>
      <c r="L16" s="405">
        <v>7646320.1050000004</v>
      </c>
      <c r="M16" s="453">
        <v>0.99399999999999999</v>
      </c>
      <c r="N16" s="404">
        <v>1964822.304</v>
      </c>
      <c r="O16" s="405">
        <v>1955585.487</v>
      </c>
      <c r="P16" s="453">
        <v>0.995</v>
      </c>
      <c r="Q16" s="407">
        <v>3966639.8169999998</v>
      </c>
      <c r="R16" s="405">
        <v>3938892.9109999998</v>
      </c>
      <c r="S16" s="453">
        <v>0.99299999999999999</v>
      </c>
      <c r="T16" s="404">
        <v>1517305.4809999999</v>
      </c>
      <c r="U16" s="405">
        <v>1482973.5419999999</v>
      </c>
      <c r="V16" s="453">
        <v>0.97699999999999998</v>
      </c>
      <c r="W16" s="407">
        <v>1507412.8319999999</v>
      </c>
      <c r="X16" s="405">
        <v>1473127.523</v>
      </c>
      <c r="Y16" s="453">
        <v>0.97699999999999998</v>
      </c>
      <c r="Z16" s="404">
        <v>9892.6489999999994</v>
      </c>
      <c r="AA16" s="405">
        <v>9846.0190000000002</v>
      </c>
      <c r="AB16" s="453">
        <v>0.995</v>
      </c>
      <c r="AC16" s="407">
        <v>284196.40999999997</v>
      </c>
      <c r="AD16" s="405">
        <v>275449.40000000002</v>
      </c>
      <c r="AE16" s="453">
        <v>0.96899999999999997</v>
      </c>
    </row>
    <row r="17" spans="1:31">
      <c r="A17" s="293" t="s">
        <v>582</v>
      </c>
      <c r="B17" s="408">
        <v>20023472.762000002</v>
      </c>
      <c r="C17" s="400">
        <v>19733198.324000001</v>
      </c>
      <c r="D17" s="452">
        <v>0.98599999999999999</v>
      </c>
      <c r="E17" s="408">
        <v>16979483.068</v>
      </c>
      <c r="F17" s="400">
        <v>16703255.116</v>
      </c>
      <c r="G17" s="452">
        <v>0.98399999999999999</v>
      </c>
      <c r="H17" s="408">
        <v>6460191.4910000004</v>
      </c>
      <c r="I17" s="400">
        <v>6265741.1579999998</v>
      </c>
      <c r="J17" s="452">
        <v>0.97</v>
      </c>
      <c r="K17" s="408">
        <v>10519291.577</v>
      </c>
      <c r="L17" s="400">
        <v>10437513.958000001</v>
      </c>
      <c r="M17" s="452">
        <v>0.99199999999999999</v>
      </c>
      <c r="N17" s="408">
        <v>3043989.6940000001</v>
      </c>
      <c r="O17" s="400">
        <v>3029943.2080000001</v>
      </c>
      <c r="P17" s="452">
        <v>0.995</v>
      </c>
      <c r="Q17" s="408">
        <v>5728291.75</v>
      </c>
      <c r="R17" s="400">
        <v>5691615.7209999999</v>
      </c>
      <c r="S17" s="452">
        <v>0.99399999999999999</v>
      </c>
      <c r="T17" s="408">
        <v>1762695.8770000001</v>
      </c>
      <c r="U17" s="400">
        <v>1722037.926</v>
      </c>
      <c r="V17" s="452">
        <v>0.97699999999999998</v>
      </c>
      <c r="W17" s="408">
        <v>1754352.942</v>
      </c>
      <c r="X17" s="400">
        <v>1713851.1610000001</v>
      </c>
      <c r="Y17" s="452">
        <v>0.97699999999999998</v>
      </c>
      <c r="Z17" s="408">
        <v>8342.9349999999995</v>
      </c>
      <c r="AA17" s="400">
        <v>8186.7650000000003</v>
      </c>
      <c r="AB17" s="452">
        <v>0.98099999999999998</v>
      </c>
      <c r="AC17" s="408">
        <v>506436.57</v>
      </c>
      <c r="AD17" s="400">
        <v>494573.55</v>
      </c>
      <c r="AE17" s="452">
        <v>0.97699999999999998</v>
      </c>
    </row>
    <row r="18" spans="1:31">
      <c r="A18" s="293" t="s">
        <v>583</v>
      </c>
      <c r="B18" s="408">
        <v>16577305.063999999</v>
      </c>
      <c r="C18" s="400">
        <v>16394497.582</v>
      </c>
      <c r="D18" s="452">
        <v>0.98899999999999999</v>
      </c>
      <c r="E18" s="408">
        <v>14501856.681</v>
      </c>
      <c r="F18" s="400">
        <v>14327839.873</v>
      </c>
      <c r="G18" s="452">
        <v>0.98799999999999999</v>
      </c>
      <c r="H18" s="408">
        <v>5443763.0870000003</v>
      </c>
      <c r="I18" s="400">
        <v>5336875.2379999999</v>
      </c>
      <c r="J18" s="452">
        <v>0.98</v>
      </c>
      <c r="K18" s="408">
        <v>9058093.5940000005</v>
      </c>
      <c r="L18" s="400">
        <v>8990964.6349999998</v>
      </c>
      <c r="M18" s="452">
        <v>0.99299999999999999</v>
      </c>
      <c r="N18" s="408">
        <v>2075448.3829999999</v>
      </c>
      <c r="O18" s="400">
        <v>2066657.709</v>
      </c>
      <c r="P18" s="452">
        <v>0.996</v>
      </c>
      <c r="Q18" s="408">
        <v>3621981.7149999999</v>
      </c>
      <c r="R18" s="400">
        <v>3602707.2880000002</v>
      </c>
      <c r="S18" s="452">
        <v>0.995</v>
      </c>
      <c r="T18" s="408">
        <v>1547979.9509999999</v>
      </c>
      <c r="U18" s="400">
        <v>1522072.838</v>
      </c>
      <c r="V18" s="452">
        <v>0.98299999999999998</v>
      </c>
      <c r="W18" s="408">
        <v>1533341.7339999999</v>
      </c>
      <c r="X18" s="400">
        <v>1507630.4569999999</v>
      </c>
      <c r="Y18" s="452">
        <v>0.98299999999999998</v>
      </c>
      <c r="Z18" s="408">
        <v>14638.217000000001</v>
      </c>
      <c r="AA18" s="400">
        <v>14442.380999999999</v>
      </c>
      <c r="AB18" s="452">
        <v>0.98699999999999999</v>
      </c>
      <c r="AC18" s="408">
        <v>469790.36</v>
      </c>
      <c r="AD18" s="400">
        <v>453160.92</v>
      </c>
      <c r="AE18" s="452">
        <v>0.96499999999999997</v>
      </c>
    </row>
    <row r="19" spans="1:31">
      <c r="A19" s="293" t="s">
        <v>584</v>
      </c>
      <c r="B19" s="408">
        <v>15839828.588</v>
      </c>
      <c r="C19" s="400">
        <v>15671003.518000001</v>
      </c>
      <c r="D19" s="452">
        <v>0.98899999999999999</v>
      </c>
      <c r="E19" s="408">
        <v>13799300.393999999</v>
      </c>
      <c r="F19" s="400">
        <v>13639016.345000001</v>
      </c>
      <c r="G19" s="452">
        <v>0.98799999999999999</v>
      </c>
      <c r="H19" s="408">
        <v>5407660.8710000003</v>
      </c>
      <c r="I19" s="400">
        <v>5302670.4780000001</v>
      </c>
      <c r="J19" s="452">
        <v>0.98099999999999998</v>
      </c>
      <c r="K19" s="408">
        <v>8391639.523</v>
      </c>
      <c r="L19" s="400">
        <v>8336345.8669999996</v>
      </c>
      <c r="M19" s="452">
        <v>0.99299999999999999</v>
      </c>
      <c r="N19" s="408">
        <v>2040528.1939999999</v>
      </c>
      <c r="O19" s="400">
        <v>2031987.173</v>
      </c>
      <c r="P19" s="452">
        <v>0.996</v>
      </c>
      <c r="Q19" s="408">
        <v>3415915.06</v>
      </c>
      <c r="R19" s="400">
        <v>3396221.5819999999</v>
      </c>
      <c r="S19" s="452">
        <v>0.99399999999999999</v>
      </c>
      <c r="T19" s="408">
        <v>1612375.665</v>
      </c>
      <c r="U19" s="400">
        <v>1584754.551</v>
      </c>
      <c r="V19" s="452">
        <v>0.98299999999999998</v>
      </c>
      <c r="W19" s="408">
        <v>1605827.578</v>
      </c>
      <c r="X19" s="400">
        <v>1578265.4779999999</v>
      </c>
      <c r="Y19" s="452">
        <v>0.98299999999999998</v>
      </c>
      <c r="Z19" s="408">
        <v>6548.0870000000004</v>
      </c>
      <c r="AA19" s="400">
        <v>6489.0730000000003</v>
      </c>
      <c r="AB19" s="452">
        <v>0.99099999999999999</v>
      </c>
      <c r="AC19" s="408">
        <v>531875.43999999994</v>
      </c>
      <c r="AD19" s="400">
        <v>507070.33</v>
      </c>
      <c r="AE19" s="452">
        <v>0.95299999999999996</v>
      </c>
    </row>
    <row r="20" spans="1:31">
      <c r="A20" s="293" t="s">
        <v>585</v>
      </c>
      <c r="B20" s="408">
        <v>48154401.400000006</v>
      </c>
      <c r="C20" s="400">
        <v>47668614.723999999</v>
      </c>
      <c r="D20" s="452">
        <v>0.99</v>
      </c>
      <c r="E20" s="408">
        <v>40351044.601000004</v>
      </c>
      <c r="F20" s="400">
        <v>39907133.905000001</v>
      </c>
      <c r="G20" s="452">
        <v>0.98899999999999999</v>
      </c>
      <c r="H20" s="408">
        <v>14948922.574999999</v>
      </c>
      <c r="I20" s="400">
        <v>14653001.098999999</v>
      </c>
      <c r="J20" s="452">
        <v>0.98</v>
      </c>
      <c r="K20" s="408">
        <v>25402122.026000001</v>
      </c>
      <c r="L20" s="400">
        <v>25254132.806000002</v>
      </c>
      <c r="M20" s="452">
        <v>0.99399999999999999</v>
      </c>
      <c r="N20" s="408">
        <v>7803356.7989999996</v>
      </c>
      <c r="O20" s="400">
        <v>7761480.8190000001</v>
      </c>
      <c r="P20" s="452">
        <v>0.995</v>
      </c>
      <c r="Q20" s="408">
        <v>13557398.938999999</v>
      </c>
      <c r="R20" s="400">
        <v>13488494.052999999</v>
      </c>
      <c r="S20" s="452">
        <v>0.995</v>
      </c>
      <c r="T20" s="408">
        <v>4099133.051</v>
      </c>
      <c r="U20" s="400">
        <v>4021454.2549999999</v>
      </c>
      <c r="V20" s="452">
        <v>0.98099999999999998</v>
      </c>
      <c r="W20" s="408">
        <v>4085278.4989999998</v>
      </c>
      <c r="X20" s="400">
        <v>4007722.4169999999</v>
      </c>
      <c r="Y20" s="452">
        <v>0.98099999999999998</v>
      </c>
      <c r="Z20" s="408">
        <v>13854.552</v>
      </c>
      <c r="AA20" s="400">
        <v>13731.838</v>
      </c>
      <c r="AB20" s="452">
        <v>0.99099999999999999</v>
      </c>
      <c r="AC20" s="408">
        <v>1927529.45</v>
      </c>
      <c r="AD20" s="400">
        <v>1868892.9</v>
      </c>
      <c r="AE20" s="452">
        <v>0.97</v>
      </c>
    </row>
    <row r="21" spans="1:31">
      <c r="A21" s="403" t="s">
        <v>586</v>
      </c>
      <c r="B21" s="408">
        <v>45299573.842</v>
      </c>
      <c r="C21" s="400">
        <v>44822446.972999997</v>
      </c>
      <c r="D21" s="452">
        <v>0.98899999999999999</v>
      </c>
      <c r="E21" s="408">
        <v>38089715.468000002</v>
      </c>
      <c r="F21" s="400">
        <v>37643740.229999997</v>
      </c>
      <c r="G21" s="452">
        <v>0.98799999999999999</v>
      </c>
      <c r="H21" s="408">
        <v>14898550.237</v>
      </c>
      <c r="I21" s="400">
        <v>14603458.463</v>
      </c>
      <c r="J21" s="452">
        <v>0.98</v>
      </c>
      <c r="K21" s="408">
        <v>23191165.230999999</v>
      </c>
      <c r="L21" s="400">
        <v>23040281.767000001</v>
      </c>
      <c r="M21" s="452">
        <v>0.99299999999999999</v>
      </c>
      <c r="N21" s="408">
        <v>7209858.3739999998</v>
      </c>
      <c r="O21" s="400">
        <v>7178706.7429999998</v>
      </c>
      <c r="P21" s="452">
        <v>0.996</v>
      </c>
      <c r="Q21" s="408">
        <v>12173926.721000001</v>
      </c>
      <c r="R21" s="400">
        <v>12108015.886</v>
      </c>
      <c r="S21" s="452">
        <v>0.995</v>
      </c>
      <c r="T21" s="408">
        <v>3891744.321</v>
      </c>
      <c r="U21" s="400">
        <v>3827262.95</v>
      </c>
      <c r="V21" s="452">
        <v>0.98299999999999998</v>
      </c>
      <c r="W21" s="408">
        <v>3866600.3050000002</v>
      </c>
      <c r="X21" s="400">
        <v>3802466.398</v>
      </c>
      <c r="Y21" s="452">
        <v>0.98299999999999998</v>
      </c>
      <c r="Z21" s="408">
        <v>25144.016</v>
      </c>
      <c r="AA21" s="400">
        <v>24796.552</v>
      </c>
      <c r="AB21" s="452">
        <v>0.98599999999999999</v>
      </c>
      <c r="AC21" s="408">
        <v>1373511.66</v>
      </c>
      <c r="AD21" s="400">
        <v>1329421.94</v>
      </c>
      <c r="AE21" s="452">
        <v>0.96799999999999997</v>
      </c>
    </row>
    <row r="22" spans="1:31">
      <c r="A22" s="293" t="s">
        <v>587</v>
      </c>
      <c r="B22" s="395">
        <v>131770405.82099999</v>
      </c>
      <c r="C22" s="396">
        <v>130265106.509</v>
      </c>
      <c r="D22" s="450">
        <v>0.98899999999999999</v>
      </c>
      <c r="E22" s="398">
        <v>112629748.463</v>
      </c>
      <c r="F22" s="396">
        <v>111218425.332</v>
      </c>
      <c r="G22" s="450">
        <v>0.98699999999999999</v>
      </c>
      <c r="H22" s="395">
        <v>42285774.412</v>
      </c>
      <c r="I22" s="396">
        <v>41358884.579999998</v>
      </c>
      <c r="J22" s="450">
        <v>0.97799999999999998</v>
      </c>
      <c r="K22" s="398">
        <v>70343974.050999999</v>
      </c>
      <c r="L22" s="396">
        <v>69859540.752000004</v>
      </c>
      <c r="M22" s="450">
        <v>0.99299999999999999</v>
      </c>
      <c r="N22" s="395">
        <v>19140657.357999999</v>
      </c>
      <c r="O22" s="396">
        <v>19046681.177000001</v>
      </c>
      <c r="P22" s="450">
        <v>0.995</v>
      </c>
      <c r="Q22" s="398">
        <v>34352454.847000003</v>
      </c>
      <c r="R22" s="396">
        <v>34151001.637000002</v>
      </c>
      <c r="S22" s="450">
        <v>0.99399999999999999</v>
      </c>
      <c r="T22" s="395">
        <v>9546321.1260000002</v>
      </c>
      <c r="U22" s="396">
        <v>9362188.7650000006</v>
      </c>
      <c r="V22" s="450">
        <v>0.98099999999999998</v>
      </c>
      <c r="W22" s="398">
        <v>9469886.5299999993</v>
      </c>
      <c r="X22" s="396">
        <v>9286255.7919999994</v>
      </c>
      <c r="Y22" s="450">
        <v>0.98099999999999998</v>
      </c>
      <c r="Z22" s="395">
        <v>76434.596000000005</v>
      </c>
      <c r="AA22" s="396">
        <v>75932.972999999998</v>
      </c>
      <c r="AB22" s="450">
        <v>0.99299999999999999</v>
      </c>
      <c r="AC22" s="398">
        <v>5569614.6749999998</v>
      </c>
      <c r="AD22" s="396">
        <v>5413069.1749999998</v>
      </c>
      <c r="AE22" s="450">
        <v>0.97199999999999998</v>
      </c>
    </row>
    <row r="23" spans="1:31">
      <c r="A23" s="293" t="s">
        <v>588</v>
      </c>
      <c r="B23" s="399">
        <v>69324474.166000009</v>
      </c>
      <c r="C23" s="400">
        <v>68577329.152999997</v>
      </c>
      <c r="D23" s="452">
        <v>0.98899999999999999</v>
      </c>
      <c r="E23" s="402">
        <v>58238425.590000004</v>
      </c>
      <c r="F23" s="400">
        <v>57541336.017999999</v>
      </c>
      <c r="G23" s="452">
        <v>0.98799999999999999</v>
      </c>
      <c r="H23" s="399">
        <v>22330670.695999999</v>
      </c>
      <c r="I23" s="400">
        <v>21878098.824000001</v>
      </c>
      <c r="J23" s="452">
        <v>0.98</v>
      </c>
      <c r="K23" s="402">
        <v>35907754.894000001</v>
      </c>
      <c r="L23" s="400">
        <v>35663237.193999998</v>
      </c>
      <c r="M23" s="452">
        <v>0.99299999999999999</v>
      </c>
      <c r="N23" s="399">
        <v>11086048.575999999</v>
      </c>
      <c r="O23" s="400">
        <v>11035993.135</v>
      </c>
      <c r="P23" s="452">
        <v>0.995</v>
      </c>
      <c r="Q23" s="402">
        <v>20101823.388</v>
      </c>
      <c r="R23" s="400">
        <v>19998350.774999999</v>
      </c>
      <c r="S23" s="452">
        <v>0.995</v>
      </c>
      <c r="T23" s="399">
        <v>5527054.3940000003</v>
      </c>
      <c r="U23" s="400">
        <v>5429326.8629999999</v>
      </c>
      <c r="V23" s="452">
        <v>0.98199999999999998</v>
      </c>
      <c r="W23" s="402">
        <v>5496247.8799999999</v>
      </c>
      <c r="X23" s="400">
        <v>5398949.5970000001</v>
      </c>
      <c r="Y23" s="452">
        <v>0.98199999999999998</v>
      </c>
      <c r="Z23" s="399">
        <v>30806.513999999999</v>
      </c>
      <c r="AA23" s="400">
        <v>30377.266</v>
      </c>
      <c r="AB23" s="452">
        <v>0.98599999999999999</v>
      </c>
      <c r="AC23" s="402">
        <v>2570948.6949999998</v>
      </c>
      <c r="AD23" s="400">
        <v>2487861.5550000002</v>
      </c>
      <c r="AE23" s="452">
        <v>0.96799999999999997</v>
      </c>
    </row>
    <row r="24" spans="1:31">
      <c r="A24" s="293" t="s">
        <v>589</v>
      </c>
      <c r="B24" s="399">
        <v>16987289.469999999</v>
      </c>
      <c r="C24" s="400">
        <v>16841009.940000001</v>
      </c>
      <c r="D24" s="452">
        <v>0.99099999999999999</v>
      </c>
      <c r="E24" s="402">
        <v>14570301.221000001</v>
      </c>
      <c r="F24" s="400">
        <v>14433820.628</v>
      </c>
      <c r="G24" s="452">
        <v>0.99099999999999999</v>
      </c>
      <c r="H24" s="399">
        <v>5783953.4560000002</v>
      </c>
      <c r="I24" s="400">
        <v>5687511.6960000005</v>
      </c>
      <c r="J24" s="452">
        <v>0.98299999999999998</v>
      </c>
      <c r="K24" s="402">
        <v>8786347.7650000006</v>
      </c>
      <c r="L24" s="400">
        <v>8746308.932</v>
      </c>
      <c r="M24" s="452">
        <v>0.995</v>
      </c>
      <c r="N24" s="399">
        <v>2416988.2489999998</v>
      </c>
      <c r="O24" s="400">
        <v>2407189.3119999999</v>
      </c>
      <c r="P24" s="452">
        <v>0.996</v>
      </c>
      <c r="Q24" s="402">
        <v>4599198.9759999998</v>
      </c>
      <c r="R24" s="400">
        <v>4576796.4670000002</v>
      </c>
      <c r="S24" s="452">
        <v>0.995</v>
      </c>
      <c r="T24" s="399">
        <v>1777221.2439999999</v>
      </c>
      <c r="U24" s="400">
        <v>1751557.263</v>
      </c>
      <c r="V24" s="452">
        <v>0.98599999999999999</v>
      </c>
      <c r="W24" s="402">
        <v>1761517.74</v>
      </c>
      <c r="X24" s="400">
        <v>1736107.96</v>
      </c>
      <c r="Y24" s="452">
        <v>0.98599999999999999</v>
      </c>
      <c r="Z24" s="399">
        <v>15703.504000000001</v>
      </c>
      <c r="AA24" s="400">
        <v>15449.303</v>
      </c>
      <c r="AB24" s="452">
        <v>0.98399999999999999</v>
      </c>
      <c r="AC24" s="402">
        <v>358972.94</v>
      </c>
      <c r="AD24" s="400">
        <v>344993.57</v>
      </c>
      <c r="AE24" s="452">
        <v>0.96099999999999997</v>
      </c>
    </row>
    <row r="25" spans="1:31">
      <c r="A25" s="293" t="s">
        <v>590</v>
      </c>
      <c r="B25" s="399">
        <v>8648789.2539999988</v>
      </c>
      <c r="C25" s="400">
        <v>8552794.2029999997</v>
      </c>
      <c r="D25" s="452">
        <v>0.98899999999999999</v>
      </c>
      <c r="E25" s="402">
        <v>7528172.7529999996</v>
      </c>
      <c r="F25" s="400">
        <v>7436552.8329999996</v>
      </c>
      <c r="G25" s="452">
        <v>0.98799999999999999</v>
      </c>
      <c r="H25" s="399">
        <v>3103418.6940000001</v>
      </c>
      <c r="I25" s="400">
        <v>3042548.2039999999</v>
      </c>
      <c r="J25" s="452">
        <v>0.98</v>
      </c>
      <c r="K25" s="402">
        <v>4424754.0590000004</v>
      </c>
      <c r="L25" s="400">
        <v>4394004.6289999997</v>
      </c>
      <c r="M25" s="452">
        <v>0.99299999999999999</v>
      </c>
      <c r="N25" s="399">
        <v>1120616.5009999999</v>
      </c>
      <c r="O25" s="400">
        <v>1116241.3700000001</v>
      </c>
      <c r="P25" s="452">
        <v>0.996</v>
      </c>
      <c r="Q25" s="402">
        <v>1809773.8689999999</v>
      </c>
      <c r="R25" s="400">
        <v>1797128.733</v>
      </c>
      <c r="S25" s="452">
        <v>0.99299999999999999</v>
      </c>
      <c r="T25" s="399">
        <v>874600.99399999995</v>
      </c>
      <c r="U25" s="400">
        <v>859344.62600000005</v>
      </c>
      <c r="V25" s="452">
        <v>0.98299999999999998</v>
      </c>
      <c r="W25" s="402">
        <v>867398.20400000003</v>
      </c>
      <c r="X25" s="400">
        <v>852263.15599999996</v>
      </c>
      <c r="Y25" s="452">
        <v>0.98299999999999998</v>
      </c>
      <c r="Z25" s="399">
        <v>7202.79</v>
      </c>
      <c r="AA25" s="400">
        <v>7081.47</v>
      </c>
      <c r="AB25" s="452">
        <v>0.98299999999999998</v>
      </c>
      <c r="AC25" s="402">
        <v>208072.01</v>
      </c>
      <c r="AD25" s="400">
        <v>202098.31</v>
      </c>
      <c r="AE25" s="452">
        <v>0.97099999999999997</v>
      </c>
    </row>
    <row r="26" spans="1:31">
      <c r="A26" s="403" t="s">
        <v>591</v>
      </c>
      <c r="B26" s="404">
        <v>10077643.515000001</v>
      </c>
      <c r="C26" s="405">
        <v>9962067.5</v>
      </c>
      <c r="D26" s="453">
        <v>0.98899999999999999</v>
      </c>
      <c r="E26" s="407">
        <v>8878692.5600000005</v>
      </c>
      <c r="F26" s="405">
        <v>8768085.0429999996</v>
      </c>
      <c r="G26" s="453">
        <v>0.98799999999999999</v>
      </c>
      <c r="H26" s="404">
        <v>3777811.798</v>
      </c>
      <c r="I26" s="405">
        <v>3701425.102</v>
      </c>
      <c r="J26" s="453">
        <v>0.98</v>
      </c>
      <c r="K26" s="407">
        <v>5100880.7620000001</v>
      </c>
      <c r="L26" s="405">
        <v>5066659.9409999996</v>
      </c>
      <c r="M26" s="453">
        <v>0.99299999999999999</v>
      </c>
      <c r="N26" s="404">
        <v>1198950.9550000001</v>
      </c>
      <c r="O26" s="405">
        <v>1193982.4569999999</v>
      </c>
      <c r="P26" s="453">
        <v>0.996</v>
      </c>
      <c r="Q26" s="407">
        <v>2183896.4</v>
      </c>
      <c r="R26" s="405">
        <v>2167102.5060000001</v>
      </c>
      <c r="S26" s="453">
        <v>0.99199999999999999</v>
      </c>
      <c r="T26" s="404">
        <v>1199665.77</v>
      </c>
      <c r="U26" s="405">
        <v>1178401.5519999999</v>
      </c>
      <c r="V26" s="453">
        <v>0.98199999999999998</v>
      </c>
      <c r="W26" s="407">
        <v>1193871.0260000001</v>
      </c>
      <c r="X26" s="405">
        <v>1172719.2879999999</v>
      </c>
      <c r="Y26" s="453">
        <v>0.98199999999999998</v>
      </c>
      <c r="Z26" s="404">
        <v>5794.7439999999997</v>
      </c>
      <c r="AA26" s="405">
        <v>5682.2640000000001</v>
      </c>
      <c r="AB26" s="453">
        <v>0.98099999999999998</v>
      </c>
      <c r="AC26" s="407">
        <v>394653.39500000002</v>
      </c>
      <c r="AD26" s="405">
        <v>380331.28499999997</v>
      </c>
      <c r="AE26" s="453">
        <v>0.96399999999999997</v>
      </c>
    </row>
    <row r="27" spans="1:31">
      <c r="A27" s="293" t="s">
        <v>592</v>
      </c>
      <c r="B27" s="408">
        <v>6849807.04</v>
      </c>
      <c r="C27" s="400">
        <v>6760105.5539999995</v>
      </c>
      <c r="D27" s="452">
        <v>0.98699999999999999</v>
      </c>
      <c r="E27" s="408">
        <v>6058456.9170000004</v>
      </c>
      <c r="F27" s="400">
        <v>5972033.7649999997</v>
      </c>
      <c r="G27" s="452">
        <v>0.98599999999999999</v>
      </c>
      <c r="H27" s="408">
        <v>2487629.898</v>
      </c>
      <c r="I27" s="400">
        <v>2429589.5189999999</v>
      </c>
      <c r="J27" s="452">
        <v>0.97699999999999998</v>
      </c>
      <c r="K27" s="408">
        <v>3570827.0189999999</v>
      </c>
      <c r="L27" s="400">
        <v>3542444.2459999998</v>
      </c>
      <c r="M27" s="452">
        <v>0.99199999999999999</v>
      </c>
      <c r="N27" s="408">
        <v>791350.12300000002</v>
      </c>
      <c r="O27" s="400">
        <v>788071.78899999999</v>
      </c>
      <c r="P27" s="452">
        <v>0.996</v>
      </c>
      <c r="Q27" s="408">
        <v>1206112.2320000001</v>
      </c>
      <c r="R27" s="400">
        <v>1196656.93</v>
      </c>
      <c r="S27" s="452">
        <v>0.99199999999999999</v>
      </c>
      <c r="T27" s="408">
        <v>787117.73300000001</v>
      </c>
      <c r="U27" s="400">
        <v>771485.17500000005</v>
      </c>
      <c r="V27" s="452">
        <v>0.98</v>
      </c>
      <c r="W27" s="408">
        <v>782735.59900000005</v>
      </c>
      <c r="X27" s="400">
        <v>767144.19299999997</v>
      </c>
      <c r="Y27" s="452">
        <v>0.98</v>
      </c>
      <c r="Z27" s="408">
        <v>4382.134</v>
      </c>
      <c r="AA27" s="400">
        <v>4340.982</v>
      </c>
      <c r="AB27" s="452">
        <v>0.99099999999999999</v>
      </c>
      <c r="AC27" s="408">
        <v>351641.03</v>
      </c>
      <c r="AD27" s="400">
        <v>340043.21</v>
      </c>
      <c r="AE27" s="452">
        <v>0.96699999999999997</v>
      </c>
    </row>
    <row r="28" spans="1:31">
      <c r="A28" s="293" t="s">
        <v>593</v>
      </c>
      <c r="B28" s="408">
        <v>6022315.1629999997</v>
      </c>
      <c r="C28" s="400">
        <v>5954911.6670000004</v>
      </c>
      <c r="D28" s="452">
        <v>0.98899999999999999</v>
      </c>
      <c r="E28" s="408">
        <v>5148157.8099999996</v>
      </c>
      <c r="F28" s="400">
        <v>5084147.085</v>
      </c>
      <c r="G28" s="452">
        <v>0.98799999999999999</v>
      </c>
      <c r="H28" s="408">
        <v>2064602.6939999999</v>
      </c>
      <c r="I28" s="400">
        <v>2022033.6740000001</v>
      </c>
      <c r="J28" s="452">
        <v>0.97899999999999998</v>
      </c>
      <c r="K28" s="408">
        <v>3083555.1159999999</v>
      </c>
      <c r="L28" s="400">
        <v>3062113.4109999998</v>
      </c>
      <c r="M28" s="452">
        <v>0.99299999999999999</v>
      </c>
      <c r="N28" s="408">
        <v>874157.353</v>
      </c>
      <c r="O28" s="400">
        <v>870764.58200000005</v>
      </c>
      <c r="P28" s="452">
        <v>0.996</v>
      </c>
      <c r="Q28" s="408">
        <v>1627376.8489999999</v>
      </c>
      <c r="R28" s="400">
        <v>1616452.818</v>
      </c>
      <c r="S28" s="452">
        <v>0.99299999999999999</v>
      </c>
      <c r="T28" s="408">
        <v>656671.66500000004</v>
      </c>
      <c r="U28" s="400">
        <v>644789.64500000002</v>
      </c>
      <c r="V28" s="452">
        <v>0.98199999999999998</v>
      </c>
      <c r="W28" s="408">
        <v>653644.13699999999</v>
      </c>
      <c r="X28" s="400">
        <v>641797.82700000005</v>
      </c>
      <c r="Y28" s="452">
        <v>0.98199999999999998</v>
      </c>
      <c r="Z28" s="408">
        <v>3027.5279999999998</v>
      </c>
      <c r="AA28" s="400">
        <v>2991.8180000000002</v>
      </c>
      <c r="AB28" s="452">
        <v>0.98799999999999999</v>
      </c>
      <c r="AC28" s="408">
        <v>161623.54999999999</v>
      </c>
      <c r="AD28" s="400">
        <v>154751.95000000001</v>
      </c>
      <c r="AE28" s="452">
        <v>0.95699999999999996</v>
      </c>
    </row>
    <row r="29" spans="1:31">
      <c r="A29" s="293" t="s">
        <v>594</v>
      </c>
      <c r="B29" s="408">
        <v>15330708.524</v>
      </c>
      <c r="C29" s="400">
        <v>15159538.727</v>
      </c>
      <c r="D29" s="452">
        <v>0.98899999999999999</v>
      </c>
      <c r="E29" s="408">
        <v>13334360.210999999</v>
      </c>
      <c r="F29" s="400">
        <v>13172195.259</v>
      </c>
      <c r="G29" s="452">
        <v>0.98799999999999999</v>
      </c>
      <c r="H29" s="408">
        <v>5646364.7060000002</v>
      </c>
      <c r="I29" s="400">
        <v>5528981.1519999998</v>
      </c>
      <c r="J29" s="452">
        <v>0.97899999999999998</v>
      </c>
      <c r="K29" s="408">
        <v>7687995.5049999999</v>
      </c>
      <c r="L29" s="400">
        <v>7643214.1069999998</v>
      </c>
      <c r="M29" s="452">
        <v>0.99399999999999999</v>
      </c>
      <c r="N29" s="408">
        <v>1996348.3130000001</v>
      </c>
      <c r="O29" s="400">
        <v>1987343.4680000001</v>
      </c>
      <c r="P29" s="452">
        <v>0.995</v>
      </c>
      <c r="Q29" s="408">
        <v>3986984.548</v>
      </c>
      <c r="R29" s="400">
        <v>3959420.7990000001</v>
      </c>
      <c r="S29" s="452">
        <v>0.99299999999999999</v>
      </c>
      <c r="T29" s="408">
        <v>1619141.915</v>
      </c>
      <c r="U29" s="400">
        <v>1586601.101</v>
      </c>
      <c r="V29" s="452">
        <v>0.98</v>
      </c>
      <c r="W29" s="408">
        <v>1609907.0120000001</v>
      </c>
      <c r="X29" s="400">
        <v>1577378.638</v>
      </c>
      <c r="Y29" s="452">
        <v>0.98</v>
      </c>
      <c r="Z29" s="408">
        <v>9234.9030000000002</v>
      </c>
      <c r="AA29" s="400">
        <v>9222.4629999999997</v>
      </c>
      <c r="AB29" s="452">
        <v>0.999</v>
      </c>
      <c r="AC29" s="408">
        <v>387736</v>
      </c>
      <c r="AD29" s="400">
        <v>377251.62</v>
      </c>
      <c r="AE29" s="452">
        <v>0.97299999999999998</v>
      </c>
    </row>
    <row r="30" spans="1:31">
      <c r="A30" s="293" t="s">
        <v>595</v>
      </c>
      <c r="B30" s="408">
        <v>15915666.092</v>
      </c>
      <c r="C30" s="400">
        <v>15781940.903999999</v>
      </c>
      <c r="D30" s="452">
        <v>0.99199999999999999</v>
      </c>
      <c r="E30" s="408">
        <v>13446425.126</v>
      </c>
      <c r="F30" s="400">
        <v>13321077.884</v>
      </c>
      <c r="G30" s="452">
        <v>0.99099999999999999</v>
      </c>
      <c r="H30" s="408">
        <v>4885458.4519999996</v>
      </c>
      <c r="I30" s="400">
        <v>4806433.26</v>
      </c>
      <c r="J30" s="452">
        <v>0.98399999999999999</v>
      </c>
      <c r="K30" s="408">
        <v>8560966.6740000006</v>
      </c>
      <c r="L30" s="400">
        <v>8514644.6239999998</v>
      </c>
      <c r="M30" s="452">
        <v>0.995</v>
      </c>
      <c r="N30" s="408">
        <v>2469240.966</v>
      </c>
      <c r="O30" s="400">
        <v>2460863.02</v>
      </c>
      <c r="P30" s="452">
        <v>0.997</v>
      </c>
      <c r="Q30" s="408">
        <v>3794474.43</v>
      </c>
      <c r="R30" s="400">
        <v>3777587.5359999998</v>
      </c>
      <c r="S30" s="452">
        <v>0.996</v>
      </c>
      <c r="T30" s="408">
        <v>1374943.689</v>
      </c>
      <c r="U30" s="400">
        <v>1354795.548</v>
      </c>
      <c r="V30" s="452">
        <v>0.98499999999999999</v>
      </c>
      <c r="W30" s="408">
        <v>1362312.432</v>
      </c>
      <c r="X30" s="400">
        <v>1342230.7620000001</v>
      </c>
      <c r="Y30" s="452">
        <v>0.98499999999999999</v>
      </c>
      <c r="Z30" s="408">
        <v>12631.257</v>
      </c>
      <c r="AA30" s="400">
        <v>12564.786</v>
      </c>
      <c r="AB30" s="452">
        <v>0.995</v>
      </c>
      <c r="AC30" s="408">
        <v>696200.8</v>
      </c>
      <c r="AD30" s="400">
        <v>673915.34</v>
      </c>
      <c r="AE30" s="452">
        <v>0.96799999999999997</v>
      </c>
    </row>
    <row r="31" spans="1:31">
      <c r="A31" s="403" t="s">
        <v>596</v>
      </c>
      <c r="B31" s="408">
        <v>29009660.482999999</v>
      </c>
      <c r="C31" s="400">
        <v>28718207.147999998</v>
      </c>
      <c r="D31" s="452">
        <v>0.99</v>
      </c>
      <c r="E31" s="408">
        <v>25200270.23</v>
      </c>
      <c r="F31" s="400">
        <v>24922799.669</v>
      </c>
      <c r="G31" s="452">
        <v>0.98899999999999999</v>
      </c>
      <c r="H31" s="408">
        <v>9593641.1699999999</v>
      </c>
      <c r="I31" s="400">
        <v>9397902.2359999996</v>
      </c>
      <c r="J31" s="452">
        <v>0.98</v>
      </c>
      <c r="K31" s="408">
        <v>15606629.060000001</v>
      </c>
      <c r="L31" s="400">
        <v>15524897.433</v>
      </c>
      <c r="M31" s="452">
        <v>0.995</v>
      </c>
      <c r="N31" s="408">
        <v>3809390.253</v>
      </c>
      <c r="O31" s="400">
        <v>3795407.4789999998</v>
      </c>
      <c r="P31" s="452">
        <v>0.996</v>
      </c>
      <c r="Q31" s="408">
        <v>7326936.926</v>
      </c>
      <c r="R31" s="400">
        <v>7292254.7740000002</v>
      </c>
      <c r="S31" s="452">
        <v>0.995</v>
      </c>
      <c r="T31" s="408">
        <v>2540442.0729999999</v>
      </c>
      <c r="U31" s="400">
        <v>2496868.0120000001</v>
      </c>
      <c r="V31" s="452">
        <v>0.98299999999999998</v>
      </c>
      <c r="W31" s="408">
        <v>2523768.466</v>
      </c>
      <c r="X31" s="400">
        <v>2480279.5649999999</v>
      </c>
      <c r="Y31" s="452">
        <v>0.98299999999999998</v>
      </c>
      <c r="Z31" s="408">
        <v>16673.607</v>
      </c>
      <c r="AA31" s="400">
        <v>16588.447</v>
      </c>
      <c r="AB31" s="452">
        <v>0.995</v>
      </c>
      <c r="AC31" s="408">
        <v>636191.61</v>
      </c>
      <c r="AD31" s="400">
        <v>616071.88</v>
      </c>
      <c r="AE31" s="452">
        <v>0.96799999999999997</v>
      </c>
    </row>
    <row r="32" spans="1:31">
      <c r="A32" s="293" t="s">
        <v>597</v>
      </c>
      <c r="B32" s="395">
        <v>65703313.071000002</v>
      </c>
      <c r="C32" s="396">
        <v>65091180.353</v>
      </c>
      <c r="D32" s="450">
        <v>0.99099999999999999</v>
      </c>
      <c r="E32" s="398">
        <v>55285060.979000002</v>
      </c>
      <c r="F32" s="396">
        <v>54711275.844999999</v>
      </c>
      <c r="G32" s="450">
        <v>0.99</v>
      </c>
      <c r="H32" s="395">
        <v>19982033.179000001</v>
      </c>
      <c r="I32" s="396">
        <v>19591380.741</v>
      </c>
      <c r="J32" s="450">
        <v>0.98</v>
      </c>
      <c r="K32" s="398">
        <v>35303027.799999997</v>
      </c>
      <c r="L32" s="396">
        <v>35119895.104000002</v>
      </c>
      <c r="M32" s="450">
        <v>0.995</v>
      </c>
      <c r="N32" s="395">
        <v>10418252.092</v>
      </c>
      <c r="O32" s="396">
        <v>10379904.507999999</v>
      </c>
      <c r="P32" s="450">
        <v>0.996</v>
      </c>
      <c r="Q32" s="398">
        <v>14511464.625</v>
      </c>
      <c r="R32" s="396">
        <v>14426455.646</v>
      </c>
      <c r="S32" s="450">
        <v>0.99399999999999999</v>
      </c>
      <c r="T32" s="395">
        <v>4929001.0659999996</v>
      </c>
      <c r="U32" s="396">
        <v>4847484.5140000004</v>
      </c>
      <c r="V32" s="450">
        <v>0.98299999999999998</v>
      </c>
      <c r="W32" s="398">
        <v>4876247.7740000002</v>
      </c>
      <c r="X32" s="396">
        <v>4795097.2220000001</v>
      </c>
      <c r="Y32" s="450">
        <v>0.98299999999999998</v>
      </c>
      <c r="Z32" s="395">
        <v>52753.292000000001</v>
      </c>
      <c r="AA32" s="396">
        <v>52387.292000000001</v>
      </c>
      <c r="AB32" s="450">
        <v>0.99299999999999999</v>
      </c>
      <c r="AC32" s="398">
        <v>3058944.57</v>
      </c>
      <c r="AD32" s="396">
        <v>2942286.4</v>
      </c>
      <c r="AE32" s="450">
        <v>0.96199999999999997</v>
      </c>
    </row>
    <row r="33" spans="1:31">
      <c r="A33" s="293" t="s">
        <v>598</v>
      </c>
      <c r="B33" s="399">
        <v>13436280.154999999</v>
      </c>
      <c r="C33" s="400">
        <v>13320179.208000001</v>
      </c>
      <c r="D33" s="452">
        <v>0.99099999999999999</v>
      </c>
      <c r="E33" s="402">
        <v>11461089.421</v>
      </c>
      <c r="F33" s="400">
        <v>11351371.18</v>
      </c>
      <c r="G33" s="452">
        <v>0.99</v>
      </c>
      <c r="H33" s="399">
        <v>4291570.9529999997</v>
      </c>
      <c r="I33" s="400">
        <v>4221495.5240000002</v>
      </c>
      <c r="J33" s="452">
        <v>0.98399999999999999</v>
      </c>
      <c r="K33" s="402">
        <v>7169518.4680000003</v>
      </c>
      <c r="L33" s="400">
        <v>7129875.6560000004</v>
      </c>
      <c r="M33" s="452">
        <v>0.99399999999999999</v>
      </c>
      <c r="N33" s="399">
        <v>1975190.7339999999</v>
      </c>
      <c r="O33" s="400">
        <v>1968808.0279999999</v>
      </c>
      <c r="P33" s="452">
        <v>0.997</v>
      </c>
      <c r="Q33" s="402">
        <v>3256132.0750000002</v>
      </c>
      <c r="R33" s="400">
        <v>3237579.0219999999</v>
      </c>
      <c r="S33" s="452">
        <v>0.99399999999999999</v>
      </c>
      <c r="T33" s="399">
        <v>1277702.7379999999</v>
      </c>
      <c r="U33" s="400">
        <v>1256290.8400000001</v>
      </c>
      <c r="V33" s="452">
        <v>0.98299999999999998</v>
      </c>
      <c r="W33" s="402">
        <v>1270752.6229999999</v>
      </c>
      <c r="X33" s="400">
        <v>1249418.8049999999</v>
      </c>
      <c r="Y33" s="452">
        <v>0.98299999999999998</v>
      </c>
      <c r="Z33" s="399">
        <v>6950.1149999999998</v>
      </c>
      <c r="AA33" s="400">
        <v>6872.0349999999999</v>
      </c>
      <c r="AB33" s="452">
        <v>0.98899999999999999</v>
      </c>
      <c r="AC33" s="402">
        <v>518738.99</v>
      </c>
      <c r="AD33" s="400">
        <v>503087.82</v>
      </c>
      <c r="AE33" s="452">
        <v>0.97</v>
      </c>
    </row>
    <row r="34" spans="1:31">
      <c r="A34" s="293" t="s">
        <v>599</v>
      </c>
      <c r="B34" s="399">
        <v>10865548.162</v>
      </c>
      <c r="C34" s="400">
        <v>10738075.107000001</v>
      </c>
      <c r="D34" s="452">
        <v>0.98799999999999999</v>
      </c>
      <c r="E34" s="402">
        <v>9319640.0620000008</v>
      </c>
      <c r="F34" s="400">
        <v>9201269.466</v>
      </c>
      <c r="G34" s="452">
        <v>0.98699999999999999</v>
      </c>
      <c r="H34" s="399">
        <v>3827154.3059999999</v>
      </c>
      <c r="I34" s="400">
        <v>3743228.3560000001</v>
      </c>
      <c r="J34" s="452">
        <v>0.97799999999999998</v>
      </c>
      <c r="K34" s="402">
        <v>5492485.7560000001</v>
      </c>
      <c r="L34" s="400">
        <v>5458041.1100000003</v>
      </c>
      <c r="M34" s="452">
        <v>0.99399999999999999</v>
      </c>
      <c r="N34" s="399">
        <v>1545908.1</v>
      </c>
      <c r="O34" s="400">
        <v>1536805.6410000001</v>
      </c>
      <c r="P34" s="452">
        <v>0.99399999999999999</v>
      </c>
      <c r="Q34" s="402">
        <v>2780043.0750000002</v>
      </c>
      <c r="R34" s="400">
        <v>2761114.699</v>
      </c>
      <c r="S34" s="452">
        <v>0.99299999999999999</v>
      </c>
      <c r="T34" s="399">
        <v>1009294.183</v>
      </c>
      <c r="U34" s="400">
        <v>991905.31099999999</v>
      </c>
      <c r="V34" s="452">
        <v>0.98299999999999998</v>
      </c>
      <c r="W34" s="402">
        <v>996610.55200000003</v>
      </c>
      <c r="X34" s="400">
        <v>979310.07799999998</v>
      </c>
      <c r="Y34" s="452">
        <v>0.98299999999999998</v>
      </c>
      <c r="Z34" s="399">
        <v>12683.630999999999</v>
      </c>
      <c r="AA34" s="400">
        <v>12595.233</v>
      </c>
      <c r="AB34" s="452">
        <v>0.99299999999999999</v>
      </c>
      <c r="AC34" s="402">
        <v>518697.3</v>
      </c>
      <c r="AD34" s="400">
        <v>502158.06</v>
      </c>
      <c r="AE34" s="452">
        <v>0.96799999999999997</v>
      </c>
    </row>
    <row r="35" spans="1:31">
      <c r="A35" s="293" t="s">
        <v>600</v>
      </c>
      <c r="B35" s="399">
        <v>20776175.978999998</v>
      </c>
      <c r="C35" s="400">
        <v>20501897.985999998</v>
      </c>
      <c r="D35" s="452">
        <v>0.98699999999999999</v>
      </c>
      <c r="E35" s="402">
        <v>17993045.204999998</v>
      </c>
      <c r="F35" s="400">
        <v>17732639.147999998</v>
      </c>
      <c r="G35" s="452">
        <v>0.98599999999999999</v>
      </c>
      <c r="H35" s="399">
        <v>7396165.5259999996</v>
      </c>
      <c r="I35" s="400">
        <v>7220226.9699999997</v>
      </c>
      <c r="J35" s="452">
        <v>0.97599999999999998</v>
      </c>
      <c r="K35" s="402">
        <v>10596879.679</v>
      </c>
      <c r="L35" s="400">
        <v>10512412.177999999</v>
      </c>
      <c r="M35" s="452">
        <v>0.99199999999999999</v>
      </c>
      <c r="N35" s="399">
        <v>2783130.7740000002</v>
      </c>
      <c r="O35" s="400">
        <v>2769258.838</v>
      </c>
      <c r="P35" s="452">
        <v>0.995</v>
      </c>
      <c r="Q35" s="402">
        <v>4475636.466</v>
      </c>
      <c r="R35" s="400">
        <v>4441788.1279999996</v>
      </c>
      <c r="S35" s="452">
        <v>0.99199999999999999</v>
      </c>
      <c r="T35" s="399">
        <v>1879902.21</v>
      </c>
      <c r="U35" s="400">
        <v>1841473.6640000001</v>
      </c>
      <c r="V35" s="452">
        <v>0.98</v>
      </c>
      <c r="W35" s="402">
        <v>1864074.7919999999</v>
      </c>
      <c r="X35" s="400">
        <v>1826351.6569999999</v>
      </c>
      <c r="Y35" s="452">
        <v>0.98</v>
      </c>
      <c r="Z35" s="399">
        <v>15827.418</v>
      </c>
      <c r="AA35" s="400">
        <v>15122.007</v>
      </c>
      <c r="AB35" s="452">
        <v>0.95499999999999996</v>
      </c>
      <c r="AC35" s="402">
        <v>818776.26</v>
      </c>
      <c r="AD35" s="400">
        <v>788840.67</v>
      </c>
      <c r="AE35" s="452">
        <v>0.96299999999999997</v>
      </c>
    </row>
    <row r="36" spans="1:31">
      <c r="A36" s="403" t="s">
        <v>601</v>
      </c>
      <c r="B36" s="404">
        <v>79136772.674999997</v>
      </c>
      <c r="C36" s="405">
        <v>78042437.136000007</v>
      </c>
      <c r="D36" s="453">
        <v>0.98599999999999999</v>
      </c>
      <c r="E36" s="407">
        <v>66463410.101999998</v>
      </c>
      <c r="F36" s="405">
        <v>65438835.883000001</v>
      </c>
      <c r="G36" s="453">
        <v>0.98499999999999999</v>
      </c>
      <c r="H36" s="404">
        <v>26582884.954999998</v>
      </c>
      <c r="I36" s="405">
        <v>25964829.116999999</v>
      </c>
      <c r="J36" s="453">
        <v>0.97699999999999998</v>
      </c>
      <c r="K36" s="407">
        <v>39880525.147</v>
      </c>
      <c r="L36" s="405">
        <v>39474006.766000003</v>
      </c>
      <c r="M36" s="453">
        <v>0.99</v>
      </c>
      <c r="N36" s="404">
        <v>12673362.573000001</v>
      </c>
      <c r="O36" s="405">
        <v>12603601.253</v>
      </c>
      <c r="P36" s="453">
        <v>0.99399999999999999</v>
      </c>
      <c r="Q36" s="407">
        <v>17027857.892999999</v>
      </c>
      <c r="R36" s="405">
        <v>16874347.817000002</v>
      </c>
      <c r="S36" s="453">
        <v>0.99099999999999999</v>
      </c>
      <c r="T36" s="404">
        <v>6658835.909</v>
      </c>
      <c r="U36" s="405">
        <v>6547671.9979999997</v>
      </c>
      <c r="V36" s="453">
        <v>0.98299999999999998</v>
      </c>
      <c r="W36" s="407">
        <v>6609134.4019999998</v>
      </c>
      <c r="X36" s="405">
        <v>6498651.0039999997</v>
      </c>
      <c r="Y36" s="453">
        <v>0.98299999999999998</v>
      </c>
      <c r="Z36" s="404">
        <v>49701.506999999998</v>
      </c>
      <c r="AA36" s="405">
        <v>49020.993999999999</v>
      </c>
      <c r="AB36" s="453">
        <v>0.98599999999999999</v>
      </c>
      <c r="AC36" s="407">
        <v>3902489.29</v>
      </c>
      <c r="AD36" s="405">
        <v>3767455.31</v>
      </c>
      <c r="AE36" s="453">
        <v>0.96499999999999997</v>
      </c>
    </row>
    <row r="37" spans="1:31">
      <c r="A37" s="293" t="s">
        <v>602</v>
      </c>
      <c r="B37" s="408">
        <v>44923348.555</v>
      </c>
      <c r="C37" s="400">
        <v>44119524.436000004</v>
      </c>
      <c r="D37" s="452">
        <v>0.98199999999999998</v>
      </c>
      <c r="E37" s="408">
        <v>38113188.905000001</v>
      </c>
      <c r="F37" s="400">
        <v>37336796.934</v>
      </c>
      <c r="G37" s="452">
        <v>0.98</v>
      </c>
      <c r="H37" s="408">
        <v>15167878.597999999</v>
      </c>
      <c r="I37" s="400">
        <v>14545100.141000001</v>
      </c>
      <c r="J37" s="452">
        <v>0.95899999999999996</v>
      </c>
      <c r="K37" s="408">
        <v>22945310.307</v>
      </c>
      <c r="L37" s="400">
        <v>22791696.793000001</v>
      </c>
      <c r="M37" s="452">
        <v>0.99299999999999999</v>
      </c>
      <c r="N37" s="408">
        <v>6810159.6500000004</v>
      </c>
      <c r="O37" s="400">
        <v>6782727.5020000003</v>
      </c>
      <c r="P37" s="452">
        <v>0.996</v>
      </c>
      <c r="Q37" s="408">
        <v>11027633.568</v>
      </c>
      <c r="R37" s="400">
        <v>10966399.99</v>
      </c>
      <c r="S37" s="452">
        <v>0.99399999999999999</v>
      </c>
      <c r="T37" s="408">
        <v>3934915.449</v>
      </c>
      <c r="U37" s="400">
        <v>3828062.8089999999</v>
      </c>
      <c r="V37" s="452">
        <v>0.97299999999999998</v>
      </c>
      <c r="W37" s="408">
        <v>3910627.22</v>
      </c>
      <c r="X37" s="400">
        <v>3803869.9419999998</v>
      </c>
      <c r="Y37" s="452">
        <v>0.97299999999999998</v>
      </c>
      <c r="Z37" s="408">
        <v>24288.228999999999</v>
      </c>
      <c r="AA37" s="400">
        <v>24192.866999999998</v>
      </c>
      <c r="AB37" s="452">
        <v>0.996</v>
      </c>
      <c r="AC37" s="408">
        <v>1643341.35</v>
      </c>
      <c r="AD37" s="400">
        <v>1592755.26</v>
      </c>
      <c r="AE37" s="452">
        <v>0.96899999999999997</v>
      </c>
    </row>
    <row r="38" spans="1:31">
      <c r="A38" s="293" t="s">
        <v>603</v>
      </c>
      <c r="B38" s="408">
        <v>10967807.452</v>
      </c>
      <c r="C38" s="400">
        <v>10838369.229</v>
      </c>
      <c r="D38" s="452">
        <v>0.98799999999999999</v>
      </c>
      <c r="E38" s="408">
        <v>9604291.9639999997</v>
      </c>
      <c r="F38" s="400">
        <v>9482703.6730000004</v>
      </c>
      <c r="G38" s="452">
        <v>0.98699999999999999</v>
      </c>
      <c r="H38" s="408">
        <v>3675809.341</v>
      </c>
      <c r="I38" s="400">
        <v>3597476.3470000001</v>
      </c>
      <c r="J38" s="452">
        <v>0.97899999999999998</v>
      </c>
      <c r="K38" s="408">
        <v>5928482.6229999997</v>
      </c>
      <c r="L38" s="400">
        <v>5885227.3260000004</v>
      </c>
      <c r="M38" s="452">
        <v>0.99299999999999999</v>
      </c>
      <c r="N38" s="408">
        <v>1363515.4879999999</v>
      </c>
      <c r="O38" s="400">
        <v>1355665.5560000001</v>
      </c>
      <c r="P38" s="452">
        <v>0.99399999999999999</v>
      </c>
      <c r="Q38" s="408">
        <v>1910095.132</v>
      </c>
      <c r="R38" s="400">
        <v>1897886.4920000001</v>
      </c>
      <c r="S38" s="452">
        <v>0.99399999999999999</v>
      </c>
      <c r="T38" s="408">
        <v>1050324.879</v>
      </c>
      <c r="U38" s="400">
        <v>1030596.232</v>
      </c>
      <c r="V38" s="452">
        <v>0.98099999999999998</v>
      </c>
      <c r="W38" s="408">
        <v>1044252.689</v>
      </c>
      <c r="X38" s="400">
        <v>1024576.282</v>
      </c>
      <c r="Y38" s="452">
        <v>0.98099999999999998</v>
      </c>
      <c r="Z38" s="408">
        <v>6072.19</v>
      </c>
      <c r="AA38" s="400">
        <v>6019.95</v>
      </c>
      <c r="AB38" s="452">
        <v>0.99099999999999999</v>
      </c>
      <c r="AC38" s="408">
        <v>637047.03</v>
      </c>
      <c r="AD38" s="400">
        <v>607939.93000000005</v>
      </c>
      <c r="AE38" s="452">
        <v>0.95399999999999996</v>
      </c>
    </row>
    <row r="39" spans="1:31">
      <c r="A39" s="293" t="s">
        <v>604</v>
      </c>
      <c r="B39" s="408">
        <v>7218821.3919999991</v>
      </c>
      <c r="C39" s="400">
        <v>7112307.9009999996</v>
      </c>
      <c r="D39" s="452">
        <v>0.98499999999999999</v>
      </c>
      <c r="E39" s="408">
        <v>6238238.0939999996</v>
      </c>
      <c r="F39" s="400">
        <v>6137088.818</v>
      </c>
      <c r="G39" s="452">
        <v>0.98399999999999999</v>
      </c>
      <c r="H39" s="408">
        <v>2309797.4049999998</v>
      </c>
      <c r="I39" s="400">
        <v>2238773.4109999998</v>
      </c>
      <c r="J39" s="452">
        <v>0.96899999999999997</v>
      </c>
      <c r="K39" s="408">
        <v>3928440.6889999998</v>
      </c>
      <c r="L39" s="400">
        <v>3898315.4070000001</v>
      </c>
      <c r="M39" s="452">
        <v>0.99199999999999999</v>
      </c>
      <c r="N39" s="408">
        <v>980583.29799999995</v>
      </c>
      <c r="O39" s="400">
        <v>975219.08299999998</v>
      </c>
      <c r="P39" s="452">
        <v>0.995</v>
      </c>
      <c r="Q39" s="408">
        <v>1451747.5830000001</v>
      </c>
      <c r="R39" s="400">
        <v>1439757.345</v>
      </c>
      <c r="S39" s="452">
        <v>0.99199999999999999</v>
      </c>
      <c r="T39" s="408">
        <v>657738.90700000001</v>
      </c>
      <c r="U39" s="400">
        <v>641586.62</v>
      </c>
      <c r="V39" s="452">
        <v>0.97499999999999998</v>
      </c>
      <c r="W39" s="408">
        <v>654507.06700000004</v>
      </c>
      <c r="X39" s="400">
        <v>638408.86300000001</v>
      </c>
      <c r="Y39" s="452">
        <v>0.97499999999999998</v>
      </c>
      <c r="Z39" s="408">
        <v>3231.84</v>
      </c>
      <c r="AA39" s="400">
        <v>3177.7570000000001</v>
      </c>
      <c r="AB39" s="452">
        <v>0.98299999999999998</v>
      </c>
      <c r="AC39" s="408">
        <v>324251.84000000003</v>
      </c>
      <c r="AD39" s="400">
        <v>311229.2</v>
      </c>
      <c r="AE39" s="452">
        <v>0.96</v>
      </c>
    </row>
    <row r="40" spans="1:31">
      <c r="A40" s="293" t="s">
        <v>605</v>
      </c>
      <c r="B40" s="408">
        <v>4870576.6279999996</v>
      </c>
      <c r="C40" s="400">
        <v>4789465.824</v>
      </c>
      <c r="D40" s="452">
        <v>0.98299999999999998</v>
      </c>
      <c r="E40" s="408">
        <v>4252932.9539999999</v>
      </c>
      <c r="F40" s="400">
        <v>4174581.0830000001</v>
      </c>
      <c r="G40" s="452">
        <v>0.98199999999999998</v>
      </c>
      <c r="H40" s="408">
        <v>1903316.9820000001</v>
      </c>
      <c r="I40" s="400">
        <v>1845013.1969999999</v>
      </c>
      <c r="J40" s="452">
        <v>0.96899999999999997</v>
      </c>
      <c r="K40" s="408">
        <v>2349615.9720000001</v>
      </c>
      <c r="L40" s="400">
        <v>2329567.8859999999</v>
      </c>
      <c r="M40" s="452">
        <v>0.99099999999999999</v>
      </c>
      <c r="N40" s="408">
        <v>617643.674</v>
      </c>
      <c r="O40" s="400">
        <v>614884.74100000004</v>
      </c>
      <c r="P40" s="452">
        <v>0.996</v>
      </c>
      <c r="Q40" s="408">
        <v>1119198.8940000001</v>
      </c>
      <c r="R40" s="400">
        <v>1111291.1440000001</v>
      </c>
      <c r="S40" s="452">
        <v>0.99299999999999999</v>
      </c>
      <c r="T40" s="408">
        <v>564753.46900000004</v>
      </c>
      <c r="U40" s="400">
        <v>553113.60199999996</v>
      </c>
      <c r="V40" s="452">
        <v>0.97899999999999998</v>
      </c>
      <c r="W40" s="408">
        <v>559988.75100000005</v>
      </c>
      <c r="X40" s="400">
        <v>548461.91899999999</v>
      </c>
      <c r="Y40" s="452">
        <v>0.97899999999999998</v>
      </c>
      <c r="Z40" s="408">
        <v>4764.7179999999998</v>
      </c>
      <c r="AA40" s="400">
        <v>4651.683</v>
      </c>
      <c r="AB40" s="452">
        <v>0.97599999999999998</v>
      </c>
      <c r="AC40" s="408">
        <v>166433.65</v>
      </c>
      <c r="AD40" s="400">
        <v>157673.38500000001</v>
      </c>
      <c r="AE40" s="452">
        <v>0.94699999999999995</v>
      </c>
    </row>
    <row r="41" spans="1:31">
      <c r="A41" s="403" t="s">
        <v>606</v>
      </c>
      <c r="B41" s="408">
        <v>5498814.2539999997</v>
      </c>
      <c r="C41" s="400">
        <v>5427933.4649999999</v>
      </c>
      <c r="D41" s="452">
        <v>0.98699999999999999</v>
      </c>
      <c r="E41" s="408">
        <v>4815867.4610000001</v>
      </c>
      <c r="F41" s="400">
        <v>4748345.4819999998</v>
      </c>
      <c r="G41" s="452">
        <v>0.98599999999999999</v>
      </c>
      <c r="H41" s="408">
        <v>2085931.0330000001</v>
      </c>
      <c r="I41" s="400">
        <v>2041577.7960000001</v>
      </c>
      <c r="J41" s="452">
        <v>0.97899999999999998</v>
      </c>
      <c r="K41" s="408">
        <v>2729936.4279999998</v>
      </c>
      <c r="L41" s="400">
        <v>2706767.6860000002</v>
      </c>
      <c r="M41" s="452">
        <v>0.99199999999999999</v>
      </c>
      <c r="N41" s="408">
        <v>682946.79299999995</v>
      </c>
      <c r="O41" s="400">
        <v>679587.98300000001</v>
      </c>
      <c r="P41" s="452">
        <v>0.995</v>
      </c>
      <c r="Q41" s="408">
        <v>1497929.0049999999</v>
      </c>
      <c r="R41" s="400">
        <v>1489652.1</v>
      </c>
      <c r="S41" s="452">
        <v>0.99399999999999999</v>
      </c>
      <c r="T41" s="408">
        <v>651815.38100000005</v>
      </c>
      <c r="U41" s="400">
        <v>639351.81000000006</v>
      </c>
      <c r="V41" s="452">
        <v>0.98099999999999998</v>
      </c>
      <c r="W41" s="408">
        <v>647232.45900000003</v>
      </c>
      <c r="X41" s="400">
        <v>634781.54799999995</v>
      </c>
      <c r="Y41" s="452">
        <v>0.98099999999999998</v>
      </c>
      <c r="Z41" s="408">
        <v>4582.9219999999996</v>
      </c>
      <c r="AA41" s="400">
        <v>4570.2619999999997</v>
      </c>
      <c r="AB41" s="452">
        <v>0.997</v>
      </c>
      <c r="AC41" s="408">
        <v>180620.29</v>
      </c>
      <c r="AD41" s="400">
        <v>173520.92</v>
      </c>
      <c r="AE41" s="452">
        <v>0.96099999999999997</v>
      </c>
    </row>
    <row r="42" spans="1:31">
      <c r="A42" s="293" t="s">
        <v>607</v>
      </c>
      <c r="B42" s="395">
        <v>17929121.788000003</v>
      </c>
      <c r="C42" s="396">
        <v>17715536.763</v>
      </c>
      <c r="D42" s="450">
        <v>0.98799999999999999</v>
      </c>
      <c r="E42" s="398">
        <v>15494071.493000001</v>
      </c>
      <c r="F42" s="396">
        <v>15292317.563999999</v>
      </c>
      <c r="G42" s="450">
        <v>0.98699999999999999</v>
      </c>
      <c r="H42" s="395">
        <v>6390250.2429999998</v>
      </c>
      <c r="I42" s="396">
        <v>6248637.8480000002</v>
      </c>
      <c r="J42" s="450">
        <v>0.97799999999999998</v>
      </c>
      <c r="K42" s="398">
        <v>9103821.25</v>
      </c>
      <c r="L42" s="396">
        <v>9043679.716</v>
      </c>
      <c r="M42" s="450">
        <v>0.99299999999999999</v>
      </c>
      <c r="N42" s="395">
        <v>2435050.2949999999</v>
      </c>
      <c r="O42" s="396">
        <v>2423219.199</v>
      </c>
      <c r="P42" s="450">
        <v>0.995</v>
      </c>
      <c r="Q42" s="398">
        <v>3201316.9959999998</v>
      </c>
      <c r="R42" s="396">
        <v>3179568.2170000002</v>
      </c>
      <c r="S42" s="450">
        <v>0.99299999999999999</v>
      </c>
      <c r="T42" s="395">
        <v>1692604.5560000001</v>
      </c>
      <c r="U42" s="396">
        <v>1661916.595</v>
      </c>
      <c r="V42" s="450">
        <v>0.98199999999999998</v>
      </c>
      <c r="W42" s="398">
        <v>1686764.747</v>
      </c>
      <c r="X42" s="396">
        <v>1656138.7660000001</v>
      </c>
      <c r="Y42" s="450">
        <v>0.98199999999999998</v>
      </c>
      <c r="Z42" s="395">
        <v>5839.8090000000002</v>
      </c>
      <c r="AA42" s="396">
        <v>5777.8289999999997</v>
      </c>
      <c r="AB42" s="450">
        <v>0.98899999999999999</v>
      </c>
      <c r="AC42" s="398">
        <v>553873.71499999997</v>
      </c>
      <c r="AD42" s="396">
        <v>537193.44499999995</v>
      </c>
      <c r="AE42" s="450">
        <v>0.97</v>
      </c>
    </row>
    <row r="43" spans="1:31">
      <c r="A43" s="293" t="s">
        <v>608</v>
      </c>
      <c r="B43" s="399">
        <v>23656011.98</v>
      </c>
      <c r="C43" s="400">
        <v>23382382.641000003</v>
      </c>
      <c r="D43" s="452">
        <v>0.98799999999999999</v>
      </c>
      <c r="E43" s="402">
        <v>20246207.458000001</v>
      </c>
      <c r="F43" s="400">
        <v>19988438.346000001</v>
      </c>
      <c r="G43" s="452">
        <v>0.98699999999999999</v>
      </c>
      <c r="H43" s="399">
        <v>8102507.8020000001</v>
      </c>
      <c r="I43" s="400">
        <v>7916662.1229999997</v>
      </c>
      <c r="J43" s="452">
        <v>0.97699999999999998</v>
      </c>
      <c r="K43" s="402">
        <v>12143699.655999999</v>
      </c>
      <c r="L43" s="400">
        <v>12071776.222999999</v>
      </c>
      <c r="M43" s="452">
        <v>0.99399999999999999</v>
      </c>
      <c r="N43" s="399">
        <v>3409804.5219999999</v>
      </c>
      <c r="O43" s="400">
        <v>3393944.2949999999</v>
      </c>
      <c r="P43" s="452">
        <v>0.995</v>
      </c>
      <c r="Q43" s="402">
        <v>6071860.3779999996</v>
      </c>
      <c r="R43" s="400">
        <v>6036703.1830000002</v>
      </c>
      <c r="S43" s="452">
        <v>0.99399999999999999</v>
      </c>
      <c r="T43" s="399">
        <v>2396829.2960000001</v>
      </c>
      <c r="U43" s="400">
        <v>2353567.5320000001</v>
      </c>
      <c r="V43" s="452">
        <v>0.98199999999999998</v>
      </c>
      <c r="W43" s="402">
        <v>2384990.162</v>
      </c>
      <c r="X43" s="400">
        <v>2341745.588</v>
      </c>
      <c r="Y43" s="452">
        <v>0.98199999999999998</v>
      </c>
      <c r="Z43" s="399">
        <v>11839.134</v>
      </c>
      <c r="AA43" s="400">
        <v>11821.944</v>
      </c>
      <c r="AB43" s="452">
        <v>0.999</v>
      </c>
      <c r="AC43" s="402">
        <v>1023212.63</v>
      </c>
      <c r="AD43" s="400">
        <v>999692.80000000005</v>
      </c>
      <c r="AE43" s="452">
        <v>0.97699999999999998</v>
      </c>
    </row>
    <row r="44" spans="1:31">
      <c r="A44" s="293" t="s">
        <v>609</v>
      </c>
      <c r="B44" s="399">
        <v>10768499.142999999</v>
      </c>
      <c r="C44" s="400">
        <v>10631891.160999998</v>
      </c>
      <c r="D44" s="452">
        <v>0.98699999999999999</v>
      </c>
      <c r="E44" s="402">
        <v>9296417.2390000001</v>
      </c>
      <c r="F44" s="400">
        <v>9166231.4829999991</v>
      </c>
      <c r="G44" s="452">
        <v>0.98599999999999999</v>
      </c>
      <c r="H44" s="399">
        <v>3903601.8909999998</v>
      </c>
      <c r="I44" s="400">
        <v>3808882.824</v>
      </c>
      <c r="J44" s="452">
        <v>0.97599999999999998</v>
      </c>
      <c r="K44" s="402">
        <v>5392815.3480000002</v>
      </c>
      <c r="L44" s="400">
        <v>5357348.659</v>
      </c>
      <c r="M44" s="452">
        <v>0.99299999999999999</v>
      </c>
      <c r="N44" s="399">
        <v>1472081.9040000001</v>
      </c>
      <c r="O44" s="400">
        <v>1465659.6780000001</v>
      </c>
      <c r="P44" s="452">
        <v>0.996</v>
      </c>
      <c r="Q44" s="402">
        <v>2787728.557</v>
      </c>
      <c r="R44" s="400">
        <v>2775677.9840000002</v>
      </c>
      <c r="S44" s="452">
        <v>0.996</v>
      </c>
      <c r="T44" s="399">
        <v>1258617.4080000001</v>
      </c>
      <c r="U44" s="400">
        <v>1232123.6669999999</v>
      </c>
      <c r="V44" s="452">
        <v>0.97899999999999998</v>
      </c>
      <c r="W44" s="402">
        <v>1251575.452</v>
      </c>
      <c r="X44" s="400">
        <v>1225174.9110000001</v>
      </c>
      <c r="Y44" s="452">
        <v>0.97899999999999998</v>
      </c>
      <c r="Z44" s="399">
        <v>7041.9560000000001</v>
      </c>
      <c r="AA44" s="400">
        <v>6948.7560000000003</v>
      </c>
      <c r="AB44" s="452">
        <v>0.98699999999999999</v>
      </c>
      <c r="AC44" s="402">
        <v>290399.42</v>
      </c>
      <c r="AD44" s="400">
        <v>279736.27</v>
      </c>
      <c r="AE44" s="452">
        <v>0.96299999999999997</v>
      </c>
    </row>
    <row r="45" spans="1:31">
      <c r="A45" s="293" t="s">
        <v>610</v>
      </c>
      <c r="B45" s="399">
        <v>6358686.8169999998</v>
      </c>
      <c r="C45" s="400">
        <v>6283556.017</v>
      </c>
      <c r="D45" s="452">
        <v>0.98799999999999999</v>
      </c>
      <c r="E45" s="402">
        <v>5461669.5750000002</v>
      </c>
      <c r="F45" s="400">
        <v>5391117.0810000002</v>
      </c>
      <c r="G45" s="452">
        <v>0.98699999999999999</v>
      </c>
      <c r="H45" s="399">
        <v>2190790.4070000001</v>
      </c>
      <c r="I45" s="400">
        <v>2143687.5750000002</v>
      </c>
      <c r="J45" s="452">
        <v>0.97799999999999998</v>
      </c>
      <c r="K45" s="402">
        <v>3270879.1680000001</v>
      </c>
      <c r="L45" s="400">
        <v>3247429.5060000001</v>
      </c>
      <c r="M45" s="452">
        <v>0.99299999999999999</v>
      </c>
      <c r="N45" s="399">
        <v>897017.24199999997</v>
      </c>
      <c r="O45" s="400">
        <v>892438.93599999999</v>
      </c>
      <c r="P45" s="452">
        <v>0.995</v>
      </c>
      <c r="Q45" s="402">
        <v>1299979.7050000001</v>
      </c>
      <c r="R45" s="400">
        <v>1290095.267</v>
      </c>
      <c r="S45" s="452">
        <v>0.99199999999999999</v>
      </c>
      <c r="T45" s="399">
        <v>691214.88899999997</v>
      </c>
      <c r="U45" s="400">
        <v>675643.99600000004</v>
      </c>
      <c r="V45" s="452">
        <v>0.97699999999999998</v>
      </c>
      <c r="W45" s="402">
        <v>687976.80299999996</v>
      </c>
      <c r="X45" s="400">
        <v>672405.91</v>
      </c>
      <c r="Y45" s="452">
        <v>0.97699999999999998</v>
      </c>
      <c r="Z45" s="399">
        <v>3238.0859999999998</v>
      </c>
      <c r="AA45" s="400">
        <v>3238.0859999999998</v>
      </c>
      <c r="AB45" s="452">
        <v>1</v>
      </c>
      <c r="AC45" s="402">
        <v>215563.77499999999</v>
      </c>
      <c r="AD45" s="400">
        <v>204334.94500000001</v>
      </c>
      <c r="AE45" s="452">
        <v>0.94799999999999995</v>
      </c>
    </row>
    <row r="46" spans="1:31">
      <c r="A46" s="403" t="s">
        <v>611</v>
      </c>
      <c r="B46" s="404">
        <v>8618221.0140000004</v>
      </c>
      <c r="C46" s="405">
        <v>8525270.5559999999</v>
      </c>
      <c r="D46" s="453">
        <v>0.98899999999999999</v>
      </c>
      <c r="E46" s="407">
        <v>7391966.2949999999</v>
      </c>
      <c r="F46" s="405">
        <v>7305336.9069999997</v>
      </c>
      <c r="G46" s="453">
        <v>0.98799999999999999</v>
      </c>
      <c r="H46" s="404">
        <v>3004164.9360000002</v>
      </c>
      <c r="I46" s="405">
        <v>2949540.4270000001</v>
      </c>
      <c r="J46" s="453">
        <v>0.98199999999999998</v>
      </c>
      <c r="K46" s="407">
        <v>4387801.3590000002</v>
      </c>
      <c r="L46" s="405">
        <v>4355796.4800000004</v>
      </c>
      <c r="M46" s="453">
        <v>0.99299999999999999</v>
      </c>
      <c r="N46" s="404">
        <v>1226254.719</v>
      </c>
      <c r="O46" s="405">
        <v>1219933.649</v>
      </c>
      <c r="P46" s="453">
        <v>0.995</v>
      </c>
      <c r="Q46" s="407">
        <v>2056835.838</v>
      </c>
      <c r="R46" s="405">
        <v>2040618.1610000001</v>
      </c>
      <c r="S46" s="453">
        <v>0.99199999999999999</v>
      </c>
      <c r="T46" s="404">
        <v>920860.61</v>
      </c>
      <c r="U46" s="405">
        <v>905369.61699999997</v>
      </c>
      <c r="V46" s="453">
        <v>0.98299999999999998</v>
      </c>
      <c r="W46" s="407">
        <v>917471.46200000006</v>
      </c>
      <c r="X46" s="405">
        <v>902065.03799999994</v>
      </c>
      <c r="Y46" s="453">
        <v>0.98299999999999998</v>
      </c>
      <c r="Z46" s="404">
        <v>3389.1480000000001</v>
      </c>
      <c r="AA46" s="405">
        <v>3304.5790000000002</v>
      </c>
      <c r="AB46" s="453">
        <v>0.97499999999999998</v>
      </c>
      <c r="AC46" s="407">
        <v>237830.83</v>
      </c>
      <c r="AD46" s="405">
        <v>220054.93</v>
      </c>
      <c r="AE46" s="453">
        <v>0.92500000000000004</v>
      </c>
    </row>
    <row r="47" spans="1:31">
      <c r="A47" s="293" t="s">
        <v>612</v>
      </c>
      <c r="B47" s="408">
        <v>11073997.177999999</v>
      </c>
      <c r="C47" s="400">
        <v>10950348.734999999</v>
      </c>
      <c r="D47" s="452">
        <v>0.98899999999999999</v>
      </c>
      <c r="E47" s="408">
        <v>9706143.852</v>
      </c>
      <c r="F47" s="400">
        <v>9589609.7219999991</v>
      </c>
      <c r="G47" s="452">
        <v>0.98799999999999999</v>
      </c>
      <c r="H47" s="408">
        <v>3927122.9380000001</v>
      </c>
      <c r="I47" s="400">
        <v>3848180.7990000001</v>
      </c>
      <c r="J47" s="452">
        <v>0.98</v>
      </c>
      <c r="K47" s="408">
        <v>5779020.9139999999</v>
      </c>
      <c r="L47" s="400">
        <v>5741428.9230000004</v>
      </c>
      <c r="M47" s="452">
        <v>0.99299999999999999</v>
      </c>
      <c r="N47" s="408">
        <v>1367853.3259999999</v>
      </c>
      <c r="O47" s="400">
        <v>1360739.013</v>
      </c>
      <c r="P47" s="452">
        <v>0.995</v>
      </c>
      <c r="Q47" s="408">
        <v>2395192.6150000002</v>
      </c>
      <c r="R47" s="400">
        <v>2372202.64</v>
      </c>
      <c r="S47" s="452">
        <v>0.99</v>
      </c>
      <c r="T47" s="408">
        <v>1220235.7009999999</v>
      </c>
      <c r="U47" s="400">
        <v>1201758.6599999999</v>
      </c>
      <c r="V47" s="452">
        <v>0.98499999999999999</v>
      </c>
      <c r="W47" s="408">
        <v>1215085.17</v>
      </c>
      <c r="X47" s="400">
        <v>1196791.791</v>
      </c>
      <c r="Y47" s="452">
        <v>0.98499999999999999</v>
      </c>
      <c r="Z47" s="408">
        <v>5150.5309999999999</v>
      </c>
      <c r="AA47" s="400">
        <v>4966.8689999999997</v>
      </c>
      <c r="AB47" s="452">
        <v>0.96399999999999997</v>
      </c>
      <c r="AC47" s="408">
        <v>560483.41</v>
      </c>
      <c r="AD47" s="400">
        <v>538390.18999999994</v>
      </c>
      <c r="AE47" s="452">
        <v>0.96099999999999997</v>
      </c>
    </row>
    <row r="48" spans="1:31">
      <c r="A48" s="293" t="s">
        <v>613</v>
      </c>
      <c r="B48" s="408">
        <v>5472209.8530000001</v>
      </c>
      <c r="C48" s="400">
        <v>5404407.7110000001</v>
      </c>
      <c r="D48" s="452">
        <v>0.98799999999999999</v>
      </c>
      <c r="E48" s="408">
        <v>4792067.8890000004</v>
      </c>
      <c r="F48" s="400">
        <v>4726758.32</v>
      </c>
      <c r="G48" s="452">
        <v>0.98599999999999999</v>
      </c>
      <c r="H48" s="408">
        <v>2106684.1549999998</v>
      </c>
      <c r="I48" s="400">
        <v>2060156.1059999999</v>
      </c>
      <c r="J48" s="452">
        <v>0.97799999999999998</v>
      </c>
      <c r="K48" s="408">
        <v>2685383.7340000002</v>
      </c>
      <c r="L48" s="400">
        <v>2666602.2140000002</v>
      </c>
      <c r="M48" s="452">
        <v>0.99299999999999999</v>
      </c>
      <c r="N48" s="408">
        <v>680141.96400000004</v>
      </c>
      <c r="O48" s="400">
        <v>677649.39099999995</v>
      </c>
      <c r="P48" s="452">
        <v>0.996</v>
      </c>
      <c r="Q48" s="408">
        <v>1303507.9779999999</v>
      </c>
      <c r="R48" s="400">
        <v>1295087.5919999999</v>
      </c>
      <c r="S48" s="452">
        <v>0.99399999999999999</v>
      </c>
      <c r="T48" s="408">
        <v>699772.01300000004</v>
      </c>
      <c r="U48" s="400">
        <v>687477.24699999997</v>
      </c>
      <c r="V48" s="452">
        <v>0.98199999999999998</v>
      </c>
      <c r="W48" s="408">
        <v>697030.74899999995</v>
      </c>
      <c r="X48" s="400">
        <v>684770.67299999995</v>
      </c>
      <c r="Y48" s="452">
        <v>0.98199999999999998</v>
      </c>
      <c r="Z48" s="408">
        <v>2741.2640000000001</v>
      </c>
      <c r="AA48" s="400">
        <v>2706.5740000000001</v>
      </c>
      <c r="AB48" s="452">
        <v>0.98699999999999999</v>
      </c>
      <c r="AC48" s="408">
        <v>201419.17499999999</v>
      </c>
      <c r="AD48" s="400">
        <v>196098.57500000001</v>
      </c>
      <c r="AE48" s="452">
        <v>0.97399999999999998</v>
      </c>
    </row>
    <row r="49" spans="1:31">
      <c r="A49" s="293" t="s">
        <v>614</v>
      </c>
      <c r="B49" s="408">
        <v>46453736.990000002</v>
      </c>
      <c r="C49" s="400">
        <v>45709934.699999996</v>
      </c>
      <c r="D49" s="452">
        <v>0.98399999999999999</v>
      </c>
      <c r="E49" s="408">
        <v>39850533.122000001</v>
      </c>
      <c r="F49" s="400">
        <v>39142824.821999997</v>
      </c>
      <c r="G49" s="452">
        <v>0.98199999999999998</v>
      </c>
      <c r="H49" s="408">
        <v>17999677.265999999</v>
      </c>
      <c r="I49" s="400">
        <v>17508801.579999998</v>
      </c>
      <c r="J49" s="452">
        <v>0.97299999999999998</v>
      </c>
      <c r="K49" s="408">
        <v>21850855.855999999</v>
      </c>
      <c r="L49" s="400">
        <v>21634023.241999999</v>
      </c>
      <c r="M49" s="452">
        <v>0.99</v>
      </c>
      <c r="N49" s="408">
        <v>6603203.8679999998</v>
      </c>
      <c r="O49" s="400">
        <v>6567109.8779999996</v>
      </c>
      <c r="P49" s="452">
        <v>0.995</v>
      </c>
      <c r="Q49" s="408">
        <v>10837036.715</v>
      </c>
      <c r="R49" s="400">
        <v>10755361.903999999</v>
      </c>
      <c r="S49" s="452">
        <v>0.99199999999999999</v>
      </c>
      <c r="T49" s="408">
        <v>5175920.0470000003</v>
      </c>
      <c r="U49" s="400">
        <v>5071418.8480000002</v>
      </c>
      <c r="V49" s="452">
        <v>0.98</v>
      </c>
      <c r="W49" s="408">
        <v>5142311.0429999996</v>
      </c>
      <c r="X49" s="400">
        <v>5038103.3530000001</v>
      </c>
      <c r="Y49" s="452">
        <v>0.98</v>
      </c>
      <c r="Z49" s="408">
        <v>33609.004000000001</v>
      </c>
      <c r="AA49" s="400">
        <v>33315.495000000003</v>
      </c>
      <c r="AB49" s="452">
        <v>0.99099999999999999</v>
      </c>
      <c r="AC49" s="408">
        <v>2391263.2599999998</v>
      </c>
      <c r="AD49" s="400">
        <v>2298956.14</v>
      </c>
      <c r="AE49" s="452">
        <v>0.96099999999999997</v>
      </c>
    </row>
    <row r="50" spans="1:31">
      <c r="A50" s="293" t="s">
        <v>615</v>
      </c>
      <c r="B50" s="408">
        <v>7106442.0970000001</v>
      </c>
      <c r="C50" s="400">
        <v>7029397.0639999993</v>
      </c>
      <c r="D50" s="452">
        <v>0.98899999999999999</v>
      </c>
      <c r="E50" s="408">
        <v>6171444.0499999998</v>
      </c>
      <c r="F50" s="400">
        <v>6099548.4689999996</v>
      </c>
      <c r="G50" s="452">
        <v>0.98799999999999999</v>
      </c>
      <c r="H50" s="408">
        <v>2708945.5929999999</v>
      </c>
      <c r="I50" s="400">
        <v>2658800.378</v>
      </c>
      <c r="J50" s="452">
        <v>0.98099999999999998</v>
      </c>
      <c r="K50" s="408">
        <v>3462498.4569999999</v>
      </c>
      <c r="L50" s="400">
        <v>3440748.091</v>
      </c>
      <c r="M50" s="452">
        <v>0.99399999999999999</v>
      </c>
      <c r="N50" s="408">
        <v>934998.04700000002</v>
      </c>
      <c r="O50" s="400">
        <v>929848.59499999997</v>
      </c>
      <c r="P50" s="452">
        <v>0.99399999999999999</v>
      </c>
      <c r="Q50" s="408">
        <v>1828047.416</v>
      </c>
      <c r="R50" s="400">
        <v>1815529.534</v>
      </c>
      <c r="S50" s="452">
        <v>0.99299999999999999</v>
      </c>
      <c r="T50" s="408">
        <v>1031092.8909999999</v>
      </c>
      <c r="U50" s="400">
        <v>1012838.1949999999</v>
      </c>
      <c r="V50" s="452">
        <v>0.98199999999999998</v>
      </c>
      <c r="W50" s="408">
        <v>1027214.669</v>
      </c>
      <c r="X50" s="400">
        <v>1009098.848</v>
      </c>
      <c r="Y50" s="452">
        <v>0.98199999999999998</v>
      </c>
      <c r="Z50" s="408">
        <v>3878.2220000000002</v>
      </c>
      <c r="AA50" s="400">
        <v>3739.3470000000002</v>
      </c>
      <c r="AB50" s="452">
        <v>0.96399999999999997</v>
      </c>
      <c r="AC50" s="408">
        <v>313148.32</v>
      </c>
      <c r="AD50" s="400">
        <v>303231.96000000002</v>
      </c>
      <c r="AE50" s="452">
        <v>0.96799999999999997</v>
      </c>
    </row>
    <row r="51" spans="1:31">
      <c r="A51" s="403" t="s">
        <v>616</v>
      </c>
      <c r="B51" s="408">
        <v>10539906.851</v>
      </c>
      <c r="C51" s="400">
        <v>10410573.376</v>
      </c>
      <c r="D51" s="452">
        <v>0.98799999999999999</v>
      </c>
      <c r="E51" s="408">
        <v>9091112.534</v>
      </c>
      <c r="F51" s="400">
        <v>8969177.0490000006</v>
      </c>
      <c r="G51" s="452">
        <v>0.98699999999999999</v>
      </c>
      <c r="H51" s="408">
        <v>4074568.9190000002</v>
      </c>
      <c r="I51" s="400">
        <v>3983709.8089999999</v>
      </c>
      <c r="J51" s="452">
        <v>0.97799999999999998</v>
      </c>
      <c r="K51" s="408">
        <v>5016543.6150000002</v>
      </c>
      <c r="L51" s="400">
        <v>4985467.24</v>
      </c>
      <c r="M51" s="452">
        <v>0.99399999999999999</v>
      </c>
      <c r="N51" s="408">
        <v>1448794.317</v>
      </c>
      <c r="O51" s="400">
        <v>1441396.327</v>
      </c>
      <c r="P51" s="452">
        <v>0.995</v>
      </c>
      <c r="Q51" s="408">
        <v>2600178.773</v>
      </c>
      <c r="R51" s="400">
        <v>2582185.5639999998</v>
      </c>
      <c r="S51" s="452">
        <v>0.99299999999999999</v>
      </c>
      <c r="T51" s="408">
        <v>1379092.344</v>
      </c>
      <c r="U51" s="400">
        <v>1352610.12</v>
      </c>
      <c r="V51" s="452">
        <v>0.98099999999999998</v>
      </c>
      <c r="W51" s="408">
        <v>1372368.8670000001</v>
      </c>
      <c r="X51" s="400">
        <v>1346009.325</v>
      </c>
      <c r="Y51" s="452">
        <v>0.98099999999999998</v>
      </c>
      <c r="Z51" s="408">
        <v>6723.4769999999999</v>
      </c>
      <c r="AA51" s="400">
        <v>6600.7950000000001</v>
      </c>
      <c r="AB51" s="452">
        <v>0.98199999999999998</v>
      </c>
      <c r="AC51" s="408">
        <v>321124.84999999998</v>
      </c>
      <c r="AD51" s="400">
        <v>312729.78999999998</v>
      </c>
      <c r="AE51" s="452">
        <v>0.97399999999999998</v>
      </c>
    </row>
    <row r="52" spans="1:31">
      <c r="A52" s="293" t="s">
        <v>617</v>
      </c>
      <c r="B52" s="395">
        <v>14750300.624</v>
      </c>
      <c r="C52" s="396">
        <v>14568879.604</v>
      </c>
      <c r="D52" s="450">
        <v>0.98799999999999999</v>
      </c>
      <c r="E52" s="398">
        <v>12974387.583000001</v>
      </c>
      <c r="F52" s="396">
        <v>12802650.844000001</v>
      </c>
      <c r="G52" s="450">
        <v>0.98699999999999999</v>
      </c>
      <c r="H52" s="395">
        <v>5503385.7139999997</v>
      </c>
      <c r="I52" s="396">
        <v>5390060.3629999999</v>
      </c>
      <c r="J52" s="450">
        <v>0.97899999999999998</v>
      </c>
      <c r="K52" s="398">
        <v>7471001.8689999999</v>
      </c>
      <c r="L52" s="396">
        <v>7412590.4809999997</v>
      </c>
      <c r="M52" s="450">
        <v>0.99199999999999999</v>
      </c>
      <c r="N52" s="395">
        <v>1775913.041</v>
      </c>
      <c r="O52" s="396">
        <v>1766228.76</v>
      </c>
      <c r="P52" s="450">
        <v>0.995</v>
      </c>
      <c r="Q52" s="398">
        <v>3228970.6439999999</v>
      </c>
      <c r="R52" s="396">
        <v>3206645.6570000001</v>
      </c>
      <c r="S52" s="450">
        <v>0.99299999999999999</v>
      </c>
      <c r="T52" s="395">
        <v>1918719.618</v>
      </c>
      <c r="U52" s="396">
        <v>1885031.497</v>
      </c>
      <c r="V52" s="450">
        <v>0.98199999999999998</v>
      </c>
      <c r="W52" s="398">
        <v>1907368.084</v>
      </c>
      <c r="X52" s="396">
        <v>1873753.5109999999</v>
      </c>
      <c r="Y52" s="450">
        <v>0.98199999999999998</v>
      </c>
      <c r="Z52" s="395">
        <v>11351.534</v>
      </c>
      <c r="AA52" s="396">
        <v>11277.986000000001</v>
      </c>
      <c r="AB52" s="450">
        <v>0.99399999999999999</v>
      </c>
      <c r="AC52" s="398">
        <v>599912.66500000004</v>
      </c>
      <c r="AD52" s="396">
        <v>585648.01500000001</v>
      </c>
      <c r="AE52" s="450">
        <v>0.97599999999999998</v>
      </c>
    </row>
    <row r="53" spans="1:31">
      <c r="A53" s="293" t="s">
        <v>618</v>
      </c>
      <c r="B53" s="399">
        <v>9541074.7290000003</v>
      </c>
      <c r="C53" s="400">
        <v>9418816.0489999987</v>
      </c>
      <c r="D53" s="452">
        <v>0.98699999999999999</v>
      </c>
      <c r="E53" s="402">
        <v>8421342.7139999997</v>
      </c>
      <c r="F53" s="400">
        <v>8304831.7189999996</v>
      </c>
      <c r="G53" s="452">
        <v>0.98599999999999999</v>
      </c>
      <c r="H53" s="399">
        <v>3553167.5449999999</v>
      </c>
      <c r="I53" s="400">
        <v>3484987.3250000002</v>
      </c>
      <c r="J53" s="452">
        <v>0.98099999999999998</v>
      </c>
      <c r="K53" s="402">
        <v>4868175.1689999998</v>
      </c>
      <c r="L53" s="400">
        <v>4819844.3940000003</v>
      </c>
      <c r="M53" s="452">
        <v>0.99</v>
      </c>
      <c r="N53" s="399">
        <v>1119732.0149999999</v>
      </c>
      <c r="O53" s="400">
        <v>1113984.33</v>
      </c>
      <c r="P53" s="452">
        <v>0.995</v>
      </c>
      <c r="Q53" s="402">
        <v>2320407.4849999999</v>
      </c>
      <c r="R53" s="400">
        <v>2306514.202</v>
      </c>
      <c r="S53" s="452">
        <v>0.99399999999999999</v>
      </c>
      <c r="T53" s="399">
        <v>1173130.9820000001</v>
      </c>
      <c r="U53" s="400">
        <v>1152186.0989999999</v>
      </c>
      <c r="V53" s="452">
        <v>0.98199999999999998</v>
      </c>
      <c r="W53" s="402">
        <v>1167703.6229999999</v>
      </c>
      <c r="X53" s="400">
        <v>1146769.9380000001</v>
      </c>
      <c r="Y53" s="452">
        <v>0.98199999999999998</v>
      </c>
      <c r="Z53" s="399">
        <v>5427.3590000000004</v>
      </c>
      <c r="AA53" s="400">
        <v>5416.1610000000001</v>
      </c>
      <c r="AB53" s="452">
        <v>0.998</v>
      </c>
      <c r="AC53" s="402">
        <v>398265.53</v>
      </c>
      <c r="AD53" s="400">
        <v>382078.16</v>
      </c>
      <c r="AE53" s="452">
        <v>0.95899999999999996</v>
      </c>
    </row>
    <row r="54" spans="1:31">
      <c r="A54" s="293" t="s">
        <v>619</v>
      </c>
      <c r="B54" s="399">
        <v>8354200.3509999998</v>
      </c>
      <c r="C54" s="400">
        <v>8256230.2149999999</v>
      </c>
      <c r="D54" s="452">
        <v>0.98799999999999999</v>
      </c>
      <c r="E54" s="402">
        <v>7286786.4069999997</v>
      </c>
      <c r="F54" s="400">
        <v>7194621.017</v>
      </c>
      <c r="G54" s="452">
        <v>0.98699999999999999</v>
      </c>
      <c r="H54" s="399">
        <v>3101613.2609999999</v>
      </c>
      <c r="I54" s="400">
        <v>3037618.4180000001</v>
      </c>
      <c r="J54" s="452">
        <v>0.97899999999999998</v>
      </c>
      <c r="K54" s="402">
        <v>4185173.1460000002</v>
      </c>
      <c r="L54" s="400">
        <v>4157002.5989999999</v>
      </c>
      <c r="M54" s="452">
        <v>0.99299999999999999</v>
      </c>
      <c r="N54" s="399">
        <v>1067413.9439999999</v>
      </c>
      <c r="O54" s="400">
        <v>1061609.1980000001</v>
      </c>
      <c r="P54" s="452">
        <v>0.995</v>
      </c>
      <c r="Q54" s="402">
        <v>2064847.642</v>
      </c>
      <c r="R54" s="400">
        <v>2051667.669</v>
      </c>
      <c r="S54" s="452">
        <v>0.99399999999999999</v>
      </c>
      <c r="T54" s="399">
        <v>1054299.382</v>
      </c>
      <c r="U54" s="400">
        <v>1036328.505</v>
      </c>
      <c r="V54" s="452">
        <v>0.98299999999999998</v>
      </c>
      <c r="W54" s="402">
        <v>1045328.517</v>
      </c>
      <c r="X54" s="400">
        <v>1027368.97</v>
      </c>
      <c r="Y54" s="452">
        <v>0.98299999999999998</v>
      </c>
      <c r="Z54" s="399">
        <v>8970.8649999999998</v>
      </c>
      <c r="AA54" s="400">
        <v>8959.5349999999999</v>
      </c>
      <c r="AB54" s="452">
        <v>0.999</v>
      </c>
      <c r="AC54" s="402">
        <v>389300.01</v>
      </c>
      <c r="AD54" s="400">
        <v>374009.26</v>
      </c>
      <c r="AE54" s="452">
        <v>0.96099999999999997</v>
      </c>
    </row>
    <row r="55" spans="1:31">
      <c r="A55" s="293" t="s">
        <v>620</v>
      </c>
      <c r="B55" s="399">
        <v>13219597.833999999</v>
      </c>
      <c r="C55" s="400">
        <v>13049982.75</v>
      </c>
      <c r="D55" s="452">
        <v>0.98699999999999999</v>
      </c>
      <c r="E55" s="402">
        <v>11587265.247</v>
      </c>
      <c r="F55" s="400">
        <v>11429101.819</v>
      </c>
      <c r="G55" s="452">
        <v>0.98599999999999999</v>
      </c>
      <c r="H55" s="399">
        <v>5070202.0130000003</v>
      </c>
      <c r="I55" s="400">
        <v>4961511.7419999996</v>
      </c>
      <c r="J55" s="452">
        <v>0.97899999999999998</v>
      </c>
      <c r="K55" s="402">
        <v>6517063.2340000002</v>
      </c>
      <c r="L55" s="400">
        <v>6467590.0769999996</v>
      </c>
      <c r="M55" s="452">
        <v>0.99199999999999999</v>
      </c>
      <c r="N55" s="399">
        <v>1632332.5870000001</v>
      </c>
      <c r="O55" s="400">
        <v>1620880.9310000001</v>
      </c>
      <c r="P55" s="452">
        <v>0.99299999999999999</v>
      </c>
      <c r="Q55" s="402">
        <v>2909914.5660000001</v>
      </c>
      <c r="R55" s="400">
        <v>2891437.3990000002</v>
      </c>
      <c r="S55" s="452">
        <v>0.99399999999999999</v>
      </c>
      <c r="T55" s="399">
        <v>1714460.7960000001</v>
      </c>
      <c r="U55" s="400">
        <v>1679658.4509999999</v>
      </c>
      <c r="V55" s="452">
        <v>0.98</v>
      </c>
      <c r="W55" s="402">
        <v>1704922.872</v>
      </c>
      <c r="X55" s="400">
        <v>1670241.2320000001</v>
      </c>
      <c r="Y55" s="452">
        <v>0.98</v>
      </c>
      <c r="Z55" s="399">
        <v>9537.9240000000009</v>
      </c>
      <c r="AA55" s="400">
        <v>9417.2189999999991</v>
      </c>
      <c r="AB55" s="452">
        <v>0.98699999999999999</v>
      </c>
      <c r="AC55" s="402">
        <v>562868.21499999997</v>
      </c>
      <c r="AD55" s="400">
        <v>545474.93999999994</v>
      </c>
      <c r="AE55" s="452">
        <v>0.96899999999999997</v>
      </c>
    </row>
    <row r="56" spans="1:31">
      <c r="A56" s="403" t="s">
        <v>621</v>
      </c>
      <c r="B56" s="404">
        <v>11277089.104999999</v>
      </c>
      <c r="C56" s="405">
        <v>11111498.515000001</v>
      </c>
      <c r="D56" s="453">
        <v>0.98499999999999999</v>
      </c>
      <c r="E56" s="407">
        <v>9825165.4269999992</v>
      </c>
      <c r="F56" s="405">
        <v>9669974.0120000001</v>
      </c>
      <c r="G56" s="453">
        <v>0.98399999999999999</v>
      </c>
      <c r="H56" s="404">
        <v>4626474.1490000002</v>
      </c>
      <c r="I56" s="405">
        <v>4504333.8279999997</v>
      </c>
      <c r="J56" s="453">
        <v>0.97399999999999998</v>
      </c>
      <c r="K56" s="407">
        <v>5198691.2779999999</v>
      </c>
      <c r="L56" s="405">
        <v>5165640.1840000004</v>
      </c>
      <c r="M56" s="453">
        <v>0.99399999999999999</v>
      </c>
      <c r="N56" s="404">
        <v>1451923.6780000001</v>
      </c>
      <c r="O56" s="405">
        <v>1441524.503</v>
      </c>
      <c r="P56" s="453">
        <v>0.99299999999999999</v>
      </c>
      <c r="Q56" s="407">
        <v>2613820.3119999999</v>
      </c>
      <c r="R56" s="405">
        <v>2597747.6209999998</v>
      </c>
      <c r="S56" s="453">
        <v>0.99399999999999999</v>
      </c>
      <c r="T56" s="404">
        <v>1297918.3829999999</v>
      </c>
      <c r="U56" s="405">
        <v>1271693.5160000001</v>
      </c>
      <c r="V56" s="453">
        <v>0.98</v>
      </c>
      <c r="W56" s="407">
        <v>1288333.382</v>
      </c>
      <c r="X56" s="405">
        <v>1262630.067</v>
      </c>
      <c r="Y56" s="453">
        <v>0.98</v>
      </c>
      <c r="Z56" s="404">
        <v>9585.0010000000002</v>
      </c>
      <c r="AA56" s="405">
        <v>9063.4490000000005</v>
      </c>
      <c r="AB56" s="453">
        <v>0.94599999999999995</v>
      </c>
      <c r="AC56" s="407">
        <v>666527.78</v>
      </c>
      <c r="AD56" s="405">
        <v>646824.93299999996</v>
      </c>
      <c r="AE56" s="453">
        <v>0.97</v>
      </c>
    </row>
    <row r="57" spans="1:31" ht="21.75" customHeight="1">
      <c r="B57" s="456" t="s">
        <v>682</v>
      </c>
      <c r="C57" s="457"/>
      <c r="D57" s="457"/>
      <c r="E57" s="456"/>
      <c r="F57" s="457"/>
      <c r="G57" s="457"/>
      <c r="H57" s="457"/>
      <c r="I57" s="457"/>
      <c r="J57" s="457"/>
      <c r="K57" s="457"/>
      <c r="L57" s="457"/>
      <c r="M57" s="457"/>
      <c r="N57" s="457"/>
      <c r="O57" s="457"/>
      <c r="P57" s="457"/>
      <c r="Q57" s="457"/>
      <c r="R57" s="457"/>
      <c r="S57" s="457"/>
      <c r="T57" s="457"/>
      <c r="U57" s="457"/>
      <c r="V57" s="457"/>
      <c r="W57" s="457"/>
      <c r="X57" s="457"/>
      <c r="Y57" s="457"/>
      <c r="Z57" s="457"/>
      <c r="AA57" s="457"/>
      <c r="AB57" s="457"/>
      <c r="AC57" s="457"/>
      <c r="AD57" s="457"/>
      <c r="AE57" s="457"/>
    </row>
  </sheetData>
  <customSheetViews>
    <customSheetView guid="{6F28069D-A7F4-41D2-AA1B-4487F97E36F1}" showPageBreaks="1" printArea="1" showRuler="0">
      <pageMargins left="0.78740157480314965" right="0.39370078740157483" top="0.78740157480314965" bottom="0.39370078740157483" header="0.51181102362204722" footer="0.51181102362204722"/>
      <pageSetup paperSize="8" orientation="landscape" r:id="rId1"/>
      <headerFooter alignWithMargins="0"/>
    </customSheetView>
  </customSheetViews>
  <mergeCells count="13">
    <mergeCell ref="AC3:AE4"/>
    <mergeCell ref="B3:D4"/>
    <mergeCell ref="A3:A5"/>
    <mergeCell ref="T3:AB3"/>
    <mergeCell ref="T4:V4"/>
    <mergeCell ref="W4:Y4"/>
    <mergeCell ref="Z4:AB4"/>
    <mergeCell ref="N3:P4"/>
    <mergeCell ref="Q3:S4"/>
    <mergeCell ref="E3:M3"/>
    <mergeCell ref="E4:G4"/>
    <mergeCell ref="H4:J4"/>
    <mergeCell ref="K4:M4"/>
  </mergeCells>
  <phoneticPr fontId="2"/>
  <pageMargins left="0.78740157480314965" right="0.39370078740157483" top="0.59055118110236227" bottom="0.39370078740157483" header="0.51181102362204722" footer="0.51181102362204722"/>
  <pageSetup paperSize="8"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E53"/>
  <sheetViews>
    <sheetView workbookViewId="0">
      <selection sqref="A1:E1"/>
    </sheetView>
  </sheetViews>
  <sheetFormatPr defaultRowHeight="13.5"/>
  <cols>
    <col min="1" max="1" width="1.75" style="682" customWidth="1"/>
    <col min="2" max="2" width="14" style="682" customWidth="1"/>
    <col min="3" max="3" width="0.5" style="682" customWidth="1"/>
    <col min="4" max="4" width="3" style="682" customWidth="1"/>
    <col min="5" max="5" width="74.75" style="682" bestFit="1" customWidth="1"/>
    <col min="6" max="16384" width="9" style="682"/>
  </cols>
  <sheetData>
    <row r="1" spans="1:5" ht="24" customHeight="1">
      <c r="A1" s="774" t="s">
        <v>327</v>
      </c>
      <c r="B1" s="774"/>
      <c r="C1" s="774"/>
      <c r="D1" s="774"/>
      <c r="E1" s="774"/>
    </row>
    <row r="2" spans="1:5" ht="30" customHeight="1">
      <c r="A2" s="683"/>
      <c r="C2" s="684"/>
      <c r="D2" s="684"/>
      <c r="E2" s="684"/>
    </row>
    <row r="3" spans="1:5" ht="14.25" customHeight="1">
      <c r="B3" s="775" t="s">
        <v>309</v>
      </c>
      <c r="C3" s="775"/>
      <c r="D3" s="685"/>
      <c r="E3" s="686" t="s">
        <v>310</v>
      </c>
    </row>
    <row r="4" spans="1:5" ht="14.25" customHeight="1">
      <c r="B4" s="685"/>
      <c r="C4" s="685"/>
      <c r="D4" s="685"/>
      <c r="E4" s="687"/>
    </row>
    <row r="5" spans="1:5" ht="14.25" customHeight="1">
      <c r="B5" s="775" t="s">
        <v>311</v>
      </c>
      <c r="C5" s="775"/>
      <c r="D5" s="685"/>
      <c r="E5" s="736" t="s">
        <v>349</v>
      </c>
    </row>
    <row r="6" spans="1:5" ht="14.25" customHeight="1">
      <c r="B6" s="685"/>
      <c r="C6" s="685"/>
      <c r="D6" s="685"/>
      <c r="E6" s="687"/>
    </row>
    <row r="7" spans="1:5" ht="14.25" customHeight="1">
      <c r="B7" s="775" t="s">
        <v>312</v>
      </c>
      <c r="C7" s="775"/>
      <c r="D7" s="685"/>
      <c r="E7" s="736" t="s">
        <v>218</v>
      </c>
    </row>
    <row r="8" spans="1:5" ht="14.25" customHeight="1">
      <c r="B8" s="685"/>
      <c r="C8" s="685"/>
      <c r="D8" s="685"/>
      <c r="E8" s="687"/>
    </row>
    <row r="9" spans="1:5" ht="14.25" customHeight="1">
      <c r="B9" s="775" t="s">
        <v>313</v>
      </c>
      <c r="C9" s="775"/>
      <c r="D9" s="685"/>
      <c r="E9" s="686" t="s">
        <v>314</v>
      </c>
    </row>
    <row r="10" spans="1:5" ht="14.25" customHeight="1">
      <c r="B10" s="685"/>
      <c r="C10" s="685"/>
      <c r="D10" s="685"/>
      <c r="E10" s="687"/>
    </row>
    <row r="11" spans="1:5" ht="14.25" customHeight="1">
      <c r="B11" s="685" t="s">
        <v>315</v>
      </c>
      <c r="C11" s="685"/>
      <c r="D11" s="685"/>
      <c r="E11" s="727" t="s">
        <v>447</v>
      </c>
    </row>
    <row r="12" spans="1:5" ht="14.25" customHeight="1">
      <c r="B12" s="685"/>
      <c r="C12" s="685"/>
      <c r="D12" s="685"/>
      <c r="E12" s="687"/>
    </row>
    <row r="13" spans="1:5" ht="14.25" customHeight="1">
      <c r="B13" s="775" t="s">
        <v>316</v>
      </c>
      <c r="C13" s="775"/>
      <c r="D13" s="685"/>
      <c r="E13" s="736" t="s">
        <v>350</v>
      </c>
    </row>
    <row r="14" spans="1:5" ht="14.25" customHeight="1">
      <c r="B14" s="685"/>
      <c r="C14" s="685"/>
      <c r="D14" s="685"/>
      <c r="E14" s="687"/>
    </row>
    <row r="15" spans="1:5" ht="14.25" customHeight="1">
      <c r="B15" s="685" t="s">
        <v>317</v>
      </c>
      <c r="C15" s="685"/>
      <c r="D15" s="685"/>
      <c r="E15" s="736" t="s">
        <v>351</v>
      </c>
    </row>
    <row r="16" spans="1:5" ht="14.25" customHeight="1">
      <c r="B16" s="685"/>
      <c r="C16" s="685"/>
      <c r="D16" s="685"/>
      <c r="E16" s="687"/>
    </row>
    <row r="17" spans="2:5" ht="14.25" customHeight="1">
      <c r="B17" s="775" t="s">
        <v>318</v>
      </c>
      <c r="C17" s="775"/>
      <c r="D17" s="685"/>
      <c r="E17" s="736" t="s">
        <v>219</v>
      </c>
    </row>
    <row r="18" spans="2:5" ht="14.25" customHeight="1">
      <c r="B18" s="685"/>
      <c r="C18" s="685"/>
      <c r="D18" s="685"/>
      <c r="E18" s="687"/>
    </row>
    <row r="19" spans="2:5" ht="14.25" customHeight="1">
      <c r="B19" s="685" t="s">
        <v>321</v>
      </c>
      <c r="C19" s="685"/>
      <c r="D19" s="685"/>
      <c r="E19" s="736" t="s">
        <v>220</v>
      </c>
    </row>
    <row r="20" spans="2:5" ht="14.25" customHeight="1">
      <c r="B20" s="685"/>
      <c r="C20" s="685"/>
      <c r="D20" s="685"/>
      <c r="E20" s="687"/>
    </row>
    <row r="21" spans="2:5" ht="14.25" customHeight="1">
      <c r="B21" s="775" t="s">
        <v>322</v>
      </c>
      <c r="C21" s="775"/>
      <c r="D21" s="685"/>
      <c r="E21" s="688" t="s">
        <v>328</v>
      </c>
    </row>
    <row r="22" spans="2:5" ht="14.25" customHeight="1">
      <c r="B22" s="685"/>
      <c r="C22" s="685"/>
      <c r="D22" s="685"/>
      <c r="E22" s="687"/>
    </row>
    <row r="23" spans="2:5" ht="14.25" customHeight="1">
      <c r="B23" s="775" t="s">
        <v>323</v>
      </c>
      <c r="C23" s="775"/>
      <c r="D23" s="685"/>
      <c r="E23" s="688" t="s">
        <v>329</v>
      </c>
    </row>
    <row r="24" spans="2:5" ht="14.25" customHeight="1">
      <c r="B24" s="685"/>
      <c r="C24" s="685"/>
      <c r="D24" s="685"/>
      <c r="E24" s="687"/>
    </row>
    <row r="25" spans="2:5" ht="14.25" customHeight="1">
      <c r="B25" s="775" t="s">
        <v>330</v>
      </c>
      <c r="C25" s="775"/>
      <c r="D25" s="685"/>
      <c r="E25" s="727" t="s">
        <v>717</v>
      </c>
    </row>
    <row r="26" spans="2:5" ht="14.25" customHeight="1">
      <c r="B26" s="685"/>
      <c r="C26" s="685"/>
      <c r="D26" s="685"/>
      <c r="E26" s="687"/>
    </row>
    <row r="27" spans="2:5" ht="14.25" customHeight="1">
      <c r="B27" s="775" t="s">
        <v>332</v>
      </c>
      <c r="C27" s="775"/>
      <c r="D27" s="685"/>
      <c r="E27" s="686" t="s">
        <v>339</v>
      </c>
    </row>
    <row r="28" spans="2:5" ht="14.25" customHeight="1">
      <c r="D28" s="685"/>
      <c r="E28" s="687"/>
    </row>
    <row r="29" spans="2:5" ht="14.25" customHeight="1">
      <c r="B29" s="775" t="s">
        <v>337</v>
      </c>
      <c r="C29" s="775"/>
      <c r="D29" s="685"/>
      <c r="E29" s="686" t="s">
        <v>340</v>
      </c>
    </row>
    <row r="30" spans="2:5" ht="14.25" customHeight="1">
      <c r="B30" s="685"/>
      <c r="C30" s="685"/>
      <c r="D30" s="685"/>
      <c r="E30" s="687"/>
    </row>
    <row r="31" spans="2:5" ht="14.25" customHeight="1">
      <c r="B31" s="775" t="s">
        <v>341</v>
      </c>
      <c r="C31" s="775"/>
      <c r="D31" s="685"/>
      <c r="E31" s="688" t="s">
        <v>331</v>
      </c>
    </row>
    <row r="32" spans="2:5" ht="14.25" customHeight="1">
      <c r="D32" s="685"/>
      <c r="E32" s="687"/>
    </row>
    <row r="33" spans="2:5" ht="14.25" customHeight="1">
      <c r="B33" s="775" t="s">
        <v>338</v>
      </c>
      <c r="C33" s="775"/>
      <c r="D33" s="685"/>
      <c r="E33" s="688" t="s">
        <v>333</v>
      </c>
    </row>
    <row r="34" spans="2:5" ht="14.25" customHeight="1">
      <c r="B34" s="685"/>
      <c r="D34" s="685"/>
      <c r="E34" s="687"/>
    </row>
    <row r="35" spans="2:5" ht="14.25" customHeight="1">
      <c r="B35" s="775" t="s">
        <v>324</v>
      </c>
      <c r="C35" s="775"/>
      <c r="D35" s="685"/>
      <c r="E35" s="736" t="s">
        <v>352</v>
      </c>
    </row>
    <row r="36" spans="2:5" ht="14.25" customHeight="1">
      <c r="B36" s="685"/>
      <c r="C36" s="685"/>
      <c r="D36" s="685"/>
      <c r="E36" s="687"/>
    </row>
    <row r="37" spans="2:5" ht="14.25" customHeight="1">
      <c r="B37" s="775" t="s">
        <v>334</v>
      </c>
      <c r="C37" s="775"/>
      <c r="D37" s="685"/>
      <c r="E37" s="736" t="s">
        <v>353</v>
      </c>
    </row>
    <row r="38" spans="2:5" ht="14.25" customHeight="1">
      <c r="B38" s="685"/>
      <c r="C38" s="685"/>
      <c r="D38" s="685"/>
      <c r="E38" s="687"/>
    </row>
    <row r="39" spans="2:5" ht="14.25" customHeight="1">
      <c r="B39" s="775" t="s">
        <v>342</v>
      </c>
      <c r="C39" s="775"/>
      <c r="D39" s="685"/>
      <c r="E39" s="736" t="s">
        <v>354</v>
      </c>
    </row>
    <row r="40" spans="2:5" ht="14.25" customHeight="1">
      <c r="B40" s="685"/>
      <c r="C40" s="685"/>
      <c r="D40" s="685"/>
      <c r="E40" s="689" t="s">
        <v>343</v>
      </c>
    </row>
    <row r="41" spans="2:5" ht="14.25" customHeight="1">
      <c r="B41" s="685"/>
      <c r="C41" s="685"/>
      <c r="D41" s="685"/>
      <c r="E41" s="690"/>
    </row>
    <row r="42" spans="2:5" ht="14.25" customHeight="1">
      <c r="B42" s="776" t="s">
        <v>344</v>
      </c>
      <c r="C42" s="776"/>
      <c r="D42" s="685"/>
      <c r="E42" s="727" t="s">
        <v>355</v>
      </c>
    </row>
    <row r="43" spans="2:5" ht="14.25" customHeight="1">
      <c r="B43" s="685"/>
      <c r="C43" s="685"/>
      <c r="D43" s="685"/>
      <c r="E43" s="689" t="s">
        <v>345</v>
      </c>
    </row>
    <row r="44" spans="2:5" ht="14.25" customHeight="1">
      <c r="B44" s="685"/>
      <c r="C44" s="685"/>
      <c r="D44" s="685"/>
      <c r="E44" s="690"/>
    </row>
    <row r="45" spans="2:5" ht="14.25" customHeight="1">
      <c r="B45" s="776" t="s">
        <v>346</v>
      </c>
      <c r="C45" s="776"/>
      <c r="D45" s="685"/>
      <c r="E45" s="736" t="s">
        <v>356</v>
      </c>
    </row>
    <row r="46" spans="2:5" ht="14.25" customHeight="1">
      <c r="B46" s="685"/>
      <c r="C46" s="685"/>
      <c r="D46" s="685"/>
      <c r="E46" s="689" t="s">
        <v>347</v>
      </c>
    </row>
    <row r="47" spans="2:5" ht="14.25" customHeight="1">
      <c r="B47" s="685"/>
      <c r="C47" s="685"/>
      <c r="D47" s="685"/>
      <c r="E47" s="690"/>
    </row>
    <row r="48" spans="2:5" ht="14.25" customHeight="1">
      <c r="B48" s="775" t="s">
        <v>348</v>
      </c>
      <c r="C48" s="775"/>
      <c r="D48" s="685"/>
      <c r="E48" s="736" t="s">
        <v>357</v>
      </c>
    </row>
    <row r="49" spans="2:5" ht="14.25" customHeight="1">
      <c r="B49" s="685"/>
      <c r="C49" s="685"/>
      <c r="D49" s="685"/>
      <c r="E49" s="687"/>
    </row>
    <row r="50" spans="2:5" ht="14.25" customHeight="1">
      <c r="B50" s="685" t="s">
        <v>335</v>
      </c>
      <c r="C50" s="685"/>
      <c r="D50" s="685"/>
      <c r="E50" s="736" t="s">
        <v>358</v>
      </c>
    </row>
    <row r="51" spans="2:5" ht="14.25" customHeight="1">
      <c r="B51" s="685"/>
      <c r="C51" s="685"/>
      <c r="D51" s="685"/>
      <c r="E51" s="691"/>
    </row>
    <row r="52" spans="2:5" ht="14.25" customHeight="1">
      <c r="B52" s="685" t="s">
        <v>336</v>
      </c>
      <c r="C52" s="685"/>
      <c r="D52" s="685"/>
      <c r="E52" s="736" t="s">
        <v>359</v>
      </c>
    </row>
    <row r="53" spans="2:5" ht="14.25" customHeight="1">
      <c r="C53" s="685"/>
      <c r="D53" s="685"/>
      <c r="E53" s="692"/>
    </row>
  </sheetData>
  <customSheetViews>
    <customSheetView guid="{6F28069D-A7F4-41D2-AA1B-4487F97E36F1}" showPageBreaks="1" printArea="1" showRuler="0">
      <selection sqref="A1:E1"/>
      <pageMargins left="0.19685039370078741" right="0.19685039370078741" top="0.98425196850393704" bottom="0.39370078740157483" header="0.51181102362204722" footer="0.51181102362204722"/>
      <printOptions horizontalCentered="1"/>
      <pageSetup paperSize="9" orientation="portrait" r:id="rId1"/>
      <headerFooter alignWithMargins="0"/>
    </customSheetView>
  </customSheetViews>
  <mergeCells count="20">
    <mergeCell ref="B48:C48"/>
    <mergeCell ref="B45:C45"/>
    <mergeCell ref="B31:C31"/>
    <mergeCell ref="B33:C33"/>
    <mergeCell ref="B42:C42"/>
    <mergeCell ref="A1:E1"/>
    <mergeCell ref="B35:C35"/>
    <mergeCell ref="B37:C37"/>
    <mergeCell ref="B39:C39"/>
    <mergeCell ref="B25:C25"/>
    <mergeCell ref="B27:C27"/>
    <mergeCell ref="B13:C13"/>
    <mergeCell ref="B17:C17"/>
    <mergeCell ref="B21:C21"/>
    <mergeCell ref="B29:C29"/>
    <mergeCell ref="B23:C23"/>
    <mergeCell ref="B3:C3"/>
    <mergeCell ref="B5:C5"/>
    <mergeCell ref="B7:C7"/>
    <mergeCell ref="B9:C9"/>
  </mergeCells>
  <phoneticPr fontId="13"/>
  <hyperlinks>
    <hyperlink ref="E3" location="第1表!A1" display="診療報酬等請求及び支払窓口数"/>
    <hyperlink ref="E5" location="第2表!A1" display="管掌別診療報酬等支払確定状況"/>
    <hyperlink ref="E7" location="第3表!A1" display="管掌別診療報酬等支払確定件数及び金額の対前年同月比"/>
    <hyperlink ref="E9" location="第4表!A1" display="支部別管掌別診療報酬等確定件数及び金額"/>
    <hyperlink ref="E11" location="第4表の2!A1" display="支部別医療保険及び老人保健分診療報酬等確定件数及び金額"/>
    <hyperlink ref="E13" location="第5表!A1" display="支部別診療報酬等支払確定状況"/>
    <hyperlink ref="E15" location="第5表の2!A1" display="支部別医療保険分診療報酬等支払確定状況"/>
    <hyperlink ref="E17" location="第6表!A1" display="支部別診療報酬等支払確定件数及び金額の対前年同月比"/>
    <hyperlink ref="E19" location="第6表の2!A1" display="支部別医療保険分診療報酬等支払確定件数及び金額の対前年同月比"/>
    <hyperlink ref="E21" location="第7表!A1" display="管掌別診療報酬等諸率"/>
    <hyperlink ref="E23" location="第8表!A1" display="支部別医療保険分診療報酬等諸率"/>
    <hyperlink ref="E31" location="第12表!A1" display="管掌別診療報酬等返戻状況"/>
    <hyperlink ref="E33" location="第13表!A1" display="支部別医療保険分診療報酬等返戻状況"/>
    <hyperlink ref="E35" location="参考資料１!A1" display="年度別診療報酬等支払確定件数・金額及び対前年度比"/>
    <hyperlink ref="E37" location="参考資料２!A1" display="年度別、管掌別診療報酬等支払確定件数・日数・点数及び金額"/>
    <hyperlink ref="E39" location="'参考資料３（計）'!C1" display="経営主体別診療科別支払算定件数・日数及び点数（医科計）"/>
    <hyperlink ref="E45" location="'参考資料３（入院外）'!D1" display="経営主体別診療科別支払算定件数・日数及び点数（医科入院外）"/>
    <hyperlink ref="E42" location="'参考資料３（入院）'!D1" display="経営主体別診療科別支払算定件数・日数及び点数（医科入院）"/>
    <hyperlink ref="E48" location="参考資料４!A1" display="管掌別急性期入院医療における診断群分類別包括評価分診療報酬等支払算定状況"/>
    <hyperlink ref="E50" location="参考資料４の２!A1" display="支部別急性期入院医療における診断群分類別包括評価分診療報酬等支払算定状況"/>
    <hyperlink ref="E52" location="参考資料４の３!A1" display="月別急性期入院医療における診断群分類別包括評価分診療報酬等支払算定状況"/>
    <hyperlink ref="E40" location="'参考資料３（計）'!D24" display="経営主体別診療科別診療諸率（医科計）"/>
    <hyperlink ref="E43" location="'参考資料３（入院）'!D24" display="経営主体別診療科別診療諸率（医科入院）"/>
    <hyperlink ref="E46" location="'参考資料３（入院外）'!D24" display="経営主体別診療科別診療諸率（医科入院外）"/>
    <hyperlink ref="E27" location="第10表!A1" display="管掌別診療報酬等審査（点検）確定状況"/>
    <hyperlink ref="E29" location="第11表!A1" display="支部別医療保険分診療報酬等審査（点検）確定状況"/>
    <hyperlink ref="E25" location="第9表!Print_Area" display="平成22年度管掌別診療報酬等累計件数・金額及び対前年同期比"/>
  </hyperlinks>
  <printOptions horizontalCentered="1"/>
  <pageMargins left="0.19685039370078741" right="0.19685039370078741" top="0.98425196850393704" bottom="0.39370078740157483" header="0.51181102362204722" footer="0.51181102362204722"/>
  <pageSetup paperSize="9"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AH57"/>
  <sheetViews>
    <sheetView workbookViewId="0"/>
  </sheetViews>
  <sheetFormatPr defaultRowHeight="13.5"/>
  <cols>
    <col min="1" max="1" width="14.875" style="187" customWidth="1"/>
    <col min="2" max="31" width="12.125" style="314" customWidth="1"/>
    <col min="32" max="16384" width="9" style="314"/>
  </cols>
  <sheetData>
    <row r="1" spans="1:34" ht="18.75">
      <c r="B1" s="184" t="s">
        <v>141</v>
      </c>
      <c r="C1" s="442"/>
      <c r="D1" s="442"/>
      <c r="E1" s="442"/>
      <c r="F1" s="442"/>
      <c r="G1" s="442"/>
      <c r="H1" s="442"/>
      <c r="I1" s="442"/>
      <c r="J1" s="442"/>
      <c r="K1" s="442"/>
      <c r="L1" s="442"/>
      <c r="M1" s="442"/>
      <c r="N1" s="442"/>
      <c r="O1" s="442"/>
      <c r="Q1" s="184" t="s">
        <v>142</v>
      </c>
      <c r="R1" s="442"/>
      <c r="S1" s="442"/>
      <c r="T1" s="442"/>
      <c r="U1" s="442"/>
      <c r="V1" s="442"/>
      <c r="W1" s="442"/>
      <c r="X1" s="442"/>
      <c r="Y1" s="442"/>
      <c r="Z1" s="442"/>
      <c r="AA1" s="442"/>
      <c r="AB1" s="442"/>
      <c r="AC1" s="442"/>
      <c r="AD1" s="442"/>
      <c r="AE1" s="443"/>
    </row>
    <row r="2" spans="1:34">
      <c r="A2" s="444"/>
      <c r="P2" s="189" t="e">
        <f>"（"&amp;#REF!&amp;"年"&amp;#REF!&amp;"月診療分）"</f>
        <v>#REF!</v>
      </c>
      <c r="AE2" s="189" t="e">
        <f>"（"&amp;#REF!&amp;"年"&amp;#REF!&amp;"月診療分）"</f>
        <v>#REF!</v>
      </c>
    </row>
    <row r="3" spans="1:34" s="186" customFormat="1">
      <c r="A3" s="860" t="s">
        <v>574</v>
      </c>
      <c r="B3" s="830" t="s">
        <v>635</v>
      </c>
      <c r="C3" s="920"/>
      <c r="D3" s="831"/>
      <c r="E3" s="786" t="s">
        <v>557</v>
      </c>
      <c r="F3" s="835"/>
      <c r="G3" s="835"/>
      <c r="H3" s="835"/>
      <c r="I3" s="835"/>
      <c r="J3" s="835"/>
      <c r="K3" s="835"/>
      <c r="L3" s="835"/>
      <c r="M3" s="787"/>
      <c r="N3" s="830" t="s">
        <v>570</v>
      </c>
      <c r="O3" s="920"/>
      <c r="P3" s="831"/>
      <c r="Q3" s="830" t="s">
        <v>476</v>
      </c>
      <c r="R3" s="920"/>
      <c r="S3" s="831"/>
      <c r="T3" s="791" t="s">
        <v>245</v>
      </c>
      <c r="U3" s="922"/>
      <c r="V3" s="922"/>
      <c r="W3" s="922"/>
      <c r="X3" s="922"/>
      <c r="Y3" s="922"/>
      <c r="Z3" s="922"/>
      <c r="AA3" s="922"/>
      <c r="AB3" s="922"/>
      <c r="AC3" s="830" t="s">
        <v>566</v>
      </c>
      <c r="AD3" s="920"/>
      <c r="AE3" s="831"/>
    </row>
    <row r="4" spans="1:34" s="186" customFormat="1">
      <c r="A4" s="861"/>
      <c r="B4" s="832"/>
      <c r="C4" s="921"/>
      <c r="D4" s="833"/>
      <c r="E4" s="786" t="s">
        <v>541</v>
      </c>
      <c r="F4" s="835"/>
      <c r="G4" s="787"/>
      <c r="H4" s="786" t="s">
        <v>562</v>
      </c>
      <c r="I4" s="835"/>
      <c r="J4" s="787"/>
      <c r="K4" s="786" t="s">
        <v>563</v>
      </c>
      <c r="L4" s="835"/>
      <c r="M4" s="787"/>
      <c r="N4" s="832"/>
      <c r="O4" s="921"/>
      <c r="P4" s="833"/>
      <c r="Q4" s="832"/>
      <c r="R4" s="921"/>
      <c r="S4" s="833"/>
      <c r="T4" s="791" t="s">
        <v>541</v>
      </c>
      <c r="U4" s="922"/>
      <c r="V4" s="922"/>
      <c r="W4" s="791" t="s">
        <v>632</v>
      </c>
      <c r="X4" s="922"/>
      <c r="Y4" s="922"/>
      <c r="Z4" s="791" t="s">
        <v>633</v>
      </c>
      <c r="AA4" s="922"/>
      <c r="AB4" s="922"/>
      <c r="AC4" s="832"/>
      <c r="AD4" s="921"/>
      <c r="AE4" s="833"/>
    </row>
    <row r="5" spans="1:34" s="186" customFormat="1">
      <c r="A5" s="792"/>
      <c r="B5" s="192" t="s">
        <v>636</v>
      </c>
      <c r="C5" s="192" t="s">
        <v>637</v>
      </c>
      <c r="D5" s="194" t="s">
        <v>663</v>
      </c>
      <c r="E5" s="192" t="s">
        <v>636</v>
      </c>
      <c r="F5" s="280" t="s">
        <v>637</v>
      </c>
      <c r="G5" s="194" t="s">
        <v>663</v>
      </c>
      <c r="H5" s="192" t="s">
        <v>636</v>
      </c>
      <c r="I5" s="194" t="s">
        <v>637</v>
      </c>
      <c r="J5" s="192" t="s">
        <v>663</v>
      </c>
      <c r="K5" s="192" t="s">
        <v>636</v>
      </c>
      <c r="L5" s="194" t="s">
        <v>637</v>
      </c>
      <c r="M5" s="192" t="s">
        <v>663</v>
      </c>
      <c r="N5" s="192" t="s">
        <v>636</v>
      </c>
      <c r="O5" s="194" t="s">
        <v>637</v>
      </c>
      <c r="P5" s="192" t="s">
        <v>663</v>
      </c>
      <c r="Q5" s="192" t="s">
        <v>636</v>
      </c>
      <c r="R5" s="194" t="s">
        <v>637</v>
      </c>
      <c r="S5" s="192" t="s">
        <v>663</v>
      </c>
      <c r="T5" s="192" t="s">
        <v>639</v>
      </c>
      <c r="U5" s="194" t="s">
        <v>640</v>
      </c>
      <c r="V5" s="192" t="s">
        <v>663</v>
      </c>
      <c r="W5" s="192" t="s">
        <v>639</v>
      </c>
      <c r="X5" s="194" t="s">
        <v>640</v>
      </c>
      <c r="Y5" s="192" t="s">
        <v>663</v>
      </c>
      <c r="Z5" s="192" t="s">
        <v>639</v>
      </c>
      <c r="AA5" s="194" t="s">
        <v>640</v>
      </c>
      <c r="AB5" s="192" t="s">
        <v>663</v>
      </c>
      <c r="AC5" s="446" t="s">
        <v>641</v>
      </c>
      <c r="AD5" s="447" t="s">
        <v>642</v>
      </c>
      <c r="AE5" s="192" t="s">
        <v>663</v>
      </c>
    </row>
    <row r="6" spans="1:34" s="186" customFormat="1">
      <c r="A6" s="190"/>
      <c r="B6" s="383" t="s">
        <v>638</v>
      </c>
      <c r="C6" s="197" t="s">
        <v>638</v>
      </c>
      <c r="D6" s="384"/>
      <c r="E6" s="197" t="s">
        <v>638</v>
      </c>
      <c r="F6" s="384" t="s">
        <v>638</v>
      </c>
      <c r="G6" s="197"/>
      <c r="H6" s="384" t="s">
        <v>638</v>
      </c>
      <c r="I6" s="197" t="s">
        <v>638</v>
      </c>
      <c r="J6" s="384"/>
      <c r="K6" s="197" t="s">
        <v>638</v>
      </c>
      <c r="L6" s="384" t="s">
        <v>638</v>
      </c>
      <c r="M6" s="197"/>
      <c r="N6" s="383" t="s">
        <v>638</v>
      </c>
      <c r="O6" s="197" t="s">
        <v>638</v>
      </c>
      <c r="P6" s="410"/>
      <c r="Q6" s="197" t="s">
        <v>638</v>
      </c>
      <c r="R6" s="384" t="s">
        <v>638</v>
      </c>
      <c r="S6" s="197"/>
      <c r="T6" s="384" t="s">
        <v>539</v>
      </c>
      <c r="U6" s="197" t="s">
        <v>539</v>
      </c>
      <c r="V6" s="384"/>
      <c r="W6" s="197" t="s">
        <v>539</v>
      </c>
      <c r="X6" s="384" t="s">
        <v>539</v>
      </c>
      <c r="Y6" s="197"/>
      <c r="Z6" s="384" t="s">
        <v>539</v>
      </c>
      <c r="AA6" s="197" t="s">
        <v>539</v>
      </c>
      <c r="AB6" s="384"/>
      <c r="AC6" s="197" t="s">
        <v>539</v>
      </c>
      <c r="AD6" s="384" t="s">
        <v>539</v>
      </c>
      <c r="AE6" s="197"/>
    </row>
    <row r="7" spans="1:34">
      <c r="A7" s="385" t="e">
        <f>IF(#REF!&lt;=2,"平成"&amp;#REF!&amp;"年"&amp;#REF!&amp;"月","平成"&amp;#REF!&amp;"年"&amp;#REF!&amp;"月")</f>
        <v>#REF!</v>
      </c>
      <c r="B7" s="386">
        <v>12520507.966999996</v>
      </c>
      <c r="C7" s="387">
        <v>12257488.197000004</v>
      </c>
      <c r="D7" s="448">
        <v>0.97899999999999998</v>
      </c>
      <c r="E7" s="389">
        <v>12108001.964999994</v>
      </c>
      <c r="F7" s="387">
        <v>11853896.216000002</v>
      </c>
      <c r="G7" s="448">
        <v>0.97899999999999998</v>
      </c>
      <c r="H7" s="386">
        <v>7433271.5039999988</v>
      </c>
      <c r="I7" s="387">
        <v>7255328.0220000008</v>
      </c>
      <c r="J7" s="448">
        <v>0.97599999999999998</v>
      </c>
      <c r="K7" s="389">
        <v>4674730.4610000001</v>
      </c>
      <c r="L7" s="387">
        <v>4598568.1939999992</v>
      </c>
      <c r="M7" s="448">
        <v>0.98399999999999999</v>
      </c>
      <c r="N7" s="386">
        <v>412506.00200000009</v>
      </c>
      <c r="O7" s="387">
        <v>403591.98099999991</v>
      </c>
      <c r="P7" s="448">
        <v>0.97799999999999998</v>
      </c>
      <c r="Q7" s="389">
        <v>2184552.3990000002</v>
      </c>
      <c r="R7" s="387">
        <v>2151750.1939999997</v>
      </c>
      <c r="S7" s="448">
        <v>0.98499999999999999</v>
      </c>
      <c r="T7" s="386">
        <v>5442423.6659999993</v>
      </c>
      <c r="U7" s="387">
        <v>5314360.1399999997</v>
      </c>
      <c r="V7" s="448">
        <v>0.97599999999999998</v>
      </c>
      <c r="W7" s="389">
        <v>5438958.0940000014</v>
      </c>
      <c r="X7" s="387">
        <v>5310935.29</v>
      </c>
      <c r="Y7" s="448">
        <v>0.97599999999999998</v>
      </c>
      <c r="Z7" s="386">
        <v>3465.5720000000001</v>
      </c>
      <c r="AA7" s="387">
        <v>3424.85</v>
      </c>
      <c r="AB7" s="448">
        <v>0.98799999999999999</v>
      </c>
      <c r="AC7" s="389">
        <v>290861.23</v>
      </c>
      <c r="AD7" s="387">
        <v>277305.33</v>
      </c>
      <c r="AE7" s="448">
        <v>0.95299999999999996</v>
      </c>
    </row>
    <row r="8" spans="1:34">
      <c r="A8" s="385" t="e">
        <f>IF(#REF!&lt;=2,"平成"&amp;#REF!&amp;"年"&amp;#REF!&amp;"月","平成"&amp;#REF!&amp;"年"&amp;#REF!&amp;"月")</f>
        <v>#REF!</v>
      </c>
      <c r="B8" s="386">
        <v>13041221.847999999</v>
      </c>
      <c r="C8" s="387">
        <v>12789512.636999998</v>
      </c>
      <c r="D8" s="448">
        <v>0.98099999999999998</v>
      </c>
      <c r="E8" s="389">
        <v>12606573.534</v>
      </c>
      <c r="F8" s="387">
        <v>12364091.193000002</v>
      </c>
      <c r="G8" s="448">
        <v>0.98099999999999998</v>
      </c>
      <c r="H8" s="386">
        <v>7663309.6529999981</v>
      </c>
      <c r="I8" s="387">
        <v>7492914.5520000001</v>
      </c>
      <c r="J8" s="448">
        <v>0.97799999999999998</v>
      </c>
      <c r="K8" s="389">
        <v>4943263.8810000001</v>
      </c>
      <c r="L8" s="387">
        <v>4871176.6410000008</v>
      </c>
      <c r="M8" s="448">
        <v>0.98499999999999999</v>
      </c>
      <c r="N8" s="386">
        <v>434648.31399999984</v>
      </c>
      <c r="O8" s="387">
        <v>425421.44400000002</v>
      </c>
      <c r="P8" s="448">
        <v>0.97899999999999998</v>
      </c>
      <c r="Q8" s="389">
        <v>2312279.0510000004</v>
      </c>
      <c r="R8" s="387">
        <v>2280459.7579999994</v>
      </c>
      <c r="S8" s="448">
        <v>0.98599999999999999</v>
      </c>
      <c r="T8" s="386">
        <v>5712861.0959999999</v>
      </c>
      <c r="U8" s="387">
        <v>5595510.46</v>
      </c>
      <c r="V8" s="448">
        <v>0.97899999999999998</v>
      </c>
      <c r="W8" s="389">
        <v>5708710.5139999986</v>
      </c>
      <c r="X8" s="387">
        <v>5591738.2360000014</v>
      </c>
      <c r="Y8" s="448">
        <v>0.98</v>
      </c>
      <c r="Z8" s="386">
        <v>4150.5819999999985</v>
      </c>
      <c r="AA8" s="387">
        <v>3772.2239999999997</v>
      </c>
      <c r="AB8" s="448">
        <v>0.90900000000000003</v>
      </c>
      <c r="AC8" s="389">
        <v>304847.09999999998</v>
      </c>
      <c r="AD8" s="387">
        <v>292123.25</v>
      </c>
      <c r="AE8" s="448">
        <v>0.95799999999999996</v>
      </c>
    </row>
    <row r="9" spans="1:34">
      <c r="A9" s="390" t="e">
        <f>"平成"&amp;#REF!&amp;"年"&amp;#REF!&amp;"月"</f>
        <v>#REF!</v>
      </c>
      <c r="B9" s="391" t="e">
        <f>SUM(B10:B56)</f>
        <v>#REF!</v>
      </c>
      <c r="C9" s="392" t="e">
        <f>SUM(C10:C56)</f>
        <v>#REF!</v>
      </c>
      <c r="D9" s="449" t="e">
        <f t="shared" ref="D9:D56" si="0">ROUND(C9/B9,3)</f>
        <v>#REF!</v>
      </c>
      <c r="E9" s="394" t="e">
        <f>SUM(E10:E56)</f>
        <v>#REF!</v>
      </c>
      <c r="F9" s="392" t="e">
        <f>SUM(F10:F56)</f>
        <v>#REF!</v>
      </c>
      <c r="G9" s="449" t="e">
        <f t="shared" ref="G9:G56" si="1">ROUND(F9/E9,3)</f>
        <v>#REF!</v>
      </c>
      <c r="H9" s="391" t="e">
        <f>SUM(H10:H56)</f>
        <v>#REF!</v>
      </c>
      <c r="I9" s="392" t="e">
        <f>SUM(I10:I56)</f>
        <v>#REF!</v>
      </c>
      <c r="J9" s="449" t="e">
        <f t="shared" ref="J9:J56" si="2">ROUND(I9/H9,3)</f>
        <v>#REF!</v>
      </c>
      <c r="K9" s="394" t="e">
        <f>SUM(K10:K56)</f>
        <v>#REF!</v>
      </c>
      <c r="L9" s="392" t="e">
        <f>SUM(L10:L56)</f>
        <v>#REF!</v>
      </c>
      <c r="M9" s="449" t="e">
        <f t="shared" ref="M9:M56" si="3">ROUND(L9/K9,3)</f>
        <v>#REF!</v>
      </c>
      <c r="N9" s="391" t="e">
        <f>SUM(N10:N56)</f>
        <v>#REF!</v>
      </c>
      <c r="O9" s="392" t="e">
        <f>SUM(O10:O56)</f>
        <v>#REF!</v>
      </c>
      <c r="P9" s="449" t="e">
        <f t="shared" ref="P9:P56" si="4">ROUND(O9/N9,3)</f>
        <v>#REF!</v>
      </c>
      <c r="Q9" s="394" t="e">
        <f>SUM(Q10:Q56)</f>
        <v>#REF!</v>
      </c>
      <c r="R9" s="392" t="e">
        <f>SUM(R10:R56)</f>
        <v>#REF!</v>
      </c>
      <c r="S9" s="449" t="e">
        <f t="shared" ref="S9:S56" si="5">ROUND(R9/Q9,3)</f>
        <v>#REF!</v>
      </c>
      <c r="T9" s="391" t="e">
        <f>SUM(T10:T56)</f>
        <v>#REF!</v>
      </c>
      <c r="U9" s="392" t="e">
        <f>SUM(U10:U56)</f>
        <v>#REF!</v>
      </c>
      <c r="V9" s="449" t="e">
        <f t="shared" ref="V9:V56" si="6">ROUND(U9/T9,3)</f>
        <v>#REF!</v>
      </c>
      <c r="W9" s="394" t="e">
        <f>SUM(W10:W56)</f>
        <v>#REF!</v>
      </c>
      <c r="X9" s="392" t="e">
        <f>SUM(X10:X56)</f>
        <v>#REF!</v>
      </c>
      <c r="Y9" s="449" t="e">
        <f t="shared" ref="Y9:Y56" si="7">ROUND(X9/W9,3)</f>
        <v>#REF!</v>
      </c>
      <c r="Z9" s="391" t="e">
        <f>SUM(Z10:Z56)</f>
        <v>#REF!</v>
      </c>
      <c r="AA9" s="392" t="e">
        <f>SUM(AA10:AA56)</f>
        <v>#REF!</v>
      </c>
      <c r="AB9" s="449" t="e">
        <f>ROUND(AA9/Z9,3)</f>
        <v>#REF!</v>
      </c>
      <c r="AC9" s="394" t="e">
        <f>SUM(AC10:AC56)</f>
        <v>#REF!</v>
      </c>
      <c r="AD9" s="392" t="e">
        <f>SUM(AD10:AD56)</f>
        <v>#REF!</v>
      </c>
      <c r="AE9" s="449" t="e">
        <f t="shared" ref="AE9:AE56" si="8">ROUND(AD9/AC9,3)</f>
        <v>#REF!</v>
      </c>
    </row>
    <row r="10" spans="1:34">
      <c r="A10" s="293" t="s">
        <v>575</v>
      </c>
      <c r="B10" s="395" t="e">
        <f>E10+N10</f>
        <v>#REF!</v>
      </c>
      <c r="C10" s="396" t="e">
        <f>F10+O10</f>
        <v>#REF!</v>
      </c>
      <c r="D10" s="450" t="e">
        <f t="shared" si="0"/>
        <v>#REF!</v>
      </c>
      <c r="E10" s="398" t="e">
        <f>#REF!/1000</f>
        <v>#REF!</v>
      </c>
      <c r="F10" s="396" t="e">
        <f>#REF!/1000</f>
        <v>#REF!</v>
      </c>
      <c r="G10" s="450" t="e">
        <f t="shared" si="1"/>
        <v>#REF!</v>
      </c>
      <c r="H10" s="395" t="e">
        <f>#REF!/1000</f>
        <v>#REF!</v>
      </c>
      <c r="I10" s="396" t="e">
        <f>#REF!/1000</f>
        <v>#REF!</v>
      </c>
      <c r="J10" s="450" t="e">
        <f t="shared" si="2"/>
        <v>#REF!</v>
      </c>
      <c r="K10" s="398" t="e">
        <f>#REF!/1000</f>
        <v>#REF!</v>
      </c>
      <c r="L10" s="396" t="e">
        <f>#REF!/1000</f>
        <v>#REF!</v>
      </c>
      <c r="M10" s="450" t="e">
        <f t="shared" si="3"/>
        <v>#REF!</v>
      </c>
      <c r="N10" s="395" t="e">
        <f>#REF!/1000</f>
        <v>#REF!</v>
      </c>
      <c r="O10" s="396" t="e">
        <f>#REF!/1000</f>
        <v>#REF!</v>
      </c>
      <c r="P10" s="450" t="e">
        <f t="shared" si="4"/>
        <v>#REF!</v>
      </c>
      <c r="Q10" s="398" t="e">
        <f>#REF!/1000</f>
        <v>#REF!</v>
      </c>
      <c r="R10" s="396" t="e">
        <f>#REF!/1000</f>
        <v>#REF!</v>
      </c>
      <c r="S10" s="450" t="e">
        <f t="shared" si="5"/>
        <v>#REF!</v>
      </c>
      <c r="T10" s="395" t="e">
        <f>#REF!/1000</f>
        <v>#REF!</v>
      </c>
      <c r="U10" s="396" t="e">
        <f>#REF!/1000</f>
        <v>#REF!</v>
      </c>
      <c r="V10" s="450" t="e">
        <f t="shared" si="6"/>
        <v>#REF!</v>
      </c>
      <c r="W10" s="398" t="e">
        <f>#REF!/1000</f>
        <v>#REF!</v>
      </c>
      <c r="X10" s="396" t="e">
        <f>#REF!/1000</f>
        <v>#REF!</v>
      </c>
      <c r="Y10" s="450" t="e">
        <f t="shared" si="7"/>
        <v>#REF!</v>
      </c>
      <c r="Z10" s="395" t="e">
        <f>#REF!/1000</f>
        <v>#REF!</v>
      </c>
      <c r="AA10" s="396" t="e">
        <f>#REF!/1000</f>
        <v>#REF!</v>
      </c>
      <c r="AB10" s="450">
        <f t="shared" ref="AB10:AB56" si="9">IF(ISERROR(ROUND(AA10/Z10,3)),0,ROUND(AA10/Z10,3))</f>
        <v>0</v>
      </c>
      <c r="AC10" s="398" t="e">
        <f>#REF!/1000</f>
        <v>#REF!</v>
      </c>
      <c r="AD10" s="396" t="e">
        <f>#REF!/1000</f>
        <v>#REF!</v>
      </c>
      <c r="AE10" s="450" t="e">
        <f t="shared" si="8"/>
        <v>#REF!</v>
      </c>
      <c r="AG10" s="451"/>
      <c r="AH10" s="451"/>
    </row>
    <row r="11" spans="1:34">
      <c r="A11" s="293" t="s">
        <v>576</v>
      </c>
      <c r="B11" s="399" t="e">
        <f t="shared" ref="B11:B56" si="10">E11+N11</f>
        <v>#REF!</v>
      </c>
      <c r="C11" s="400" t="e">
        <f t="shared" ref="C11:C56" si="11">F11+O11</f>
        <v>#REF!</v>
      </c>
      <c r="D11" s="452" t="e">
        <f t="shared" si="0"/>
        <v>#REF!</v>
      </c>
      <c r="E11" s="402" t="e">
        <f>#REF!/1000</f>
        <v>#REF!</v>
      </c>
      <c r="F11" s="400" t="e">
        <f>#REF!/1000</f>
        <v>#REF!</v>
      </c>
      <c r="G11" s="452" t="e">
        <f t="shared" si="1"/>
        <v>#REF!</v>
      </c>
      <c r="H11" s="399" t="e">
        <f>#REF!/1000</f>
        <v>#REF!</v>
      </c>
      <c r="I11" s="400" t="e">
        <f>#REF!/1000</f>
        <v>#REF!</v>
      </c>
      <c r="J11" s="452" t="e">
        <f t="shared" si="2"/>
        <v>#REF!</v>
      </c>
      <c r="K11" s="402" t="e">
        <f>#REF!/1000</f>
        <v>#REF!</v>
      </c>
      <c r="L11" s="400" t="e">
        <f>#REF!/1000</f>
        <v>#REF!</v>
      </c>
      <c r="M11" s="452" t="e">
        <f t="shared" si="3"/>
        <v>#REF!</v>
      </c>
      <c r="N11" s="399" t="e">
        <f>#REF!/1000</f>
        <v>#REF!</v>
      </c>
      <c r="O11" s="400" t="e">
        <f>#REF!/1000</f>
        <v>#REF!</v>
      </c>
      <c r="P11" s="452" t="e">
        <f t="shared" si="4"/>
        <v>#REF!</v>
      </c>
      <c r="Q11" s="402" t="e">
        <f>#REF!/1000</f>
        <v>#REF!</v>
      </c>
      <c r="R11" s="400" t="e">
        <f>#REF!/1000</f>
        <v>#REF!</v>
      </c>
      <c r="S11" s="452" t="e">
        <f t="shared" si="5"/>
        <v>#REF!</v>
      </c>
      <c r="T11" s="399" t="e">
        <f>#REF!/1000</f>
        <v>#REF!</v>
      </c>
      <c r="U11" s="400" t="e">
        <f>#REF!/1000</f>
        <v>#REF!</v>
      </c>
      <c r="V11" s="452" t="e">
        <f t="shared" si="6"/>
        <v>#REF!</v>
      </c>
      <c r="W11" s="402" t="e">
        <f>#REF!/1000</f>
        <v>#REF!</v>
      </c>
      <c r="X11" s="400" t="e">
        <f>#REF!/1000</f>
        <v>#REF!</v>
      </c>
      <c r="Y11" s="452" t="e">
        <f t="shared" si="7"/>
        <v>#REF!</v>
      </c>
      <c r="Z11" s="399" t="e">
        <f>#REF!/1000</f>
        <v>#REF!</v>
      </c>
      <c r="AA11" s="400" t="e">
        <f>#REF!/1000</f>
        <v>#REF!</v>
      </c>
      <c r="AB11" s="452">
        <f t="shared" si="9"/>
        <v>0</v>
      </c>
      <c r="AC11" s="402" t="e">
        <f>#REF!/1000</f>
        <v>#REF!</v>
      </c>
      <c r="AD11" s="400" t="e">
        <f>#REF!/1000</f>
        <v>#REF!</v>
      </c>
      <c r="AE11" s="452" t="e">
        <f t="shared" si="8"/>
        <v>#REF!</v>
      </c>
      <c r="AG11" s="451"/>
      <c r="AH11" s="451"/>
    </row>
    <row r="12" spans="1:34">
      <c r="A12" s="293" t="s">
        <v>577</v>
      </c>
      <c r="B12" s="399" t="e">
        <f t="shared" si="10"/>
        <v>#REF!</v>
      </c>
      <c r="C12" s="400" t="e">
        <f t="shared" si="11"/>
        <v>#REF!</v>
      </c>
      <c r="D12" s="452" t="e">
        <f t="shared" si="0"/>
        <v>#REF!</v>
      </c>
      <c r="E12" s="402" t="e">
        <f>#REF!/1000</f>
        <v>#REF!</v>
      </c>
      <c r="F12" s="400" t="e">
        <f>#REF!/1000</f>
        <v>#REF!</v>
      </c>
      <c r="G12" s="452" t="e">
        <f t="shared" si="1"/>
        <v>#REF!</v>
      </c>
      <c r="H12" s="399" t="e">
        <f>#REF!/1000</f>
        <v>#REF!</v>
      </c>
      <c r="I12" s="400" t="e">
        <f>#REF!/1000</f>
        <v>#REF!</v>
      </c>
      <c r="J12" s="452" t="e">
        <f t="shared" si="2"/>
        <v>#REF!</v>
      </c>
      <c r="K12" s="402" t="e">
        <f>#REF!/1000</f>
        <v>#REF!</v>
      </c>
      <c r="L12" s="400" t="e">
        <f>#REF!/1000</f>
        <v>#REF!</v>
      </c>
      <c r="M12" s="452" t="e">
        <f t="shared" si="3"/>
        <v>#REF!</v>
      </c>
      <c r="N12" s="399" t="e">
        <f>#REF!/1000</f>
        <v>#REF!</v>
      </c>
      <c r="O12" s="400" t="e">
        <f>#REF!/1000</f>
        <v>#REF!</v>
      </c>
      <c r="P12" s="452" t="e">
        <f t="shared" si="4"/>
        <v>#REF!</v>
      </c>
      <c r="Q12" s="402" t="e">
        <f>#REF!/1000</f>
        <v>#REF!</v>
      </c>
      <c r="R12" s="400" t="e">
        <f>#REF!/1000</f>
        <v>#REF!</v>
      </c>
      <c r="S12" s="452" t="e">
        <f t="shared" si="5"/>
        <v>#REF!</v>
      </c>
      <c r="T12" s="399" t="e">
        <f>#REF!/1000</f>
        <v>#REF!</v>
      </c>
      <c r="U12" s="400" t="e">
        <f>#REF!/1000</f>
        <v>#REF!</v>
      </c>
      <c r="V12" s="452" t="e">
        <f t="shared" si="6"/>
        <v>#REF!</v>
      </c>
      <c r="W12" s="402" t="e">
        <f>#REF!/1000</f>
        <v>#REF!</v>
      </c>
      <c r="X12" s="400" t="e">
        <f>#REF!/1000</f>
        <v>#REF!</v>
      </c>
      <c r="Y12" s="452" t="e">
        <f t="shared" si="7"/>
        <v>#REF!</v>
      </c>
      <c r="Z12" s="399" t="e">
        <f>#REF!/1000</f>
        <v>#REF!</v>
      </c>
      <c r="AA12" s="400" t="e">
        <f>#REF!/1000</f>
        <v>#REF!</v>
      </c>
      <c r="AB12" s="452">
        <f t="shared" si="9"/>
        <v>0</v>
      </c>
      <c r="AC12" s="402" t="e">
        <f>#REF!/1000</f>
        <v>#REF!</v>
      </c>
      <c r="AD12" s="400" t="e">
        <f>#REF!/1000</f>
        <v>#REF!</v>
      </c>
      <c r="AE12" s="452" t="e">
        <f t="shared" si="8"/>
        <v>#REF!</v>
      </c>
      <c r="AG12" s="451"/>
      <c r="AH12" s="451"/>
    </row>
    <row r="13" spans="1:34">
      <c r="A13" s="293" t="s">
        <v>578</v>
      </c>
      <c r="B13" s="399" t="e">
        <f t="shared" si="10"/>
        <v>#REF!</v>
      </c>
      <c r="C13" s="400" t="e">
        <f t="shared" si="11"/>
        <v>#REF!</v>
      </c>
      <c r="D13" s="452" t="e">
        <f t="shared" si="0"/>
        <v>#REF!</v>
      </c>
      <c r="E13" s="402" t="e">
        <f>#REF!/1000</f>
        <v>#REF!</v>
      </c>
      <c r="F13" s="400" t="e">
        <f>#REF!/1000</f>
        <v>#REF!</v>
      </c>
      <c r="G13" s="452" t="e">
        <f t="shared" si="1"/>
        <v>#REF!</v>
      </c>
      <c r="H13" s="399" t="e">
        <f>#REF!/1000</f>
        <v>#REF!</v>
      </c>
      <c r="I13" s="400" t="e">
        <f>#REF!/1000</f>
        <v>#REF!</v>
      </c>
      <c r="J13" s="452" t="e">
        <f t="shared" si="2"/>
        <v>#REF!</v>
      </c>
      <c r="K13" s="402" t="e">
        <f>#REF!/1000</f>
        <v>#REF!</v>
      </c>
      <c r="L13" s="400" t="e">
        <f>#REF!/1000</f>
        <v>#REF!</v>
      </c>
      <c r="M13" s="452" t="e">
        <f t="shared" si="3"/>
        <v>#REF!</v>
      </c>
      <c r="N13" s="399" t="e">
        <f>#REF!/1000</f>
        <v>#REF!</v>
      </c>
      <c r="O13" s="400" t="e">
        <f>#REF!/1000</f>
        <v>#REF!</v>
      </c>
      <c r="P13" s="452" t="e">
        <f t="shared" si="4"/>
        <v>#REF!</v>
      </c>
      <c r="Q13" s="402" t="e">
        <f>#REF!/1000</f>
        <v>#REF!</v>
      </c>
      <c r="R13" s="400" t="e">
        <f>#REF!/1000</f>
        <v>#REF!</v>
      </c>
      <c r="S13" s="452" t="e">
        <f t="shared" si="5"/>
        <v>#REF!</v>
      </c>
      <c r="T13" s="399" t="e">
        <f>#REF!/1000</f>
        <v>#REF!</v>
      </c>
      <c r="U13" s="400" t="e">
        <f>#REF!/1000</f>
        <v>#REF!</v>
      </c>
      <c r="V13" s="452" t="e">
        <f t="shared" si="6"/>
        <v>#REF!</v>
      </c>
      <c r="W13" s="402" t="e">
        <f>#REF!/1000</f>
        <v>#REF!</v>
      </c>
      <c r="X13" s="400" t="e">
        <f>#REF!/1000</f>
        <v>#REF!</v>
      </c>
      <c r="Y13" s="452" t="e">
        <f t="shared" si="7"/>
        <v>#REF!</v>
      </c>
      <c r="Z13" s="399" t="e">
        <f>#REF!/1000</f>
        <v>#REF!</v>
      </c>
      <c r="AA13" s="400" t="e">
        <f>#REF!/1000</f>
        <v>#REF!</v>
      </c>
      <c r="AB13" s="452">
        <f t="shared" si="9"/>
        <v>0</v>
      </c>
      <c r="AC13" s="402" t="e">
        <f>#REF!/1000</f>
        <v>#REF!</v>
      </c>
      <c r="AD13" s="400" t="e">
        <f>#REF!/1000</f>
        <v>#REF!</v>
      </c>
      <c r="AE13" s="452" t="e">
        <f t="shared" si="8"/>
        <v>#REF!</v>
      </c>
      <c r="AG13" s="451"/>
      <c r="AH13" s="451"/>
    </row>
    <row r="14" spans="1:34">
      <c r="A14" s="293" t="s">
        <v>579</v>
      </c>
      <c r="B14" s="399" t="e">
        <f t="shared" si="10"/>
        <v>#REF!</v>
      </c>
      <c r="C14" s="400" t="e">
        <f t="shared" si="11"/>
        <v>#REF!</v>
      </c>
      <c r="D14" s="452" t="e">
        <f t="shared" si="0"/>
        <v>#REF!</v>
      </c>
      <c r="E14" s="402" t="e">
        <f>#REF!/1000</f>
        <v>#REF!</v>
      </c>
      <c r="F14" s="400" t="e">
        <f>#REF!/1000</f>
        <v>#REF!</v>
      </c>
      <c r="G14" s="452" t="e">
        <f t="shared" si="1"/>
        <v>#REF!</v>
      </c>
      <c r="H14" s="399" t="e">
        <f>#REF!/1000</f>
        <v>#REF!</v>
      </c>
      <c r="I14" s="400" t="e">
        <f>#REF!/1000</f>
        <v>#REF!</v>
      </c>
      <c r="J14" s="452" t="e">
        <f t="shared" si="2"/>
        <v>#REF!</v>
      </c>
      <c r="K14" s="402" t="e">
        <f>#REF!/1000</f>
        <v>#REF!</v>
      </c>
      <c r="L14" s="400" t="e">
        <f>#REF!/1000</f>
        <v>#REF!</v>
      </c>
      <c r="M14" s="452" t="e">
        <f t="shared" si="3"/>
        <v>#REF!</v>
      </c>
      <c r="N14" s="399" t="e">
        <f>#REF!/1000</f>
        <v>#REF!</v>
      </c>
      <c r="O14" s="400" t="e">
        <f>#REF!/1000</f>
        <v>#REF!</v>
      </c>
      <c r="P14" s="452" t="e">
        <f t="shared" si="4"/>
        <v>#REF!</v>
      </c>
      <c r="Q14" s="402" t="e">
        <f>#REF!/1000</f>
        <v>#REF!</v>
      </c>
      <c r="R14" s="400" t="e">
        <f>#REF!/1000</f>
        <v>#REF!</v>
      </c>
      <c r="S14" s="452" t="e">
        <f t="shared" si="5"/>
        <v>#REF!</v>
      </c>
      <c r="T14" s="399" t="e">
        <f>#REF!/1000</f>
        <v>#REF!</v>
      </c>
      <c r="U14" s="400" t="e">
        <f>#REF!/1000</f>
        <v>#REF!</v>
      </c>
      <c r="V14" s="452" t="e">
        <f t="shared" si="6"/>
        <v>#REF!</v>
      </c>
      <c r="W14" s="402" t="e">
        <f>#REF!/1000</f>
        <v>#REF!</v>
      </c>
      <c r="X14" s="400" t="e">
        <f>#REF!/1000</f>
        <v>#REF!</v>
      </c>
      <c r="Y14" s="452" t="e">
        <f t="shared" si="7"/>
        <v>#REF!</v>
      </c>
      <c r="Z14" s="399" t="e">
        <f>#REF!/1000</f>
        <v>#REF!</v>
      </c>
      <c r="AA14" s="400" t="e">
        <f>#REF!/1000</f>
        <v>#REF!</v>
      </c>
      <c r="AB14" s="452">
        <f t="shared" si="9"/>
        <v>0</v>
      </c>
      <c r="AC14" s="402" t="e">
        <f>#REF!/1000</f>
        <v>#REF!</v>
      </c>
      <c r="AD14" s="400" t="e">
        <f>#REF!/1000</f>
        <v>#REF!</v>
      </c>
      <c r="AE14" s="452" t="e">
        <f t="shared" si="8"/>
        <v>#REF!</v>
      </c>
      <c r="AG14" s="451"/>
      <c r="AH14" s="451"/>
    </row>
    <row r="15" spans="1:34">
      <c r="A15" s="293" t="s">
        <v>580</v>
      </c>
      <c r="B15" s="399" t="e">
        <f t="shared" si="10"/>
        <v>#REF!</v>
      </c>
      <c r="C15" s="400" t="e">
        <f t="shared" si="11"/>
        <v>#REF!</v>
      </c>
      <c r="D15" s="452" t="e">
        <f t="shared" si="0"/>
        <v>#REF!</v>
      </c>
      <c r="E15" s="402" t="e">
        <f>#REF!/1000</f>
        <v>#REF!</v>
      </c>
      <c r="F15" s="400" t="e">
        <f>#REF!/1000</f>
        <v>#REF!</v>
      </c>
      <c r="G15" s="452" t="e">
        <f t="shared" si="1"/>
        <v>#REF!</v>
      </c>
      <c r="H15" s="399" t="e">
        <f>#REF!/1000</f>
        <v>#REF!</v>
      </c>
      <c r="I15" s="400" t="e">
        <f>#REF!/1000</f>
        <v>#REF!</v>
      </c>
      <c r="J15" s="452" t="e">
        <f t="shared" si="2"/>
        <v>#REF!</v>
      </c>
      <c r="K15" s="402" t="e">
        <f>#REF!/1000</f>
        <v>#REF!</v>
      </c>
      <c r="L15" s="400" t="e">
        <f>#REF!/1000</f>
        <v>#REF!</v>
      </c>
      <c r="M15" s="452" t="e">
        <f t="shared" si="3"/>
        <v>#REF!</v>
      </c>
      <c r="N15" s="399" t="e">
        <f>#REF!/1000</f>
        <v>#REF!</v>
      </c>
      <c r="O15" s="400" t="e">
        <f>#REF!/1000</f>
        <v>#REF!</v>
      </c>
      <c r="P15" s="452" t="e">
        <f t="shared" si="4"/>
        <v>#REF!</v>
      </c>
      <c r="Q15" s="402" t="e">
        <f>#REF!/1000</f>
        <v>#REF!</v>
      </c>
      <c r="R15" s="400" t="e">
        <f>#REF!/1000</f>
        <v>#REF!</v>
      </c>
      <c r="S15" s="452" t="e">
        <f t="shared" si="5"/>
        <v>#REF!</v>
      </c>
      <c r="T15" s="399" t="e">
        <f>#REF!/1000</f>
        <v>#REF!</v>
      </c>
      <c r="U15" s="400" t="e">
        <f>#REF!/1000</f>
        <v>#REF!</v>
      </c>
      <c r="V15" s="452" t="e">
        <f t="shared" si="6"/>
        <v>#REF!</v>
      </c>
      <c r="W15" s="402" t="e">
        <f>#REF!/1000</f>
        <v>#REF!</v>
      </c>
      <c r="X15" s="400" t="e">
        <f>#REF!/1000</f>
        <v>#REF!</v>
      </c>
      <c r="Y15" s="452" t="e">
        <f t="shared" si="7"/>
        <v>#REF!</v>
      </c>
      <c r="Z15" s="399" t="e">
        <f>#REF!/1000</f>
        <v>#REF!</v>
      </c>
      <c r="AA15" s="400" t="e">
        <f>#REF!/1000</f>
        <v>#REF!</v>
      </c>
      <c r="AB15" s="452">
        <f t="shared" si="9"/>
        <v>0</v>
      </c>
      <c r="AC15" s="402" t="e">
        <f>#REF!/1000</f>
        <v>#REF!</v>
      </c>
      <c r="AD15" s="400" t="e">
        <f>#REF!/1000</f>
        <v>#REF!</v>
      </c>
      <c r="AE15" s="452" t="e">
        <f t="shared" si="8"/>
        <v>#REF!</v>
      </c>
      <c r="AG15" s="451"/>
      <c r="AH15" s="451"/>
    </row>
    <row r="16" spans="1:34">
      <c r="A16" s="403" t="s">
        <v>581</v>
      </c>
      <c r="B16" s="404" t="e">
        <f t="shared" si="10"/>
        <v>#REF!</v>
      </c>
      <c r="C16" s="405" t="e">
        <f t="shared" si="11"/>
        <v>#REF!</v>
      </c>
      <c r="D16" s="453" t="e">
        <f t="shared" si="0"/>
        <v>#REF!</v>
      </c>
      <c r="E16" s="407" t="e">
        <f>#REF!/1000</f>
        <v>#REF!</v>
      </c>
      <c r="F16" s="405" t="e">
        <f>#REF!/1000</f>
        <v>#REF!</v>
      </c>
      <c r="G16" s="453" t="e">
        <f t="shared" si="1"/>
        <v>#REF!</v>
      </c>
      <c r="H16" s="404" t="e">
        <f>#REF!/1000</f>
        <v>#REF!</v>
      </c>
      <c r="I16" s="405" t="e">
        <f>#REF!/1000</f>
        <v>#REF!</v>
      </c>
      <c r="J16" s="453" t="e">
        <f t="shared" si="2"/>
        <v>#REF!</v>
      </c>
      <c r="K16" s="407" t="e">
        <f>#REF!/1000</f>
        <v>#REF!</v>
      </c>
      <c r="L16" s="405" t="e">
        <f>#REF!/1000</f>
        <v>#REF!</v>
      </c>
      <c r="M16" s="453" t="e">
        <f t="shared" si="3"/>
        <v>#REF!</v>
      </c>
      <c r="N16" s="404" t="e">
        <f>#REF!/1000</f>
        <v>#REF!</v>
      </c>
      <c r="O16" s="405" t="e">
        <f>#REF!/1000</f>
        <v>#REF!</v>
      </c>
      <c r="P16" s="453" t="e">
        <f t="shared" si="4"/>
        <v>#REF!</v>
      </c>
      <c r="Q16" s="407" t="e">
        <f>#REF!/1000</f>
        <v>#REF!</v>
      </c>
      <c r="R16" s="405" t="e">
        <f>#REF!/1000</f>
        <v>#REF!</v>
      </c>
      <c r="S16" s="453" t="e">
        <f t="shared" si="5"/>
        <v>#REF!</v>
      </c>
      <c r="T16" s="404" t="e">
        <f>#REF!/1000</f>
        <v>#REF!</v>
      </c>
      <c r="U16" s="405" t="e">
        <f>#REF!/1000</f>
        <v>#REF!</v>
      </c>
      <c r="V16" s="453" t="e">
        <f t="shared" si="6"/>
        <v>#REF!</v>
      </c>
      <c r="W16" s="407" t="e">
        <f>#REF!/1000</f>
        <v>#REF!</v>
      </c>
      <c r="X16" s="405" t="e">
        <f>#REF!/1000</f>
        <v>#REF!</v>
      </c>
      <c r="Y16" s="453" t="e">
        <f t="shared" si="7"/>
        <v>#REF!</v>
      </c>
      <c r="Z16" s="404" t="e">
        <f>#REF!/1000</f>
        <v>#REF!</v>
      </c>
      <c r="AA16" s="405" t="e">
        <f>#REF!/1000</f>
        <v>#REF!</v>
      </c>
      <c r="AB16" s="452">
        <f t="shared" si="9"/>
        <v>0</v>
      </c>
      <c r="AC16" s="407" t="e">
        <f>#REF!/1000</f>
        <v>#REF!</v>
      </c>
      <c r="AD16" s="405" t="e">
        <f>#REF!/1000</f>
        <v>#REF!</v>
      </c>
      <c r="AE16" s="453" t="e">
        <f t="shared" si="8"/>
        <v>#REF!</v>
      </c>
      <c r="AG16" s="451"/>
      <c r="AH16" s="451"/>
    </row>
    <row r="17" spans="1:34">
      <c r="A17" s="293" t="s">
        <v>582</v>
      </c>
      <c r="B17" s="408" t="e">
        <f t="shared" si="10"/>
        <v>#REF!</v>
      </c>
      <c r="C17" s="400" t="e">
        <f t="shared" si="11"/>
        <v>#REF!</v>
      </c>
      <c r="D17" s="452" t="e">
        <f t="shared" si="0"/>
        <v>#REF!</v>
      </c>
      <c r="E17" s="408" t="e">
        <f>#REF!/1000</f>
        <v>#REF!</v>
      </c>
      <c r="F17" s="400" t="e">
        <f>#REF!/1000</f>
        <v>#REF!</v>
      </c>
      <c r="G17" s="452" t="e">
        <f t="shared" si="1"/>
        <v>#REF!</v>
      </c>
      <c r="H17" s="408" t="e">
        <f>#REF!/1000</f>
        <v>#REF!</v>
      </c>
      <c r="I17" s="400" t="e">
        <f>#REF!/1000</f>
        <v>#REF!</v>
      </c>
      <c r="J17" s="452" t="e">
        <f t="shared" si="2"/>
        <v>#REF!</v>
      </c>
      <c r="K17" s="408" t="e">
        <f>#REF!/1000</f>
        <v>#REF!</v>
      </c>
      <c r="L17" s="400" t="e">
        <f>#REF!/1000</f>
        <v>#REF!</v>
      </c>
      <c r="M17" s="452" t="e">
        <f t="shared" si="3"/>
        <v>#REF!</v>
      </c>
      <c r="N17" s="408" t="e">
        <f>#REF!/1000</f>
        <v>#REF!</v>
      </c>
      <c r="O17" s="400" t="e">
        <f>#REF!/1000</f>
        <v>#REF!</v>
      </c>
      <c r="P17" s="452" t="e">
        <f t="shared" si="4"/>
        <v>#REF!</v>
      </c>
      <c r="Q17" s="408" t="e">
        <f>#REF!/1000</f>
        <v>#REF!</v>
      </c>
      <c r="R17" s="400" t="e">
        <f>#REF!/1000</f>
        <v>#REF!</v>
      </c>
      <c r="S17" s="452" t="e">
        <f t="shared" si="5"/>
        <v>#REF!</v>
      </c>
      <c r="T17" s="408" t="e">
        <f>#REF!/1000</f>
        <v>#REF!</v>
      </c>
      <c r="U17" s="400" t="e">
        <f>#REF!/1000</f>
        <v>#REF!</v>
      </c>
      <c r="V17" s="452" t="e">
        <f t="shared" si="6"/>
        <v>#REF!</v>
      </c>
      <c r="W17" s="408" t="e">
        <f>#REF!/1000</f>
        <v>#REF!</v>
      </c>
      <c r="X17" s="400" t="e">
        <f>#REF!/1000</f>
        <v>#REF!</v>
      </c>
      <c r="Y17" s="452" t="e">
        <f t="shared" si="7"/>
        <v>#REF!</v>
      </c>
      <c r="Z17" s="408" t="e">
        <f>#REF!/1000</f>
        <v>#REF!</v>
      </c>
      <c r="AA17" s="400" t="e">
        <f>#REF!/1000</f>
        <v>#REF!</v>
      </c>
      <c r="AB17" s="450">
        <f t="shared" si="9"/>
        <v>0</v>
      </c>
      <c r="AC17" s="408" t="e">
        <f>#REF!/1000</f>
        <v>#REF!</v>
      </c>
      <c r="AD17" s="400" t="e">
        <f>#REF!/1000</f>
        <v>#REF!</v>
      </c>
      <c r="AE17" s="452" t="e">
        <f t="shared" si="8"/>
        <v>#REF!</v>
      </c>
      <c r="AG17" s="451"/>
      <c r="AH17" s="451"/>
    </row>
    <row r="18" spans="1:34">
      <c r="A18" s="293" t="s">
        <v>583</v>
      </c>
      <c r="B18" s="408" t="e">
        <f t="shared" si="10"/>
        <v>#REF!</v>
      </c>
      <c r="C18" s="400" t="e">
        <f t="shared" si="11"/>
        <v>#REF!</v>
      </c>
      <c r="D18" s="452" t="e">
        <f t="shared" si="0"/>
        <v>#REF!</v>
      </c>
      <c r="E18" s="408" t="e">
        <f>#REF!/1000</f>
        <v>#REF!</v>
      </c>
      <c r="F18" s="400" t="e">
        <f>#REF!/1000</f>
        <v>#REF!</v>
      </c>
      <c r="G18" s="452" t="e">
        <f t="shared" si="1"/>
        <v>#REF!</v>
      </c>
      <c r="H18" s="408" t="e">
        <f>#REF!/1000</f>
        <v>#REF!</v>
      </c>
      <c r="I18" s="400" t="e">
        <f>#REF!/1000</f>
        <v>#REF!</v>
      </c>
      <c r="J18" s="452" t="e">
        <f t="shared" si="2"/>
        <v>#REF!</v>
      </c>
      <c r="K18" s="408" t="e">
        <f>#REF!/1000</f>
        <v>#REF!</v>
      </c>
      <c r="L18" s="400" t="e">
        <f>#REF!/1000</f>
        <v>#REF!</v>
      </c>
      <c r="M18" s="452" t="e">
        <f t="shared" si="3"/>
        <v>#REF!</v>
      </c>
      <c r="N18" s="408" t="e">
        <f>#REF!/1000</f>
        <v>#REF!</v>
      </c>
      <c r="O18" s="400" t="e">
        <f>#REF!/1000</f>
        <v>#REF!</v>
      </c>
      <c r="P18" s="452" t="e">
        <f t="shared" si="4"/>
        <v>#REF!</v>
      </c>
      <c r="Q18" s="408" t="e">
        <f>#REF!/1000</f>
        <v>#REF!</v>
      </c>
      <c r="R18" s="400" t="e">
        <f>#REF!/1000</f>
        <v>#REF!</v>
      </c>
      <c r="S18" s="452" t="e">
        <f t="shared" si="5"/>
        <v>#REF!</v>
      </c>
      <c r="T18" s="408" t="e">
        <f>#REF!/1000</f>
        <v>#REF!</v>
      </c>
      <c r="U18" s="400" t="e">
        <f>#REF!/1000</f>
        <v>#REF!</v>
      </c>
      <c r="V18" s="452" t="e">
        <f t="shared" si="6"/>
        <v>#REF!</v>
      </c>
      <c r="W18" s="408" t="e">
        <f>#REF!/1000</f>
        <v>#REF!</v>
      </c>
      <c r="X18" s="400" t="e">
        <f>#REF!/1000</f>
        <v>#REF!</v>
      </c>
      <c r="Y18" s="452" t="e">
        <f t="shared" si="7"/>
        <v>#REF!</v>
      </c>
      <c r="Z18" s="408" t="e">
        <f>#REF!/1000</f>
        <v>#REF!</v>
      </c>
      <c r="AA18" s="400" t="e">
        <f>#REF!/1000</f>
        <v>#REF!</v>
      </c>
      <c r="AB18" s="452">
        <f t="shared" si="9"/>
        <v>0</v>
      </c>
      <c r="AC18" s="408" t="e">
        <f>#REF!/1000</f>
        <v>#REF!</v>
      </c>
      <c r="AD18" s="400" t="e">
        <f>#REF!/1000</f>
        <v>#REF!</v>
      </c>
      <c r="AE18" s="452" t="e">
        <f t="shared" si="8"/>
        <v>#REF!</v>
      </c>
      <c r="AG18" s="451"/>
      <c r="AH18" s="451"/>
    </row>
    <row r="19" spans="1:34">
      <c r="A19" s="293" t="s">
        <v>584</v>
      </c>
      <c r="B19" s="408" t="e">
        <f t="shared" si="10"/>
        <v>#REF!</v>
      </c>
      <c r="C19" s="400" t="e">
        <f t="shared" si="11"/>
        <v>#REF!</v>
      </c>
      <c r="D19" s="452" t="e">
        <f t="shared" si="0"/>
        <v>#REF!</v>
      </c>
      <c r="E19" s="408" t="e">
        <f>#REF!/1000</f>
        <v>#REF!</v>
      </c>
      <c r="F19" s="400" t="e">
        <f>#REF!/1000</f>
        <v>#REF!</v>
      </c>
      <c r="G19" s="452" t="e">
        <f t="shared" si="1"/>
        <v>#REF!</v>
      </c>
      <c r="H19" s="408" t="e">
        <f>#REF!/1000</f>
        <v>#REF!</v>
      </c>
      <c r="I19" s="400" t="e">
        <f>#REF!/1000</f>
        <v>#REF!</v>
      </c>
      <c r="J19" s="452" t="e">
        <f t="shared" si="2"/>
        <v>#REF!</v>
      </c>
      <c r="K19" s="408" t="e">
        <f>#REF!/1000</f>
        <v>#REF!</v>
      </c>
      <c r="L19" s="400" t="e">
        <f>#REF!/1000</f>
        <v>#REF!</v>
      </c>
      <c r="M19" s="452" t="e">
        <f t="shared" si="3"/>
        <v>#REF!</v>
      </c>
      <c r="N19" s="408" t="e">
        <f>#REF!/1000</f>
        <v>#REF!</v>
      </c>
      <c r="O19" s="400" t="e">
        <f>#REF!/1000</f>
        <v>#REF!</v>
      </c>
      <c r="P19" s="452" t="e">
        <f t="shared" si="4"/>
        <v>#REF!</v>
      </c>
      <c r="Q19" s="408" t="e">
        <f>#REF!/1000</f>
        <v>#REF!</v>
      </c>
      <c r="R19" s="400" t="e">
        <f>#REF!/1000</f>
        <v>#REF!</v>
      </c>
      <c r="S19" s="452" t="e">
        <f t="shared" si="5"/>
        <v>#REF!</v>
      </c>
      <c r="T19" s="408" t="e">
        <f>#REF!/1000</f>
        <v>#REF!</v>
      </c>
      <c r="U19" s="400" t="e">
        <f>#REF!/1000</f>
        <v>#REF!</v>
      </c>
      <c r="V19" s="452" t="e">
        <f t="shared" si="6"/>
        <v>#REF!</v>
      </c>
      <c r="W19" s="408" t="e">
        <f>#REF!/1000</f>
        <v>#REF!</v>
      </c>
      <c r="X19" s="400" t="e">
        <f>#REF!/1000</f>
        <v>#REF!</v>
      </c>
      <c r="Y19" s="452" t="e">
        <f t="shared" si="7"/>
        <v>#REF!</v>
      </c>
      <c r="Z19" s="408" t="e">
        <f>#REF!/1000</f>
        <v>#REF!</v>
      </c>
      <c r="AA19" s="400" t="e">
        <f>#REF!/1000</f>
        <v>#REF!</v>
      </c>
      <c r="AB19" s="452">
        <f t="shared" si="9"/>
        <v>0</v>
      </c>
      <c r="AC19" s="408" t="e">
        <f>#REF!/1000</f>
        <v>#REF!</v>
      </c>
      <c r="AD19" s="400" t="e">
        <f>#REF!/1000</f>
        <v>#REF!</v>
      </c>
      <c r="AE19" s="452" t="e">
        <f t="shared" si="8"/>
        <v>#REF!</v>
      </c>
      <c r="AG19" s="451"/>
      <c r="AH19" s="451"/>
    </row>
    <row r="20" spans="1:34">
      <c r="A20" s="293" t="s">
        <v>585</v>
      </c>
      <c r="B20" s="408" t="e">
        <f t="shared" si="10"/>
        <v>#REF!</v>
      </c>
      <c r="C20" s="400" t="e">
        <f t="shared" si="11"/>
        <v>#REF!</v>
      </c>
      <c r="D20" s="452" t="e">
        <f t="shared" si="0"/>
        <v>#REF!</v>
      </c>
      <c r="E20" s="408" t="e">
        <f>#REF!/1000</f>
        <v>#REF!</v>
      </c>
      <c r="F20" s="400" t="e">
        <f>#REF!/1000</f>
        <v>#REF!</v>
      </c>
      <c r="G20" s="452" t="e">
        <f t="shared" si="1"/>
        <v>#REF!</v>
      </c>
      <c r="H20" s="408" t="e">
        <f>#REF!/1000</f>
        <v>#REF!</v>
      </c>
      <c r="I20" s="400" t="e">
        <f>#REF!/1000</f>
        <v>#REF!</v>
      </c>
      <c r="J20" s="452" t="e">
        <f t="shared" si="2"/>
        <v>#REF!</v>
      </c>
      <c r="K20" s="408" t="e">
        <f>#REF!/1000</f>
        <v>#REF!</v>
      </c>
      <c r="L20" s="400" t="e">
        <f>#REF!/1000</f>
        <v>#REF!</v>
      </c>
      <c r="M20" s="452" t="e">
        <f t="shared" si="3"/>
        <v>#REF!</v>
      </c>
      <c r="N20" s="408" t="e">
        <f>#REF!/1000</f>
        <v>#REF!</v>
      </c>
      <c r="O20" s="400" t="e">
        <f>#REF!/1000</f>
        <v>#REF!</v>
      </c>
      <c r="P20" s="452" t="e">
        <f t="shared" si="4"/>
        <v>#REF!</v>
      </c>
      <c r="Q20" s="408" t="e">
        <f>#REF!/1000</f>
        <v>#REF!</v>
      </c>
      <c r="R20" s="400" t="e">
        <f>#REF!/1000</f>
        <v>#REF!</v>
      </c>
      <c r="S20" s="452" t="e">
        <f t="shared" si="5"/>
        <v>#REF!</v>
      </c>
      <c r="T20" s="408" t="e">
        <f>#REF!/1000</f>
        <v>#REF!</v>
      </c>
      <c r="U20" s="400" t="e">
        <f>#REF!/1000</f>
        <v>#REF!</v>
      </c>
      <c r="V20" s="452" t="e">
        <f t="shared" si="6"/>
        <v>#REF!</v>
      </c>
      <c r="W20" s="408" t="e">
        <f>#REF!/1000</f>
        <v>#REF!</v>
      </c>
      <c r="X20" s="400" t="e">
        <f>#REF!/1000</f>
        <v>#REF!</v>
      </c>
      <c r="Y20" s="452" t="e">
        <f t="shared" si="7"/>
        <v>#REF!</v>
      </c>
      <c r="Z20" s="408" t="e">
        <f>#REF!/1000</f>
        <v>#REF!</v>
      </c>
      <c r="AA20" s="400" t="e">
        <f>#REF!/1000</f>
        <v>#REF!</v>
      </c>
      <c r="AB20" s="452">
        <f t="shared" si="9"/>
        <v>0</v>
      </c>
      <c r="AC20" s="408" t="e">
        <f>#REF!/1000</f>
        <v>#REF!</v>
      </c>
      <c r="AD20" s="400" t="e">
        <f>#REF!/1000</f>
        <v>#REF!</v>
      </c>
      <c r="AE20" s="452" t="e">
        <f t="shared" si="8"/>
        <v>#REF!</v>
      </c>
      <c r="AG20" s="451"/>
      <c r="AH20" s="451"/>
    </row>
    <row r="21" spans="1:34">
      <c r="A21" s="403" t="s">
        <v>586</v>
      </c>
      <c r="B21" s="408" t="e">
        <f t="shared" si="10"/>
        <v>#REF!</v>
      </c>
      <c r="C21" s="400" t="e">
        <f t="shared" si="11"/>
        <v>#REF!</v>
      </c>
      <c r="D21" s="452" t="e">
        <f t="shared" si="0"/>
        <v>#REF!</v>
      </c>
      <c r="E21" s="408" t="e">
        <f>#REF!/1000</f>
        <v>#REF!</v>
      </c>
      <c r="F21" s="400" t="e">
        <f>#REF!/1000</f>
        <v>#REF!</v>
      </c>
      <c r="G21" s="452" t="e">
        <f t="shared" si="1"/>
        <v>#REF!</v>
      </c>
      <c r="H21" s="408" t="e">
        <f>#REF!/1000</f>
        <v>#REF!</v>
      </c>
      <c r="I21" s="400" t="e">
        <f>#REF!/1000</f>
        <v>#REF!</v>
      </c>
      <c r="J21" s="452" t="e">
        <f t="shared" si="2"/>
        <v>#REF!</v>
      </c>
      <c r="K21" s="408" t="e">
        <f>#REF!/1000</f>
        <v>#REF!</v>
      </c>
      <c r="L21" s="400" t="e">
        <f>#REF!/1000</f>
        <v>#REF!</v>
      </c>
      <c r="M21" s="452" t="e">
        <f t="shared" si="3"/>
        <v>#REF!</v>
      </c>
      <c r="N21" s="408" t="e">
        <f>#REF!/1000</f>
        <v>#REF!</v>
      </c>
      <c r="O21" s="400" t="e">
        <f>#REF!/1000</f>
        <v>#REF!</v>
      </c>
      <c r="P21" s="452" t="e">
        <f t="shared" si="4"/>
        <v>#REF!</v>
      </c>
      <c r="Q21" s="408" t="e">
        <f>#REF!/1000</f>
        <v>#REF!</v>
      </c>
      <c r="R21" s="400" t="e">
        <f>#REF!/1000</f>
        <v>#REF!</v>
      </c>
      <c r="S21" s="452" t="e">
        <f t="shared" si="5"/>
        <v>#REF!</v>
      </c>
      <c r="T21" s="408" t="e">
        <f>#REF!/1000</f>
        <v>#REF!</v>
      </c>
      <c r="U21" s="400" t="e">
        <f>#REF!/1000</f>
        <v>#REF!</v>
      </c>
      <c r="V21" s="452" t="e">
        <f t="shared" si="6"/>
        <v>#REF!</v>
      </c>
      <c r="W21" s="408" t="e">
        <f>#REF!/1000</f>
        <v>#REF!</v>
      </c>
      <c r="X21" s="400" t="e">
        <f>#REF!/1000</f>
        <v>#REF!</v>
      </c>
      <c r="Y21" s="452" t="e">
        <f t="shared" si="7"/>
        <v>#REF!</v>
      </c>
      <c r="Z21" s="408" t="e">
        <f>#REF!/1000</f>
        <v>#REF!</v>
      </c>
      <c r="AA21" s="400" t="e">
        <f>#REF!/1000</f>
        <v>#REF!</v>
      </c>
      <c r="AB21" s="452">
        <f t="shared" si="9"/>
        <v>0</v>
      </c>
      <c r="AC21" s="408" t="e">
        <f>#REF!/1000</f>
        <v>#REF!</v>
      </c>
      <c r="AD21" s="400" t="e">
        <f>#REF!/1000</f>
        <v>#REF!</v>
      </c>
      <c r="AE21" s="452" t="e">
        <f t="shared" si="8"/>
        <v>#REF!</v>
      </c>
      <c r="AG21" s="451"/>
      <c r="AH21" s="451"/>
    </row>
    <row r="22" spans="1:34">
      <c r="A22" s="293" t="s">
        <v>587</v>
      </c>
      <c r="B22" s="395" t="e">
        <f t="shared" si="10"/>
        <v>#REF!</v>
      </c>
      <c r="C22" s="396" t="e">
        <f t="shared" si="11"/>
        <v>#REF!</v>
      </c>
      <c r="D22" s="450" t="e">
        <f t="shared" si="0"/>
        <v>#REF!</v>
      </c>
      <c r="E22" s="398" t="e">
        <f>#REF!/1000</f>
        <v>#REF!</v>
      </c>
      <c r="F22" s="396" t="e">
        <f>#REF!/1000</f>
        <v>#REF!</v>
      </c>
      <c r="G22" s="450" t="e">
        <f t="shared" si="1"/>
        <v>#REF!</v>
      </c>
      <c r="H22" s="395" t="e">
        <f>#REF!/1000</f>
        <v>#REF!</v>
      </c>
      <c r="I22" s="396" t="e">
        <f>#REF!/1000</f>
        <v>#REF!</v>
      </c>
      <c r="J22" s="450" t="e">
        <f t="shared" si="2"/>
        <v>#REF!</v>
      </c>
      <c r="K22" s="398" t="e">
        <f>#REF!/1000</f>
        <v>#REF!</v>
      </c>
      <c r="L22" s="396" t="e">
        <f>#REF!/1000</f>
        <v>#REF!</v>
      </c>
      <c r="M22" s="450" t="e">
        <f t="shared" si="3"/>
        <v>#REF!</v>
      </c>
      <c r="N22" s="395" t="e">
        <f>#REF!/1000</f>
        <v>#REF!</v>
      </c>
      <c r="O22" s="396" t="e">
        <f>#REF!/1000</f>
        <v>#REF!</v>
      </c>
      <c r="P22" s="450" t="e">
        <f t="shared" si="4"/>
        <v>#REF!</v>
      </c>
      <c r="Q22" s="398" t="e">
        <f>#REF!/1000</f>
        <v>#REF!</v>
      </c>
      <c r="R22" s="396" t="e">
        <f>#REF!/1000</f>
        <v>#REF!</v>
      </c>
      <c r="S22" s="450" t="e">
        <f t="shared" si="5"/>
        <v>#REF!</v>
      </c>
      <c r="T22" s="395" t="e">
        <f>#REF!/1000</f>
        <v>#REF!</v>
      </c>
      <c r="U22" s="396" t="e">
        <f>#REF!/1000</f>
        <v>#REF!</v>
      </c>
      <c r="V22" s="450" t="e">
        <f t="shared" si="6"/>
        <v>#REF!</v>
      </c>
      <c r="W22" s="398" t="e">
        <f>#REF!/1000</f>
        <v>#REF!</v>
      </c>
      <c r="X22" s="396" t="e">
        <f>#REF!/1000</f>
        <v>#REF!</v>
      </c>
      <c r="Y22" s="450" t="e">
        <f t="shared" si="7"/>
        <v>#REF!</v>
      </c>
      <c r="Z22" s="395" t="e">
        <f>#REF!/1000</f>
        <v>#REF!</v>
      </c>
      <c r="AA22" s="396" t="e">
        <f>#REF!/1000</f>
        <v>#REF!</v>
      </c>
      <c r="AB22" s="450">
        <f t="shared" si="9"/>
        <v>0</v>
      </c>
      <c r="AC22" s="398" t="e">
        <f>#REF!/1000</f>
        <v>#REF!</v>
      </c>
      <c r="AD22" s="396" t="e">
        <f>#REF!/1000</f>
        <v>#REF!</v>
      </c>
      <c r="AE22" s="450" t="e">
        <f t="shared" si="8"/>
        <v>#REF!</v>
      </c>
      <c r="AG22" s="451"/>
      <c r="AH22" s="451"/>
    </row>
    <row r="23" spans="1:34">
      <c r="A23" s="293" t="s">
        <v>588</v>
      </c>
      <c r="B23" s="399" t="e">
        <f t="shared" si="10"/>
        <v>#REF!</v>
      </c>
      <c r="C23" s="400" t="e">
        <f t="shared" si="11"/>
        <v>#REF!</v>
      </c>
      <c r="D23" s="452" t="e">
        <f t="shared" si="0"/>
        <v>#REF!</v>
      </c>
      <c r="E23" s="402" t="e">
        <f>#REF!/1000</f>
        <v>#REF!</v>
      </c>
      <c r="F23" s="400" t="e">
        <f>#REF!/1000</f>
        <v>#REF!</v>
      </c>
      <c r="G23" s="452" t="e">
        <f t="shared" si="1"/>
        <v>#REF!</v>
      </c>
      <c r="H23" s="399" t="e">
        <f>#REF!/1000</f>
        <v>#REF!</v>
      </c>
      <c r="I23" s="400" t="e">
        <f>#REF!/1000</f>
        <v>#REF!</v>
      </c>
      <c r="J23" s="452" t="e">
        <f t="shared" si="2"/>
        <v>#REF!</v>
      </c>
      <c r="K23" s="402" t="e">
        <f>#REF!/1000</f>
        <v>#REF!</v>
      </c>
      <c r="L23" s="400" t="e">
        <f>#REF!/1000</f>
        <v>#REF!</v>
      </c>
      <c r="M23" s="452" t="e">
        <f t="shared" si="3"/>
        <v>#REF!</v>
      </c>
      <c r="N23" s="399" t="e">
        <f>#REF!/1000</f>
        <v>#REF!</v>
      </c>
      <c r="O23" s="400" t="e">
        <f>#REF!/1000</f>
        <v>#REF!</v>
      </c>
      <c r="P23" s="452" t="e">
        <f t="shared" si="4"/>
        <v>#REF!</v>
      </c>
      <c r="Q23" s="402" t="e">
        <f>#REF!/1000</f>
        <v>#REF!</v>
      </c>
      <c r="R23" s="400" t="e">
        <f>#REF!/1000</f>
        <v>#REF!</v>
      </c>
      <c r="S23" s="452" t="e">
        <f t="shared" si="5"/>
        <v>#REF!</v>
      </c>
      <c r="T23" s="399" t="e">
        <f>#REF!/1000</f>
        <v>#REF!</v>
      </c>
      <c r="U23" s="400" t="e">
        <f>#REF!/1000</f>
        <v>#REF!</v>
      </c>
      <c r="V23" s="452" t="e">
        <f t="shared" si="6"/>
        <v>#REF!</v>
      </c>
      <c r="W23" s="402" t="e">
        <f>#REF!/1000</f>
        <v>#REF!</v>
      </c>
      <c r="X23" s="400" t="e">
        <f>#REF!/1000</f>
        <v>#REF!</v>
      </c>
      <c r="Y23" s="452" t="e">
        <f t="shared" si="7"/>
        <v>#REF!</v>
      </c>
      <c r="Z23" s="399" t="e">
        <f>#REF!/1000</f>
        <v>#REF!</v>
      </c>
      <c r="AA23" s="400" t="e">
        <f>#REF!/1000</f>
        <v>#REF!</v>
      </c>
      <c r="AB23" s="452">
        <f t="shared" si="9"/>
        <v>0</v>
      </c>
      <c r="AC23" s="402" t="e">
        <f>#REF!/1000</f>
        <v>#REF!</v>
      </c>
      <c r="AD23" s="400" t="e">
        <f>#REF!/1000</f>
        <v>#REF!</v>
      </c>
      <c r="AE23" s="452" t="e">
        <f t="shared" si="8"/>
        <v>#REF!</v>
      </c>
      <c r="AG23" s="451"/>
      <c r="AH23" s="451"/>
    </row>
    <row r="24" spans="1:34">
      <c r="A24" s="293" t="s">
        <v>589</v>
      </c>
      <c r="B24" s="399" t="e">
        <f t="shared" si="10"/>
        <v>#REF!</v>
      </c>
      <c r="C24" s="400" t="e">
        <f t="shared" si="11"/>
        <v>#REF!</v>
      </c>
      <c r="D24" s="452" t="e">
        <f t="shared" si="0"/>
        <v>#REF!</v>
      </c>
      <c r="E24" s="402" t="e">
        <f>#REF!/1000</f>
        <v>#REF!</v>
      </c>
      <c r="F24" s="400" t="e">
        <f>#REF!/1000</f>
        <v>#REF!</v>
      </c>
      <c r="G24" s="452" t="e">
        <f t="shared" si="1"/>
        <v>#REF!</v>
      </c>
      <c r="H24" s="399" t="e">
        <f>#REF!/1000</f>
        <v>#REF!</v>
      </c>
      <c r="I24" s="400" t="e">
        <f>#REF!/1000</f>
        <v>#REF!</v>
      </c>
      <c r="J24" s="452" t="e">
        <f t="shared" si="2"/>
        <v>#REF!</v>
      </c>
      <c r="K24" s="402" t="e">
        <f>#REF!/1000</f>
        <v>#REF!</v>
      </c>
      <c r="L24" s="400" t="e">
        <f>#REF!/1000</f>
        <v>#REF!</v>
      </c>
      <c r="M24" s="452" t="e">
        <f t="shared" si="3"/>
        <v>#REF!</v>
      </c>
      <c r="N24" s="399" t="e">
        <f>#REF!/1000</f>
        <v>#REF!</v>
      </c>
      <c r="O24" s="400" t="e">
        <f>#REF!/1000</f>
        <v>#REF!</v>
      </c>
      <c r="P24" s="452" t="e">
        <f t="shared" si="4"/>
        <v>#REF!</v>
      </c>
      <c r="Q24" s="402" t="e">
        <f>#REF!/1000</f>
        <v>#REF!</v>
      </c>
      <c r="R24" s="400" t="e">
        <f>#REF!/1000</f>
        <v>#REF!</v>
      </c>
      <c r="S24" s="452" t="e">
        <f t="shared" si="5"/>
        <v>#REF!</v>
      </c>
      <c r="T24" s="399" t="e">
        <f>#REF!/1000</f>
        <v>#REF!</v>
      </c>
      <c r="U24" s="400" t="e">
        <f>#REF!/1000</f>
        <v>#REF!</v>
      </c>
      <c r="V24" s="452" t="e">
        <f t="shared" si="6"/>
        <v>#REF!</v>
      </c>
      <c r="W24" s="402" t="e">
        <f>#REF!/1000</f>
        <v>#REF!</v>
      </c>
      <c r="X24" s="400" t="e">
        <f>#REF!/1000</f>
        <v>#REF!</v>
      </c>
      <c r="Y24" s="452" t="e">
        <f t="shared" si="7"/>
        <v>#REF!</v>
      </c>
      <c r="Z24" s="399" t="e">
        <f>#REF!/1000</f>
        <v>#REF!</v>
      </c>
      <c r="AA24" s="400" t="e">
        <f>#REF!/1000</f>
        <v>#REF!</v>
      </c>
      <c r="AB24" s="452">
        <f t="shared" si="9"/>
        <v>0</v>
      </c>
      <c r="AC24" s="402" t="e">
        <f>#REF!/1000</f>
        <v>#REF!</v>
      </c>
      <c r="AD24" s="400" t="e">
        <f>#REF!/1000</f>
        <v>#REF!</v>
      </c>
      <c r="AE24" s="452" t="e">
        <f t="shared" si="8"/>
        <v>#REF!</v>
      </c>
      <c r="AG24" s="451"/>
      <c r="AH24" s="451"/>
    </row>
    <row r="25" spans="1:34">
      <c r="A25" s="293" t="s">
        <v>590</v>
      </c>
      <c r="B25" s="399" t="e">
        <f t="shared" si="10"/>
        <v>#REF!</v>
      </c>
      <c r="C25" s="400" t="e">
        <f t="shared" si="11"/>
        <v>#REF!</v>
      </c>
      <c r="D25" s="452" t="e">
        <f t="shared" si="0"/>
        <v>#REF!</v>
      </c>
      <c r="E25" s="402" t="e">
        <f>#REF!/1000</f>
        <v>#REF!</v>
      </c>
      <c r="F25" s="400" t="e">
        <f>#REF!/1000</f>
        <v>#REF!</v>
      </c>
      <c r="G25" s="452" t="e">
        <f t="shared" si="1"/>
        <v>#REF!</v>
      </c>
      <c r="H25" s="399" t="e">
        <f>#REF!/1000</f>
        <v>#REF!</v>
      </c>
      <c r="I25" s="400" t="e">
        <f>#REF!/1000</f>
        <v>#REF!</v>
      </c>
      <c r="J25" s="452" t="e">
        <f t="shared" si="2"/>
        <v>#REF!</v>
      </c>
      <c r="K25" s="402" t="e">
        <f>#REF!/1000</f>
        <v>#REF!</v>
      </c>
      <c r="L25" s="400" t="e">
        <f>#REF!/1000</f>
        <v>#REF!</v>
      </c>
      <c r="M25" s="452" t="e">
        <f t="shared" si="3"/>
        <v>#REF!</v>
      </c>
      <c r="N25" s="399" t="e">
        <f>#REF!/1000</f>
        <v>#REF!</v>
      </c>
      <c r="O25" s="400" t="e">
        <f>#REF!/1000</f>
        <v>#REF!</v>
      </c>
      <c r="P25" s="452" t="e">
        <f t="shared" si="4"/>
        <v>#REF!</v>
      </c>
      <c r="Q25" s="402" t="e">
        <f>#REF!/1000</f>
        <v>#REF!</v>
      </c>
      <c r="R25" s="400" t="e">
        <f>#REF!/1000</f>
        <v>#REF!</v>
      </c>
      <c r="S25" s="452" t="e">
        <f t="shared" si="5"/>
        <v>#REF!</v>
      </c>
      <c r="T25" s="399" t="e">
        <f>#REF!/1000</f>
        <v>#REF!</v>
      </c>
      <c r="U25" s="400" t="e">
        <f>#REF!/1000</f>
        <v>#REF!</v>
      </c>
      <c r="V25" s="452" t="e">
        <f t="shared" si="6"/>
        <v>#REF!</v>
      </c>
      <c r="W25" s="402" t="e">
        <f>#REF!/1000</f>
        <v>#REF!</v>
      </c>
      <c r="X25" s="400" t="e">
        <f>#REF!/1000</f>
        <v>#REF!</v>
      </c>
      <c r="Y25" s="452" t="e">
        <f t="shared" si="7"/>
        <v>#REF!</v>
      </c>
      <c r="Z25" s="399" t="e">
        <f>#REF!/1000</f>
        <v>#REF!</v>
      </c>
      <c r="AA25" s="400" t="e">
        <f>#REF!/1000</f>
        <v>#REF!</v>
      </c>
      <c r="AB25" s="452">
        <f t="shared" si="9"/>
        <v>0</v>
      </c>
      <c r="AC25" s="402" t="e">
        <f>#REF!/1000</f>
        <v>#REF!</v>
      </c>
      <c r="AD25" s="400" t="e">
        <f>#REF!/1000</f>
        <v>#REF!</v>
      </c>
      <c r="AE25" s="452" t="e">
        <f t="shared" si="8"/>
        <v>#REF!</v>
      </c>
      <c r="AG25" s="451"/>
      <c r="AH25" s="451"/>
    </row>
    <row r="26" spans="1:34">
      <c r="A26" s="403" t="s">
        <v>591</v>
      </c>
      <c r="B26" s="404" t="e">
        <f t="shared" si="10"/>
        <v>#REF!</v>
      </c>
      <c r="C26" s="405" t="e">
        <f t="shared" si="11"/>
        <v>#REF!</v>
      </c>
      <c r="D26" s="453" t="e">
        <f t="shared" si="0"/>
        <v>#REF!</v>
      </c>
      <c r="E26" s="407" t="e">
        <f>#REF!/1000</f>
        <v>#REF!</v>
      </c>
      <c r="F26" s="405" t="e">
        <f>#REF!/1000</f>
        <v>#REF!</v>
      </c>
      <c r="G26" s="453" t="e">
        <f t="shared" si="1"/>
        <v>#REF!</v>
      </c>
      <c r="H26" s="404" t="e">
        <f>#REF!/1000</f>
        <v>#REF!</v>
      </c>
      <c r="I26" s="405" t="e">
        <f>#REF!/1000</f>
        <v>#REF!</v>
      </c>
      <c r="J26" s="453" t="e">
        <f t="shared" si="2"/>
        <v>#REF!</v>
      </c>
      <c r="K26" s="407" t="e">
        <f>#REF!/1000</f>
        <v>#REF!</v>
      </c>
      <c r="L26" s="405" t="e">
        <f>#REF!/1000</f>
        <v>#REF!</v>
      </c>
      <c r="M26" s="453" t="e">
        <f t="shared" si="3"/>
        <v>#REF!</v>
      </c>
      <c r="N26" s="404" t="e">
        <f>#REF!/1000</f>
        <v>#REF!</v>
      </c>
      <c r="O26" s="405" t="e">
        <f>#REF!/1000</f>
        <v>#REF!</v>
      </c>
      <c r="P26" s="453" t="e">
        <f t="shared" si="4"/>
        <v>#REF!</v>
      </c>
      <c r="Q26" s="407" t="e">
        <f>#REF!/1000</f>
        <v>#REF!</v>
      </c>
      <c r="R26" s="405" t="e">
        <f>#REF!/1000</f>
        <v>#REF!</v>
      </c>
      <c r="S26" s="453" t="e">
        <f t="shared" si="5"/>
        <v>#REF!</v>
      </c>
      <c r="T26" s="404" t="e">
        <f>#REF!/1000</f>
        <v>#REF!</v>
      </c>
      <c r="U26" s="405" t="e">
        <f>#REF!/1000</f>
        <v>#REF!</v>
      </c>
      <c r="V26" s="453" t="e">
        <f t="shared" si="6"/>
        <v>#REF!</v>
      </c>
      <c r="W26" s="407" t="e">
        <f>#REF!/1000</f>
        <v>#REF!</v>
      </c>
      <c r="X26" s="405" t="e">
        <f>#REF!/1000</f>
        <v>#REF!</v>
      </c>
      <c r="Y26" s="453" t="e">
        <f t="shared" si="7"/>
        <v>#REF!</v>
      </c>
      <c r="Z26" s="404" t="e">
        <f>#REF!/1000</f>
        <v>#REF!</v>
      </c>
      <c r="AA26" s="405" t="e">
        <f>#REF!/1000</f>
        <v>#REF!</v>
      </c>
      <c r="AB26" s="452">
        <f t="shared" si="9"/>
        <v>0</v>
      </c>
      <c r="AC26" s="407" t="e">
        <f>#REF!/1000</f>
        <v>#REF!</v>
      </c>
      <c r="AD26" s="405" t="e">
        <f>#REF!/1000</f>
        <v>#REF!</v>
      </c>
      <c r="AE26" s="453" t="e">
        <f t="shared" si="8"/>
        <v>#REF!</v>
      </c>
      <c r="AG26" s="451"/>
      <c r="AH26" s="451"/>
    </row>
    <row r="27" spans="1:34">
      <c r="A27" s="293" t="s">
        <v>592</v>
      </c>
      <c r="B27" s="408" t="e">
        <f t="shared" si="10"/>
        <v>#REF!</v>
      </c>
      <c r="C27" s="400" t="e">
        <f t="shared" si="11"/>
        <v>#REF!</v>
      </c>
      <c r="D27" s="452" t="e">
        <f t="shared" si="0"/>
        <v>#REF!</v>
      </c>
      <c r="E27" s="408" t="e">
        <f>#REF!/1000</f>
        <v>#REF!</v>
      </c>
      <c r="F27" s="400" t="e">
        <f>#REF!/1000</f>
        <v>#REF!</v>
      </c>
      <c r="G27" s="452" t="e">
        <f t="shared" si="1"/>
        <v>#REF!</v>
      </c>
      <c r="H27" s="408" t="e">
        <f>#REF!/1000</f>
        <v>#REF!</v>
      </c>
      <c r="I27" s="400" t="e">
        <f>#REF!/1000</f>
        <v>#REF!</v>
      </c>
      <c r="J27" s="452" t="e">
        <f t="shared" si="2"/>
        <v>#REF!</v>
      </c>
      <c r="K27" s="408" t="e">
        <f>#REF!/1000</f>
        <v>#REF!</v>
      </c>
      <c r="L27" s="400" t="e">
        <f>#REF!/1000</f>
        <v>#REF!</v>
      </c>
      <c r="M27" s="452" t="e">
        <f t="shared" si="3"/>
        <v>#REF!</v>
      </c>
      <c r="N27" s="408" t="e">
        <f>#REF!/1000</f>
        <v>#REF!</v>
      </c>
      <c r="O27" s="400" t="e">
        <f>#REF!/1000</f>
        <v>#REF!</v>
      </c>
      <c r="P27" s="452" t="e">
        <f t="shared" si="4"/>
        <v>#REF!</v>
      </c>
      <c r="Q27" s="408" t="e">
        <f>#REF!/1000</f>
        <v>#REF!</v>
      </c>
      <c r="R27" s="400" t="e">
        <f>#REF!/1000</f>
        <v>#REF!</v>
      </c>
      <c r="S27" s="452" t="e">
        <f t="shared" si="5"/>
        <v>#REF!</v>
      </c>
      <c r="T27" s="408" t="e">
        <f>#REF!/1000</f>
        <v>#REF!</v>
      </c>
      <c r="U27" s="400" t="e">
        <f>#REF!/1000</f>
        <v>#REF!</v>
      </c>
      <c r="V27" s="452" t="e">
        <f t="shared" si="6"/>
        <v>#REF!</v>
      </c>
      <c r="W27" s="408" t="e">
        <f>#REF!/1000</f>
        <v>#REF!</v>
      </c>
      <c r="X27" s="400" t="e">
        <f>#REF!/1000</f>
        <v>#REF!</v>
      </c>
      <c r="Y27" s="452" t="e">
        <f t="shared" si="7"/>
        <v>#REF!</v>
      </c>
      <c r="Z27" s="408" t="e">
        <f>#REF!/1000</f>
        <v>#REF!</v>
      </c>
      <c r="AA27" s="400" t="e">
        <f>#REF!/1000</f>
        <v>#REF!</v>
      </c>
      <c r="AB27" s="450">
        <f t="shared" si="9"/>
        <v>0</v>
      </c>
      <c r="AC27" s="408" t="e">
        <f>#REF!/1000</f>
        <v>#REF!</v>
      </c>
      <c r="AD27" s="400" t="e">
        <f>#REF!/1000</f>
        <v>#REF!</v>
      </c>
      <c r="AE27" s="452" t="e">
        <f t="shared" si="8"/>
        <v>#REF!</v>
      </c>
      <c r="AG27" s="451"/>
      <c r="AH27" s="451"/>
    </row>
    <row r="28" spans="1:34">
      <c r="A28" s="293" t="s">
        <v>593</v>
      </c>
      <c r="B28" s="408" t="e">
        <f t="shared" si="10"/>
        <v>#REF!</v>
      </c>
      <c r="C28" s="400" t="e">
        <f t="shared" si="11"/>
        <v>#REF!</v>
      </c>
      <c r="D28" s="452" t="e">
        <f t="shared" si="0"/>
        <v>#REF!</v>
      </c>
      <c r="E28" s="408" t="e">
        <f>#REF!/1000</f>
        <v>#REF!</v>
      </c>
      <c r="F28" s="400" t="e">
        <f>#REF!/1000</f>
        <v>#REF!</v>
      </c>
      <c r="G28" s="452" t="e">
        <f t="shared" si="1"/>
        <v>#REF!</v>
      </c>
      <c r="H28" s="408" t="e">
        <f>#REF!/1000</f>
        <v>#REF!</v>
      </c>
      <c r="I28" s="400" t="e">
        <f>#REF!/1000</f>
        <v>#REF!</v>
      </c>
      <c r="J28" s="452" t="e">
        <f t="shared" si="2"/>
        <v>#REF!</v>
      </c>
      <c r="K28" s="408" t="e">
        <f>#REF!/1000</f>
        <v>#REF!</v>
      </c>
      <c r="L28" s="400" t="e">
        <f>#REF!/1000</f>
        <v>#REF!</v>
      </c>
      <c r="M28" s="452" t="e">
        <f t="shared" si="3"/>
        <v>#REF!</v>
      </c>
      <c r="N28" s="408" t="e">
        <f>#REF!/1000</f>
        <v>#REF!</v>
      </c>
      <c r="O28" s="400" t="e">
        <f>#REF!/1000</f>
        <v>#REF!</v>
      </c>
      <c r="P28" s="452" t="e">
        <f t="shared" si="4"/>
        <v>#REF!</v>
      </c>
      <c r="Q28" s="408" t="e">
        <f>#REF!/1000</f>
        <v>#REF!</v>
      </c>
      <c r="R28" s="400" t="e">
        <f>#REF!/1000</f>
        <v>#REF!</v>
      </c>
      <c r="S28" s="452" t="e">
        <f t="shared" si="5"/>
        <v>#REF!</v>
      </c>
      <c r="T28" s="408" t="e">
        <f>#REF!/1000</f>
        <v>#REF!</v>
      </c>
      <c r="U28" s="400" t="e">
        <f>#REF!/1000</f>
        <v>#REF!</v>
      </c>
      <c r="V28" s="452" t="e">
        <f t="shared" si="6"/>
        <v>#REF!</v>
      </c>
      <c r="W28" s="408" t="e">
        <f>#REF!/1000</f>
        <v>#REF!</v>
      </c>
      <c r="X28" s="400" t="e">
        <f>#REF!/1000</f>
        <v>#REF!</v>
      </c>
      <c r="Y28" s="452" t="e">
        <f t="shared" si="7"/>
        <v>#REF!</v>
      </c>
      <c r="Z28" s="408" t="e">
        <f>#REF!/1000</f>
        <v>#REF!</v>
      </c>
      <c r="AA28" s="400" t="e">
        <f>#REF!/1000</f>
        <v>#REF!</v>
      </c>
      <c r="AB28" s="452">
        <f t="shared" si="9"/>
        <v>0</v>
      </c>
      <c r="AC28" s="408" t="e">
        <f>#REF!/1000</f>
        <v>#REF!</v>
      </c>
      <c r="AD28" s="400" t="e">
        <f>#REF!/1000</f>
        <v>#REF!</v>
      </c>
      <c r="AE28" s="452" t="e">
        <f t="shared" si="8"/>
        <v>#REF!</v>
      </c>
      <c r="AG28" s="451"/>
      <c r="AH28" s="451"/>
    </row>
    <row r="29" spans="1:34">
      <c r="A29" s="293" t="s">
        <v>594</v>
      </c>
      <c r="B29" s="408" t="e">
        <f t="shared" si="10"/>
        <v>#REF!</v>
      </c>
      <c r="C29" s="400" t="e">
        <f t="shared" si="11"/>
        <v>#REF!</v>
      </c>
      <c r="D29" s="452" t="e">
        <f t="shared" si="0"/>
        <v>#REF!</v>
      </c>
      <c r="E29" s="408" t="e">
        <f>#REF!/1000</f>
        <v>#REF!</v>
      </c>
      <c r="F29" s="400" t="e">
        <f>#REF!/1000</f>
        <v>#REF!</v>
      </c>
      <c r="G29" s="452" t="e">
        <f t="shared" si="1"/>
        <v>#REF!</v>
      </c>
      <c r="H29" s="408" t="e">
        <f>#REF!/1000</f>
        <v>#REF!</v>
      </c>
      <c r="I29" s="400" t="e">
        <f>#REF!/1000</f>
        <v>#REF!</v>
      </c>
      <c r="J29" s="452" t="e">
        <f t="shared" si="2"/>
        <v>#REF!</v>
      </c>
      <c r="K29" s="408" t="e">
        <f>#REF!/1000</f>
        <v>#REF!</v>
      </c>
      <c r="L29" s="400" t="e">
        <f>#REF!/1000</f>
        <v>#REF!</v>
      </c>
      <c r="M29" s="452" t="e">
        <f t="shared" si="3"/>
        <v>#REF!</v>
      </c>
      <c r="N29" s="408" t="e">
        <f>#REF!/1000</f>
        <v>#REF!</v>
      </c>
      <c r="O29" s="400" t="e">
        <f>#REF!/1000</f>
        <v>#REF!</v>
      </c>
      <c r="P29" s="452" t="e">
        <f t="shared" si="4"/>
        <v>#REF!</v>
      </c>
      <c r="Q29" s="408" t="e">
        <f>#REF!/1000</f>
        <v>#REF!</v>
      </c>
      <c r="R29" s="400" t="e">
        <f>#REF!/1000</f>
        <v>#REF!</v>
      </c>
      <c r="S29" s="452" t="e">
        <f t="shared" si="5"/>
        <v>#REF!</v>
      </c>
      <c r="T29" s="408" t="e">
        <f>#REF!/1000</f>
        <v>#REF!</v>
      </c>
      <c r="U29" s="400" t="e">
        <f>#REF!/1000</f>
        <v>#REF!</v>
      </c>
      <c r="V29" s="452" t="e">
        <f t="shared" si="6"/>
        <v>#REF!</v>
      </c>
      <c r="W29" s="408" t="e">
        <f>#REF!/1000</f>
        <v>#REF!</v>
      </c>
      <c r="X29" s="400" t="e">
        <f>#REF!/1000</f>
        <v>#REF!</v>
      </c>
      <c r="Y29" s="452" t="e">
        <f t="shared" si="7"/>
        <v>#REF!</v>
      </c>
      <c r="Z29" s="408" t="e">
        <f>#REF!/1000</f>
        <v>#REF!</v>
      </c>
      <c r="AA29" s="400" t="e">
        <f>#REF!/1000</f>
        <v>#REF!</v>
      </c>
      <c r="AB29" s="452">
        <f t="shared" si="9"/>
        <v>0</v>
      </c>
      <c r="AC29" s="408" t="e">
        <f>#REF!/1000</f>
        <v>#REF!</v>
      </c>
      <c r="AD29" s="400" t="e">
        <f>#REF!/1000</f>
        <v>#REF!</v>
      </c>
      <c r="AE29" s="452" t="e">
        <f t="shared" si="8"/>
        <v>#REF!</v>
      </c>
      <c r="AG29" s="451"/>
      <c r="AH29" s="451"/>
    </row>
    <row r="30" spans="1:34">
      <c r="A30" s="293" t="s">
        <v>595</v>
      </c>
      <c r="B30" s="408" t="e">
        <f t="shared" si="10"/>
        <v>#REF!</v>
      </c>
      <c r="C30" s="400" t="e">
        <f t="shared" si="11"/>
        <v>#REF!</v>
      </c>
      <c r="D30" s="452" t="e">
        <f t="shared" si="0"/>
        <v>#REF!</v>
      </c>
      <c r="E30" s="408" t="e">
        <f>#REF!/1000</f>
        <v>#REF!</v>
      </c>
      <c r="F30" s="400" t="e">
        <f>#REF!/1000</f>
        <v>#REF!</v>
      </c>
      <c r="G30" s="452" t="e">
        <f t="shared" si="1"/>
        <v>#REF!</v>
      </c>
      <c r="H30" s="408" t="e">
        <f>#REF!/1000</f>
        <v>#REF!</v>
      </c>
      <c r="I30" s="400" t="e">
        <f>#REF!/1000</f>
        <v>#REF!</v>
      </c>
      <c r="J30" s="452" t="e">
        <f t="shared" si="2"/>
        <v>#REF!</v>
      </c>
      <c r="K30" s="408" t="e">
        <f>#REF!/1000</f>
        <v>#REF!</v>
      </c>
      <c r="L30" s="400" t="e">
        <f>#REF!/1000</f>
        <v>#REF!</v>
      </c>
      <c r="M30" s="452" t="e">
        <f t="shared" si="3"/>
        <v>#REF!</v>
      </c>
      <c r="N30" s="408" t="e">
        <f>#REF!/1000</f>
        <v>#REF!</v>
      </c>
      <c r="O30" s="400" t="e">
        <f>#REF!/1000</f>
        <v>#REF!</v>
      </c>
      <c r="P30" s="452" t="e">
        <f t="shared" si="4"/>
        <v>#REF!</v>
      </c>
      <c r="Q30" s="408" t="e">
        <f>#REF!/1000</f>
        <v>#REF!</v>
      </c>
      <c r="R30" s="400" t="e">
        <f>#REF!/1000</f>
        <v>#REF!</v>
      </c>
      <c r="S30" s="452" t="e">
        <f t="shared" si="5"/>
        <v>#REF!</v>
      </c>
      <c r="T30" s="408" t="e">
        <f>#REF!/1000</f>
        <v>#REF!</v>
      </c>
      <c r="U30" s="400" t="e">
        <f>#REF!/1000</f>
        <v>#REF!</v>
      </c>
      <c r="V30" s="452" t="e">
        <f t="shared" si="6"/>
        <v>#REF!</v>
      </c>
      <c r="W30" s="408" t="e">
        <f>#REF!/1000</f>
        <v>#REF!</v>
      </c>
      <c r="X30" s="400" t="e">
        <f>#REF!/1000</f>
        <v>#REF!</v>
      </c>
      <c r="Y30" s="452" t="e">
        <f t="shared" si="7"/>
        <v>#REF!</v>
      </c>
      <c r="Z30" s="408" t="e">
        <f>#REF!/1000</f>
        <v>#REF!</v>
      </c>
      <c r="AA30" s="400" t="e">
        <f>#REF!/1000</f>
        <v>#REF!</v>
      </c>
      <c r="AB30" s="452">
        <f t="shared" si="9"/>
        <v>0</v>
      </c>
      <c r="AC30" s="408" t="e">
        <f>#REF!/1000</f>
        <v>#REF!</v>
      </c>
      <c r="AD30" s="400" t="e">
        <f>#REF!/1000</f>
        <v>#REF!</v>
      </c>
      <c r="AE30" s="452" t="e">
        <f t="shared" si="8"/>
        <v>#REF!</v>
      </c>
      <c r="AG30" s="451"/>
      <c r="AH30" s="451"/>
    </row>
    <row r="31" spans="1:34">
      <c r="A31" s="403" t="s">
        <v>596</v>
      </c>
      <c r="B31" s="408" t="e">
        <f t="shared" si="10"/>
        <v>#REF!</v>
      </c>
      <c r="C31" s="400" t="e">
        <f t="shared" si="11"/>
        <v>#REF!</v>
      </c>
      <c r="D31" s="452" t="e">
        <f t="shared" si="0"/>
        <v>#REF!</v>
      </c>
      <c r="E31" s="408" t="e">
        <f>#REF!/1000</f>
        <v>#REF!</v>
      </c>
      <c r="F31" s="400" t="e">
        <f>#REF!/1000</f>
        <v>#REF!</v>
      </c>
      <c r="G31" s="452" t="e">
        <f t="shared" si="1"/>
        <v>#REF!</v>
      </c>
      <c r="H31" s="408" t="e">
        <f>#REF!/1000</f>
        <v>#REF!</v>
      </c>
      <c r="I31" s="400" t="e">
        <f>#REF!/1000</f>
        <v>#REF!</v>
      </c>
      <c r="J31" s="452" t="e">
        <f t="shared" si="2"/>
        <v>#REF!</v>
      </c>
      <c r="K31" s="408" t="e">
        <f>#REF!/1000</f>
        <v>#REF!</v>
      </c>
      <c r="L31" s="400" t="e">
        <f>#REF!/1000</f>
        <v>#REF!</v>
      </c>
      <c r="M31" s="452" t="e">
        <f t="shared" si="3"/>
        <v>#REF!</v>
      </c>
      <c r="N31" s="408" t="e">
        <f>#REF!/1000</f>
        <v>#REF!</v>
      </c>
      <c r="O31" s="400" t="e">
        <f>#REF!/1000</f>
        <v>#REF!</v>
      </c>
      <c r="P31" s="452" t="e">
        <f t="shared" si="4"/>
        <v>#REF!</v>
      </c>
      <c r="Q31" s="408" t="e">
        <f>#REF!/1000</f>
        <v>#REF!</v>
      </c>
      <c r="R31" s="400" t="e">
        <f>#REF!/1000</f>
        <v>#REF!</v>
      </c>
      <c r="S31" s="452" t="e">
        <f t="shared" si="5"/>
        <v>#REF!</v>
      </c>
      <c r="T31" s="408" t="e">
        <f>#REF!/1000</f>
        <v>#REF!</v>
      </c>
      <c r="U31" s="400" t="e">
        <f>#REF!/1000</f>
        <v>#REF!</v>
      </c>
      <c r="V31" s="452" t="e">
        <f t="shared" si="6"/>
        <v>#REF!</v>
      </c>
      <c r="W31" s="408" t="e">
        <f>#REF!/1000</f>
        <v>#REF!</v>
      </c>
      <c r="X31" s="400" t="e">
        <f>#REF!/1000</f>
        <v>#REF!</v>
      </c>
      <c r="Y31" s="452" t="e">
        <f t="shared" si="7"/>
        <v>#REF!</v>
      </c>
      <c r="Z31" s="408" t="e">
        <f>#REF!/1000</f>
        <v>#REF!</v>
      </c>
      <c r="AA31" s="400" t="e">
        <f>#REF!/1000</f>
        <v>#REF!</v>
      </c>
      <c r="AB31" s="452">
        <f t="shared" si="9"/>
        <v>0</v>
      </c>
      <c r="AC31" s="408" t="e">
        <f>#REF!/1000</f>
        <v>#REF!</v>
      </c>
      <c r="AD31" s="400" t="e">
        <f>#REF!/1000</f>
        <v>#REF!</v>
      </c>
      <c r="AE31" s="452" t="e">
        <f t="shared" si="8"/>
        <v>#REF!</v>
      </c>
      <c r="AG31" s="451"/>
      <c r="AH31" s="451"/>
    </row>
    <row r="32" spans="1:34">
      <c r="A32" s="293" t="s">
        <v>597</v>
      </c>
      <c r="B32" s="395" t="e">
        <f t="shared" si="10"/>
        <v>#REF!</v>
      </c>
      <c r="C32" s="396" t="e">
        <f t="shared" si="11"/>
        <v>#REF!</v>
      </c>
      <c r="D32" s="450" t="e">
        <f t="shared" si="0"/>
        <v>#REF!</v>
      </c>
      <c r="E32" s="398" t="e">
        <f>#REF!/1000</f>
        <v>#REF!</v>
      </c>
      <c r="F32" s="396" t="e">
        <f>#REF!/1000</f>
        <v>#REF!</v>
      </c>
      <c r="G32" s="450" t="e">
        <f t="shared" si="1"/>
        <v>#REF!</v>
      </c>
      <c r="H32" s="395" t="e">
        <f>#REF!/1000</f>
        <v>#REF!</v>
      </c>
      <c r="I32" s="396" t="e">
        <f>#REF!/1000</f>
        <v>#REF!</v>
      </c>
      <c r="J32" s="450" t="e">
        <f t="shared" si="2"/>
        <v>#REF!</v>
      </c>
      <c r="K32" s="398" t="e">
        <f>#REF!/1000</f>
        <v>#REF!</v>
      </c>
      <c r="L32" s="396" t="e">
        <f>#REF!/1000</f>
        <v>#REF!</v>
      </c>
      <c r="M32" s="450" t="e">
        <f t="shared" si="3"/>
        <v>#REF!</v>
      </c>
      <c r="N32" s="395" t="e">
        <f>#REF!/1000</f>
        <v>#REF!</v>
      </c>
      <c r="O32" s="396" t="e">
        <f>#REF!/1000</f>
        <v>#REF!</v>
      </c>
      <c r="P32" s="450" t="e">
        <f t="shared" si="4"/>
        <v>#REF!</v>
      </c>
      <c r="Q32" s="398" t="e">
        <f>#REF!/1000</f>
        <v>#REF!</v>
      </c>
      <c r="R32" s="396" t="e">
        <f>#REF!/1000</f>
        <v>#REF!</v>
      </c>
      <c r="S32" s="450" t="e">
        <f t="shared" si="5"/>
        <v>#REF!</v>
      </c>
      <c r="T32" s="395" t="e">
        <f>#REF!/1000</f>
        <v>#REF!</v>
      </c>
      <c r="U32" s="396" t="e">
        <f>#REF!/1000</f>
        <v>#REF!</v>
      </c>
      <c r="V32" s="450" t="e">
        <f t="shared" si="6"/>
        <v>#REF!</v>
      </c>
      <c r="W32" s="398" t="e">
        <f>#REF!/1000</f>
        <v>#REF!</v>
      </c>
      <c r="X32" s="396" t="e">
        <f>#REF!/1000</f>
        <v>#REF!</v>
      </c>
      <c r="Y32" s="450" t="e">
        <f t="shared" si="7"/>
        <v>#REF!</v>
      </c>
      <c r="Z32" s="395" t="e">
        <f>#REF!/1000</f>
        <v>#REF!</v>
      </c>
      <c r="AA32" s="396" t="e">
        <f>#REF!/1000</f>
        <v>#REF!</v>
      </c>
      <c r="AB32" s="450">
        <f t="shared" si="9"/>
        <v>0</v>
      </c>
      <c r="AC32" s="398" t="e">
        <f>#REF!/1000</f>
        <v>#REF!</v>
      </c>
      <c r="AD32" s="396" t="e">
        <f>#REF!/1000</f>
        <v>#REF!</v>
      </c>
      <c r="AE32" s="450" t="e">
        <f t="shared" si="8"/>
        <v>#REF!</v>
      </c>
      <c r="AG32" s="451"/>
      <c r="AH32" s="451"/>
    </row>
    <row r="33" spans="1:34">
      <c r="A33" s="293" t="s">
        <v>598</v>
      </c>
      <c r="B33" s="399" t="e">
        <f t="shared" si="10"/>
        <v>#REF!</v>
      </c>
      <c r="C33" s="400" t="e">
        <f t="shared" si="11"/>
        <v>#REF!</v>
      </c>
      <c r="D33" s="452" t="e">
        <f t="shared" si="0"/>
        <v>#REF!</v>
      </c>
      <c r="E33" s="402" t="e">
        <f>#REF!/1000</f>
        <v>#REF!</v>
      </c>
      <c r="F33" s="400" t="e">
        <f>#REF!/1000</f>
        <v>#REF!</v>
      </c>
      <c r="G33" s="452" t="e">
        <f t="shared" si="1"/>
        <v>#REF!</v>
      </c>
      <c r="H33" s="399" t="e">
        <f>#REF!/1000</f>
        <v>#REF!</v>
      </c>
      <c r="I33" s="400" t="e">
        <f>#REF!/1000</f>
        <v>#REF!</v>
      </c>
      <c r="J33" s="452" t="e">
        <f t="shared" si="2"/>
        <v>#REF!</v>
      </c>
      <c r="K33" s="402" t="e">
        <f>#REF!/1000</f>
        <v>#REF!</v>
      </c>
      <c r="L33" s="400" t="e">
        <f>#REF!/1000</f>
        <v>#REF!</v>
      </c>
      <c r="M33" s="452" t="e">
        <f t="shared" si="3"/>
        <v>#REF!</v>
      </c>
      <c r="N33" s="399" t="e">
        <f>#REF!/1000</f>
        <v>#REF!</v>
      </c>
      <c r="O33" s="400" t="e">
        <f>#REF!/1000</f>
        <v>#REF!</v>
      </c>
      <c r="P33" s="452" t="e">
        <f t="shared" si="4"/>
        <v>#REF!</v>
      </c>
      <c r="Q33" s="402" t="e">
        <f>#REF!/1000</f>
        <v>#REF!</v>
      </c>
      <c r="R33" s="400" t="e">
        <f>#REF!/1000</f>
        <v>#REF!</v>
      </c>
      <c r="S33" s="452" t="e">
        <f t="shared" si="5"/>
        <v>#REF!</v>
      </c>
      <c r="T33" s="399" t="e">
        <f>#REF!/1000</f>
        <v>#REF!</v>
      </c>
      <c r="U33" s="400" t="e">
        <f>#REF!/1000</f>
        <v>#REF!</v>
      </c>
      <c r="V33" s="452" t="e">
        <f t="shared" si="6"/>
        <v>#REF!</v>
      </c>
      <c r="W33" s="402" t="e">
        <f>#REF!/1000</f>
        <v>#REF!</v>
      </c>
      <c r="X33" s="400" t="e">
        <f>#REF!/1000</f>
        <v>#REF!</v>
      </c>
      <c r="Y33" s="452" t="e">
        <f t="shared" si="7"/>
        <v>#REF!</v>
      </c>
      <c r="Z33" s="399" t="e">
        <f>#REF!/1000</f>
        <v>#REF!</v>
      </c>
      <c r="AA33" s="400" t="e">
        <f>#REF!/1000</f>
        <v>#REF!</v>
      </c>
      <c r="AB33" s="452">
        <f t="shared" si="9"/>
        <v>0</v>
      </c>
      <c r="AC33" s="402" t="e">
        <f>#REF!/1000</f>
        <v>#REF!</v>
      </c>
      <c r="AD33" s="400" t="e">
        <f>#REF!/1000</f>
        <v>#REF!</v>
      </c>
      <c r="AE33" s="452" t="e">
        <f t="shared" si="8"/>
        <v>#REF!</v>
      </c>
      <c r="AG33" s="451"/>
      <c r="AH33" s="451"/>
    </row>
    <row r="34" spans="1:34">
      <c r="A34" s="293" t="s">
        <v>599</v>
      </c>
      <c r="B34" s="399" t="e">
        <f t="shared" si="10"/>
        <v>#REF!</v>
      </c>
      <c r="C34" s="400" t="e">
        <f t="shared" si="11"/>
        <v>#REF!</v>
      </c>
      <c r="D34" s="452" t="e">
        <f t="shared" si="0"/>
        <v>#REF!</v>
      </c>
      <c r="E34" s="402" t="e">
        <f>#REF!/1000</f>
        <v>#REF!</v>
      </c>
      <c r="F34" s="400" t="e">
        <f>#REF!/1000</f>
        <v>#REF!</v>
      </c>
      <c r="G34" s="452" t="e">
        <f t="shared" si="1"/>
        <v>#REF!</v>
      </c>
      <c r="H34" s="399" t="e">
        <f>#REF!/1000</f>
        <v>#REF!</v>
      </c>
      <c r="I34" s="400" t="e">
        <f>#REF!/1000</f>
        <v>#REF!</v>
      </c>
      <c r="J34" s="452" t="e">
        <f t="shared" si="2"/>
        <v>#REF!</v>
      </c>
      <c r="K34" s="402" t="e">
        <f>#REF!/1000</f>
        <v>#REF!</v>
      </c>
      <c r="L34" s="400" t="e">
        <f>#REF!/1000</f>
        <v>#REF!</v>
      </c>
      <c r="M34" s="452" t="e">
        <f t="shared" si="3"/>
        <v>#REF!</v>
      </c>
      <c r="N34" s="399" t="e">
        <f>#REF!/1000</f>
        <v>#REF!</v>
      </c>
      <c r="O34" s="400" t="e">
        <f>#REF!/1000</f>
        <v>#REF!</v>
      </c>
      <c r="P34" s="452" t="e">
        <f t="shared" si="4"/>
        <v>#REF!</v>
      </c>
      <c r="Q34" s="402" t="e">
        <f>#REF!/1000</f>
        <v>#REF!</v>
      </c>
      <c r="R34" s="400" t="e">
        <f>#REF!/1000</f>
        <v>#REF!</v>
      </c>
      <c r="S34" s="452" t="e">
        <f t="shared" si="5"/>
        <v>#REF!</v>
      </c>
      <c r="T34" s="399" t="e">
        <f>#REF!/1000</f>
        <v>#REF!</v>
      </c>
      <c r="U34" s="400" t="e">
        <f>#REF!/1000</f>
        <v>#REF!</v>
      </c>
      <c r="V34" s="452" t="e">
        <f t="shared" si="6"/>
        <v>#REF!</v>
      </c>
      <c r="W34" s="402" t="e">
        <f>#REF!/1000</f>
        <v>#REF!</v>
      </c>
      <c r="X34" s="400" t="e">
        <f>#REF!/1000</f>
        <v>#REF!</v>
      </c>
      <c r="Y34" s="452" t="e">
        <f t="shared" si="7"/>
        <v>#REF!</v>
      </c>
      <c r="Z34" s="399" t="e">
        <f>#REF!/1000</f>
        <v>#REF!</v>
      </c>
      <c r="AA34" s="400" t="e">
        <f>#REF!/1000</f>
        <v>#REF!</v>
      </c>
      <c r="AB34" s="452">
        <f t="shared" si="9"/>
        <v>0</v>
      </c>
      <c r="AC34" s="402" t="e">
        <f>#REF!/1000</f>
        <v>#REF!</v>
      </c>
      <c r="AD34" s="400" t="e">
        <f>#REF!/1000</f>
        <v>#REF!</v>
      </c>
      <c r="AE34" s="452" t="e">
        <f t="shared" si="8"/>
        <v>#REF!</v>
      </c>
      <c r="AG34" s="451"/>
      <c r="AH34" s="451"/>
    </row>
    <row r="35" spans="1:34">
      <c r="A35" s="293" t="s">
        <v>600</v>
      </c>
      <c r="B35" s="399" t="e">
        <f t="shared" si="10"/>
        <v>#REF!</v>
      </c>
      <c r="C35" s="400" t="e">
        <f t="shared" si="11"/>
        <v>#REF!</v>
      </c>
      <c r="D35" s="452" t="e">
        <f t="shared" si="0"/>
        <v>#REF!</v>
      </c>
      <c r="E35" s="402" t="e">
        <f>#REF!/1000</f>
        <v>#REF!</v>
      </c>
      <c r="F35" s="400" t="e">
        <f>#REF!/1000</f>
        <v>#REF!</v>
      </c>
      <c r="G35" s="452" t="e">
        <f t="shared" si="1"/>
        <v>#REF!</v>
      </c>
      <c r="H35" s="399" t="e">
        <f>#REF!/1000</f>
        <v>#REF!</v>
      </c>
      <c r="I35" s="400" t="e">
        <f>#REF!/1000</f>
        <v>#REF!</v>
      </c>
      <c r="J35" s="452" t="e">
        <f t="shared" si="2"/>
        <v>#REF!</v>
      </c>
      <c r="K35" s="402" t="e">
        <f>#REF!/1000</f>
        <v>#REF!</v>
      </c>
      <c r="L35" s="400" t="e">
        <f>#REF!/1000</f>
        <v>#REF!</v>
      </c>
      <c r="M35" s="452" t="e">
        <f t="shared" si="3"/>
        <v>#REF!</v>
      </c>
      <c r="N35" s="399" t="e">
        <f>#REF!/1000</f>
        <v>#REF!</v>
      </c>
      <c r="O35" s="400" t="e">
        <f>#REF!/1000</f>
        <v>#REF!</v>
      </c>
      <c r="P35" s="452" t="e">
        <f t="shared" si="4"/>
        <v>#REF!</v>
      </c>
      <c r="Q35" s="402" t="e">
        <f>#REF!/1000</f>
        <v>#REF!</v>
      </c>
      <c r="R35" s="400" t="e">
        <f>#REF!/1000</f>
        <v>#REF!</v>
      </c>
      <c r="S35" s="452" t="e">
        <f t="shared" si="5"/>
        <v>#REF!</v>
      </c>
      <c r="T35" s="399" t="e">
        <f>#REF!/1000</f>
        <v>#REF!</v>
      </c>
      <c r="U35" s="400" t="e">
        <f>#REF!/1000</f>
        <v>#REF!</v>
      </c>
      <c r="V35" s="452" t="e">
        <f t="shared" si="6"/>
        <v>#REF!</v>
      </c>
      <c r="W35" s="402" t="e">
        <f>#REF!/1000</f>
        <v>#REF!</v>
      </c>
      <c r="X35" s="400" t="e">
        <f>#REF!/1000</f>
        <v>#REF!</v>
      </c>
      <c r="Y35" s="452" t="e">
        <f t="shared" si="7"/>
        <v>#REF!</v>
      </c>
      <c r="Z35" s="399" t="e">
        <f>#REF!/1000</f>
        <v>#REF!</v>
      </c>
      <c r="AA35" s="400" t="e">
        <f>#REF!/1000</f>
        <v>#REF!</v>
      </c>
      <c r="AB35" s="452">
        <f t="shared" si="9"/>
        <v>0</v>
      </c>
      <c r="AC35" s="402" t="e">
        <f>#REF!/1000</f>
        <v>#REF!</v>
      </c>
      <c r="AD35" s="400" t="e">
        <f>#REF!/1000</f>
        <v>#REF!</v>
      </c>
      <c r="AE35" s="452" t="e">
        <f t="shared" si="8"/>
        <v>#REF!</v>
      </c>
      <c r="AG35" s="451"/>
      <c r="AH35" s="451"/>
    </row>
    <row r="36" spans="1:34">
      <c r="A36" s="403" t="s">
        <v>601</v>
      </c>
      <c r="B36" s="404" t="e">
        <f t="shared" si="10"/>
        <v>#REF!</v>
      </c>
      <c r="C36" s="405" t="e">
        <f t="shared" si="11"/>
        <v>#REF!</v>
      </c>
      <c r="D36" s="453" t="e">
        <f t="shared" si="0"/>
        <v>#REF!</v>
      </c>
      <c r="E36" s="407" t="e">
        <f>#REF!/1000</f>
        <v>#REF!</v>
      </c>
      <c r="F36" s="405" t="e">
        <f>#REF!/1000</f>
        <v>#REF!</v>
      </c>
      <c r="G36" s="453" t="e">
        <f t="shared" si="1"/>
        <v>#REF!</v>
      </c>
      <c r="H36" s="404" t="e">
        <f>#REF!/1000</f>
        <v>#REF!</v>
      </c>
      <c r="I36" s="405" t="e">
        <f>#REF!/1000</f>
        <v>#REF!</v>
      </c>
      <c r="J36" s="453" t="e">
        <f t="shared" si="2"/>
        <v>#REF!</v>
      </c>
      <c r="K36" s="407" t="e">
        <f>#REF!/1000</f>
        <v>#REF!</v>
      </c>
      <c r="L36" s="405" t="e">
        <f>#REF!/1000</f>
        <v>#REF!</v>
      </c>
      <c r="M36" s="453" t="e">
        <f t="shared" si="3"/>
        <v>#REF!</v>
      </c>
      <c r="N36" s="404" t="e">
        <f>#REF!/1000</f>
        <v>#REF!</v>
      </c>
      <c r="O36" s="405" t="e">
        <f>#REF!/1000</f>
        <v>#REF!</v>
      </c>
      <c r="P36" s="453" t="e">
        <f t="shared" si="4"/>
        <v>#REF!</v>
      </c>
      <c r="Q36" s="407" t="e">
        <f>#REF!/1000</f>
        <v>#REF!</v>
      </c>
      <c r="R36" s="405" t="e">
        <f>#REF!/1000</f>
        <v>#REF!</v>
      </c>
      <c r="S36" s="453" t="e">
        <f t="shared" si="5"/>
        <v>#REF!</v>
      </c>
      <c r="T36" s="404" t="e">
        <f>#REF!/1000</f>
        <v>#REF!</v>
      </c>
      <c r="U36" s="405" t="e">
        <f>#REF!/1000</f>
        <v>#REF!</v>
      </c>
      <c r="V36" s="453" t="e">
        <f t="shared" si="6"/>
        <v>#REF!</v>
      </c>
      <c r="W36" s="407" t="e">
        <f>#REF!/1000</f>
        <v>#REF!</v>
      </c>
      <c r="X36" s="405" t="e">
        <f>#REF!/1000</f>
        <v>#REF!</v>
      </c>
      <c r="Y36" s="453" t="e">
        <f t="shared" si="7"/>
        <v>#REF!</v>
      </c>
      <c r="Z36" s="404" t="e">
        <f>#REF!/1000</f>
        <v>#REF!</v>
      </c>
      <c r="AA36" s="405" t="e">
        <f>#REF!/1000</f>
        <v>#REF!</v>
      </c>
      <c r="AB36" s="452">
        <f t="shared" si="9"/>
        <v>0</v>
      </c>
      <c r="AC36" s="407" t="e">
        <f>#REF!/1000</f>
        <v>#REF!</v>
      </c>
      <c r="AD36" s="405" t="e">
        <f>#REF!/1000</f>
        <v>#REF!</v>
      </c>
      <c r="AE36" s="453" t="e">
        <f t="shared" si="8"/>
        <v>#REF!</v>
      </c>
      <c r="AG36" s="451"/>
      <c r="AH36" s="451"/>
    </row>
    <row r="37" spans="1:34">
      <c r="A37" s="293" t="s">
        <v>602</v>
      </c>
      <c r="B37" s="408" t="e">
        <f t="shared" si="10"/>
        <v>#REF!</v>
      </c>
      <c r="C37" s="400" t="e">
        <f t="shared" si="11"/>
        <v>#REF!</v>
      </c>
      <c r="D37" s="452" t="e">
        <f t="shared" si="0"/>
        <v>#REF!</v>
      </c>
      <c r="E37" s="408" t="e">
        <f>#REF!/1000</f>
        <v>#REF!</v>
      </c>
      <c r="F37" s="400" t="e">
        <f>#REF!/1000</f>
        <v>#REF!</v>
      </c>
      <c r="G37" s="452" t="e">
        <f t="shared" si="1"/>
        <v>#REF!</v>
      </c>
      <c r="H37" s="408" t="e">
        <f>#REF!/1000</f>
        <v>#REF!</v>
      </c>
      <c r="I37" s="400" t="e">
        <f>#REF!/1000</f>
        <v>#REF!</v>
      </c>
      <c r="J37" s="452" t="e">
        <f t="shared" si="2"/>
        <v>#REF!</v>
      </c>
      <c r="K37" s="408" t="e">
        <f>#REF!/1000</f>
        <v>#REF!</v>
      </c>
      <c r="L37" s="400" t="e">
        <f>#REF!/1000</f>
        <v>#REF!</v>
      </c>
      <c r="M37" s="452" t="e">
        <f t="shared" si="3"/>
        <v>#REF!</v>
      </c>
      <c r="N37" s="408" t="e">
        <f>#REF!/1000</f>
        <v>#REF!</v>
      </c>
      <c r="O37" s="400" t="e">
        <f>#REF!/1000</f>
        <v>#REF!</v>
      </c>
      <c r="P37" s="452" t="e">
        <f t="shared" si="4"/>
        <v>#REF!</v>
      </c>
      <c r="Q37" s="408" t="e">
        <f>#REF!/1000</f>
        <v>#REF!</v>
      </c>
      <c r="R37" s="400" t="e">
        <f>#REF!/1000</f>
        <v>#REF!</v>
      </c>
      <c r="S37" s="452" t="e">
        <f t="shared" si="5"/>
        <v>#REF!</v>
      </c>
      <c r="T37" s="408" t="e">
        <f>#REF!/1000</f>
        <v>#REF!</v>
      </c>
      <c r="U37" s="400" t="e">
        <f>#REF!/1000</f>
        <v>#REF!</v>
      </c>
      <c r="V37" s="452" t="e">
        <f t="shared" si="6"/>
        <v>#REF!</v>
      </c>
      <c r="W37" s="408" t="e">
        <f>#REF!/1000</f>
        <v>#REF!</v>
      </c>
      <c r="X37" s="400" t="e">
        <f>#REF!/1000</f>
        <v>#REF!</v>
      </c>
      <c r="Y37" s="452" t="e">
        <f t="shared" si="7"/>
        <v>#REF!</v>
      </c>
      <c r="Z37" s="408" t="e">
        <f>#REF!/1000</f>
        <v>#REF!</v>
      </c>
      <c r="AA37" s="400" t="e">
        <f>#REF!/1000</f>
        <v>#REF!</v>
      </c>
      <c r="AB37" s="450">
        <f t="shared" si="9"/>
        <v>0</v>
      </c>
      <c r="AC37" s="408" t="e">
        <f>#REF!/1000</f>
        <v>#REF!</v>
      </c>
      <c r="AD37" s="400" t="e">
        <f>#REF!/1000</f>
        <v>#REF!</v>
      </c>
      <c r="AE37" s="452" t="e">
        <f t="shared" si="8"/>
        <v>#REF!</v>
      </c>
      <c r="AG37" s="451"/>
      <c r="AH37" s="451"/>
    </row>
    <row r="38" spans="1:34">
      <c r="A38" s="293" t="s">
        <v>603</v>
      </c>
      <c r="B38" s="408" t="e">
        <f t="shared" si="10"/>
        <v>#REF!</v>
      </c>
      <c r="C38" s="400" t="e">
        <f t="shared" si="11"/>
        <v>#REF!</v>
      </c>
      <c r="D38" s="452" t="e">
        <f t="shared" si="0"/>
        <v>#REF!</v>
      </c>
      <c r="E38" s="408" t="e">
        <f>#REF!/1000</f>
        <v>#REF!</v>
      </c>
      <c r="F38" s="400" t="e">
        <f>#REF!/1000</f>
        <v>#REF!</v>
      </c>
      <c r="G38" s="452" t="e">
        <f t="shared" si="1"/>
        <v>#REF!</v>
      </c>
      <c r="H38" s="408" t="e">
        <f>#REF!/1000</f>
        <v>#REF!</v>
      </c>
      <c r="I38" s="400" t="e">
        <f>#REF!/1000</f>
        <v>#REF!</v>
      </c>
      <c r="J38" s="452" t="e">
        <f t="shared" si="2"/>
        <v>#REF!</v>
      </c>
      <c r="K38" s="408" t="e">
        <f>#REF!/1000</f>
        <v>#REF!</v>
      </c>
      <c r="L38" s="400" t="e">
        <f>#REF!/1000</f>
        <v>#REF!</v>
      </c>
      <c r="M38" s="452" t="e">
        <f t="shared" si="3"/>
        <v>#REF!</v>
      </c>
      <c r="N38" s="408" t="e">
        <f>#REF!/1000</f>
        <v>#REF!</v>
      </c>
      <c r="O38" s="400" t="e">
        <f>#REF!/1000</f>
        <v>#REF!</v>
      </c>
      <c r="P38" s="452" t="e">
        <f t="shared" si="4"/>
        <v>#REF!</v>
      </c>
      <c r="Q38" s="408" t="e">
        <f>#REF!/1000</f>
        <v>#REF!</v>
      </c>
      <c r="R38" s="400" t="e">
        <f>#REF!/1000</f>
        <v>#REF!</v>
      </c>
      <c r="S38" s="452" t="e">
        <f t="shared" si="5"/>
        <v>#REF!</v>
      </c>
      <c r="T38" s="408" t="e">
        <f>#REF!/1000</f>
        <v>#REF!</v>
      </c>
      <c r="U38" s="400" t="e">
        <f>#REF!/1000</f>
        <v>#REF!</v>
      </c>
      <c r="V38" s="452" t="e">
        <f t="shared" si="6"/>
        <v>#REF!</v>
      </c>
      <c r="W38" s="408" t="e">
        <f>#REF!/1000</f>
        <v>#REF!</v>
      </c>
      <c r="X38" s="400" t="e">
        <f>#REF!/1000</f>
        <v>#REF!</v>
      </c>
      <c r="Y38" s="452" t="e">
        <f t="shared" si="7"/>
        <v>#REF!</v>
      </c>
      <c r="Z38" s="408" t="e">
        <f>#REF!/1000</f>
        <v>#REF!</v>
      </c>
      <c r="AA38" s="400" t="e">
        <f>#REF!/1000</f>
        <v>#REF!</v>
      </c>
      <c r="AB38" s="452">
        <f t="shared" si="9"/>
        <v>0</v>
      </c>
      <c r="AC38" s="408" t="e">
        <f>#REF!/1000</f>
        <v>#REF!</v>
      </c>
      <c r="AD38" s="400" t="e">
        <f>#REF!/1000</f>
        <v>#REF!</v>
      </c>
      <c r="AE38" s="452" t="e">
        <f t="shared" si="8"/>
        <v>#REF!</v>
      </c>
      <c r="AG38" s="451"/>
      <c r="AH38" s="451"/>
    </row>
    <row r="39" spans="1:34">
      <c r="A39" s="293" t="s">
        <v>604</v>
      </c>
      <c r="B39" s="408" t="e">
        <f t="shared" si="10"/>
        <v>#REF!</v>
      </c>
      <c r="C39" s="400" t="e">
        <f t="shared" si="11"/>
        <v>#REF!</v>
      </c>
      <c r="D39" s="452" t="e">
        <f t="shared" si="0"/>
        <v>#REF!</v>
      </c>
      <c r="E39" s="408" t="e">
        <f>#REF!/1000</f>
        <v>#REF!</v>
      </c>
      <c r="F39" s="400" t="e">
        <f>#REF!/1000</f>
        <v>#REF!</v>
      </c>
      <c r="G39" s="452" t="e">
        <f t="shared" si="1"/>
        <v>#REF!</v>
      </c>
      <c r="H39" s="408" t="e">
        <f>#REF!/1000</f>
        <v>#REF!</v>
      </c>
      <c r="I39" s="400" t="e">
        <f>#REF!/1000</f>
        <v>#REF!</v>
      </c>
      <c r="J39" s="452" t="e">
        <f t="shared" si="2"/>
        <v>#REF!</v>
      </c>
      <c r="K39" s="408" t="e">
        <f>#REF!/1000</f>
        <v>#REF!</v>
      </c>
      <c r="L39" s="400" t="e">
        <f>#REF!/1000</f>
        <v>#REF!</v>
      </c>
      <c r="M39" s="452" t="e">
        <f t="shared" si="3"/>
        <v>#REF!</v>
      </c>
      <c r="N39" s="408" t="e">
        <f>#REF!/1000</f>
        <v>#REF!</v>
      </c>
      <c r="O39" s="400" t="e">
        <f>#REF!/1000</f>
        <v>#REF!</v>
      </c>
      <c r="P39" s="452" t="e">
        <f t="shared" si="4"/>
        <v>#REF!</v>
      </c>
      <c r="Q39" s="408" t="e">
        <f>#REF!/1000</f>
        <v>#REF!</v>
      </c>
      <c r="R39" s="400" t="e">
        <f>#REF!/1000</f>
        <v>#REF!</v>
      </c>
      <c r="S39" s="452" t="e">
        <f t="shared" si="5"/>
        <v>#REF!</v>
      </c>
      <c r="T39" s="408" t="e">
        <f>#REF!/1000</f>
        <v>#REF!</v>
      </c>
      <c r="U39" s="400" t="e">
        <f>#REF!/1000</f>
        <v>#REF!</v>
      </c>
      <c r="V39" s="452" t="e">
        <f t="shared" si="6"/>
        <v>#REF!</v>
      </c>
      <c r="W39" s="408" t="e">
        <f>#REF!/1000</f>
        <v>#REF!</v>
      </c>
      <c r="X39" s="400" t="e">
        <f>#REF!/1000</f>
        <v>#REF!</v>
      </c>
      <c r="Y39" s="452" t="e">
        <f t="shared" si="7"/>
        <v>#REF!</v>
      </c>
      <c r="Z39" s="408" t="e">
        <f>#REF!/1000</f>
        <v>#REF!</v>
      </c>
      <c r="AA39" s="400" t="e">
        <f>#REF!/1000</f>
        <v>#REF!</v>
      </c>
      <c r="AB39" s="452">
        <f t="shared" si="9"/>
        <v>0</v>
      </c>
      <c r="AC39" s="408" t="e">
        <f>#REF!/1000</f>
        <v>#REF!</v>
      </c>
      <c r="AD39" s="400" t="e">
        <f>#REF!/1000</f>
        <v>#REF!</v>
      </c>
      <c r="AE39" s="452" t="e">
        <f t="shared" si="8"/>
        <v>#REF!</v>
      </c>
      <c r="AG39" s="451"/>
      <c r="AH39" s="451"/>
    </row>
    <row r="40" spans="1:34">
      <c r="A40" s="293" t="s">
        <v>605</v>
      </c>
      <c r="B40" s="408" t="e">
        <f t="shared" si="10"/>
        <v>#REF!</v>
      </c>
      <c r="C40" s="400" t="e">
        <f t="shared" si="11"/>
        <v>#REF!</v>
      </c>
      <c r="D40" s="452" t="e">
        <f t="shared" si="0"/>
        <v>#REF!</v>
      </c>
      <c r="E40" s="408" t="e">
        <f>#REF!/1000</f>
        <v>#REF!</v>
      </c>
      <c r="F40" s="400" t="e">
        <f>#REF!/1000</f>
        <v>#REF!</v>
      </c>
      <c r="G40" s="452" t="e">
        <f t="shared" si="1"/>
        <v>#REF!</v>
      </c>
      <c r="H40" s="408" t="e">
        <f>#REF!/1000</f>
        <v>#REF!</v>
      </c>
      <c r="I40" s="400" t="e">
        <f>#REF!/1000</f>
        <v>#REF!</v>
      </c>
      <c r="J40" s="452" t="e">
        <f t="shared" si="2"/>
        <v>#REF!</v>
      </c>
      <c r="K40" s="408" t="e">
        <f>#REF!/1000</f>
        <v>#REF!</v>
      </c>
      <c r="L40" s="400" t="e">
        <f>#REF!/1000</f>
        <v>#REF!</v>
      </c>
      <c r="M40" s="452" t="e">
        <f t="shared" si="3"/>
        <v>#REF!</v>
      </c>
      <c r="N40" s="408" t="e">
        <f>#REF!/1000</f>
        <v>#REF!</v>
      </c>
      <c r="O40" s="400" t="e">
        <f>#REF!/1000</f>
        <v>#REF!</v>
      </c>
      <c r="P40" s="452" t="e">
        <f t="shared" si="4"/>
        <v>#REF!</v>
      </c>
      <c r="Q40" s="408" t="e">
        <f>#REF!/1000</f>
        <v>#REF!</v>
      </c>
      <c r="R40" s="400" t="e">
        <f>#REF!/1000</f>
        <v>#REF!</v>
      </c>
      <c r="S40" s="452" t="e">
        <f t="shared" si="5"/>
        <v>#REF!</v>
      </c>
      <c r="T40" s="408" t="e">
        <f>#REF!/1000</f>
        <v>#REF!</v>
      </c>
      <c r="U40" s="400" t="e">
        <f>#REF!/1000</f>
        <v>#REF!</v>
      </c>
      <c r="V40" s="452" t="e">
        <f t="shared" si="6"/>
        <v>#REF!</v>
      </c>
      <c r="W40" s="408" t="e">
        <f>#REF!/1000</f>
        <v>#REF!</v>
      </c>
      <c r="X40" s="400" t="e">
        <f>#REF!/1000</f>
        <v>#REF!</v>
      </c>
      <c r="Y40" s="452" t="e">
        <f t="shared" si="7"/>
        <v>#REF!</v>
      </c>
      <c r="Z40" s="408" t="e">
        <f>#REF!/1000</f>
        <v>#REF!</v>
      </c>
      <c r="AA40" s="400" t="e">
        <f>#REF!/1000</f>
        <v>#REF!</v>
      </c>
      <c r="AB40" s="452">
        <f t="shared" si="9"/>
        <v>0</v>
      </c>
      <c r="AC40" s="408" t="e">
        <f>#REF!/1000</f>
        <v>#REF!</v>
      </c>
      <c r="AD40" s="400" t="e">
        <f>#REF!/1000</f>
        <v>#REF!</v>
      </c>
      <c r="AE40" s="452" t="e">
        <f t="shared" si="8"/>
        <v>#REF!</v>
      </c>
      <c r="AG40" s="451"/>
      <c r="AH40" s="451"/>
    </row>
    <row r="41" spans="1:34">
      <c r="A41" s="403" t="s">
        <v>606</v>
      </c>
      <c r="B41" s="408" t="e">
        <f t="shared" si="10"/>
        <v>#REF!</v>
      </c>
      <c r="C41" s="400" t="e">
        <f t="shared" si="11"/>
        <v>#REF!</v>
      </c>
      <c r="D41" s="452" t="e">
        <f t="shared" si="0"/>
        <v>#REF!</v>
      </c>
      <c r="E41" s="408" t="e">
        <f>#REF!/1000</f>
        <v>#REF!</v>
      </c>
      <c r="F41" s="400" t="e">
        <f>#REF!/1000</f>
        <v>#REF!</v>
      </c>
      <c r="G41" s="452" t="e">
        <f t="shared" si="1"/>
        <v>#REF!</v>
      </c>
      <c r="H41" s="408" t="e">
        <f>#REF!/1000</f>
        <v>#REF!</v>
      </c>
      <c r="I41" s="400" t="e">
        <f>#REF!/1000</f>
        <v>#REF!</v>
      </c>
      <c r="J41" s="452" t="e">
        <f t="shared" si="2"/>
        <v>#REF!</v>
      </c>
      <c r="K41" s="408" t="e">
        <f>#REF!/1000</f>
        <v>#REF!</v>
      </c>
      <c r="L41" s="400" t="e">
        <f>#REF!/1000</f>
        <v>#REF!</v>
      </c>
      <c r="M41" s="452" t="e">
        <f t="shared" si="3"/>
        <v>#REF!</v>
      </c>
      <c r="N41" s="408" t="e">
        <f>#REF!/1000</f>
        <v>#REF!</v>
      </c>
      <c r="O41" s="400" t="e">
        <f>#REF!/1000</f>
        <v>#REF!</v>
      </c>
      <c r="P41" s="452" t="e">
        <f t="shared" si="4"/>
        <v>#REF!</v>
      </c>
      <c r="Q41" s="408" t="e">
        <f>#REF!/1000</f>
        <v>#REF!</v>
      </c>
      <c r="R41" s="400" t="e">
        <f>#REF!/1000</f>
        <v>#REF!</v>
      </c>
      <c r="S41" s="452" t="e">
        <f t="shared" si="5"/>
        <v>#REF!</v>
      </c>
      <c r="T41" s="408" t="e">
        <f>#REF!/1000</f>
        <v>#REF!</v>
      </c>
      <c r="U41" s="400" t="e">
        <f>#REF!/1000</f>
        <v>#REF!</v>
      </c>
      <c r="V41" s="452" t="e">
        <f t="shared" si="6"/>
        <v>#REF!</v>
      </c>
      <c r="W41" s="408" t="e">
        <f>#REF!/1000</f>
        <v>#REF!</v>
      </c>
      <c r="X41" s="400" t="e">
        <f>#REF!/1000</f>
        <v>#REF!</v>
      </c>
      <c r="Y41" s="452" t="e">
        <f t="shared" si="7"/>
        <v>#REF!</v>
      </c>
      <c r="Z41" s="408" t="e">
        <f>#REF!/1000</f>
        <v>#REF!</v>
      </c>
      <c r="AA41" s="400" t="e">
        <f>#REF!/1000</f>
        <v>#REF!</v>
      </c>
      <c r="AB41" s="452">
        <f t="shared" si="9"/>
        <v>0</v>
      </c>
      <c r="AC41" s="408" t="e">
        <f>#REF!/1000</f>
        <v>#REF!</v>
      </c>
      <c r="AD41" s="400" t="e">
        <f>#REF!/1000</f>
        <v>#REF!</v>
      </c>
      <c r="AE41" s="452" t="e">
        <f t="shared" si="8"/>
        <v>#REF!</v>
      </c>
      <c r="AG41" s="451"/>
      <c r="AH41" s="451"/>
    </row>
    <row r="42" spans="1:34">
      <c r="A42" s="293" t="s">
        <v>607</v>
      </c>
      <c r="B42" s="395" t="e">
        <f t="shared" si="10"/>
        <v>#REF!</v>
      </c>
      <c r="C42" s="396" t="e">
        <f t="shared" si="11"/>
        <v>#REF!</v>
      </c>
      <c r="D42" s="450" t="e">
        <f t="shared" si="0"/>
        <v>#REF!</v>
      </c>
      <c r="E42" s="398" t="e">
        <f>#REF!/1000</f>
        <v>#REF!</v>
      </c>
      <c r="F42" s="396" t="e">
        <f>#REF!/1000</f>
        <v>#REF!</v>
      </c>
      <c r="G42" s="450" t="e">
        <f t="shared" si="1"/>
        <v>#REF!</v>
      </c>
      <c r="H42" s="395" t="e">
        <f>#REF!/1000</f>
        <v>#REF!</v>
      </c>
      <c r="I42" s="396" t="e">
        <f>#REF!/1000</f>
        <v>#REF!</v>
      </c>
      <c r="J42" s="450" t="e">
        <f t="shared" si="2"/>
        <v>#REF!</v>
      </c>
      <c r="K42" s="398" t="e">
        <f>#REF!/1000</f>
        <v>#REF!</v>
      </c>
      <c r="L42" s="396" t="e">
        <f>#REF!/1000</f>
        <v>#REF!</v>
      </c>
      <c r="M42" s="450" t="e">
        <f t="shared" si="3"/>
        <v>#REF!</v>
      </c>
      <c r="N42" s="395" t="e">
        <f>#REF!/1000</f>
        <v>#REF!</v>
      </c>
      <c r="O42" s="396" t="e">
        <f>#REF!/1000</f>
        <v>#REF!</v>
      </c>
      <c r="P42" s="450" t="e">
        <f t="shared" si="4"/>
        <v>#REF!</v>
      </c>
      <c r="Q42" s="398" t="e">
        <f>#REF!/1000</f>
        <v>#REF!</v>
      </c>
      <c r="R42" s="396" t="e">
        <f>#REF!/1000</f>
        <v>#REF!</v>
      </c>
      <c r="S42" s="450" t="e">
        <f t="shared" si="5"/>
        <v>#REF!</v>
      </c>
      <c r="T42" s="395" t="e">
        <f>#REF!/1000</f>
        <v>#REF!</v>
      </c>
      <c r="U42" s="396" t="e">
        <f>#REF!/1000</f>
        <v>#REF!</v>
      </c>
      <c r="V42" s="450" t="e">
        <f t="shared" si="6"/>
        <v>#REF!</v>
      </c>
      <c r="W42" s="398" t="e">
        <f>#REF!/1000</f>
        <v>#REF!</v>
      </c>
      <c r="X42" s="396" t="e">
        <f>#REF!/1000</f>
        <v>#REF!</v>
      </c>
      <c r="Y42" s="450" t="e">
        <f t="shared" si="7"/>
        <v>#REF!</v>
      </c>
      <c r="Z42" s="395" t="e">
        <f>#REF!/1000</f>
        <v>#REF!</v>
      </c>
      <c r="AA42" s="396" t="e">
        <f>#REF!/1000</f>
        <v>#REF!</v>
      </c>
      <c r="AB42" s="450">
        <f t="shared" si="9"/>
        <v>0</v>
      </c>
      <c r="AC42" s="398" t="e">
        <f>#REF!/1000</f>
        <v>#REF!</v>
      </c>
      <c r="AD42" s="396" t="e">
        <f>#REF!/1000</f>
        <v>#REF!</v>
      </c>
      <c r="AE42" s="450" t="e">
        <f t="shared" si="8"/>
        <v>#REF!</v>
      </c>
      <c r="AG42" s="451"/>
      <c r="AH42" s="451"/>
    </row>
    <row r="43" spans="1:34">
      <c r="A43" s="293" t="s">
        <v>608</v>
      </c>
      <c r="B43" s="399" t="e">
        <f t="shared" si="10"/>
        <v>#REF!</v>
      </c>
      <c r="C43" s="400" t="e">
        <f t="shared" si="11"/>
        <v>#REF!</v>
      </c>
      <c r="D43" s="452" t="e">
        <f t="shared" si="0"/>
        <v>#REF!</v>
      </c>
      <c r="E43" s="402" t="e">
        <f>#REF!/1000</f>
        <v>#REF!</v>
      </c>
      <c r="F43" s="400" t="e">
        <f>#REF!/1000</f>
        <v>#REF!</v>
      </c>
      <c r="G43" s="452" t="e">
        <f t="shared" si="1"/>
        <v>#REF!</v>
      </c>
      <c r="H43" s="399" t="e">
        <f>#REF!/1000</f>
        <v>#REF!</v>
      </c>
      <c r="I43" s="400" t="e">
        <f>#REF!/1000</f>
        <v>#REF!</v>
      </c>
      <c r="J43" s="452" t="e">
        <f t="shared" si="2"/>
        <v>#REF!</v>
      </c>
      <c r="K43" s="402" t="e">
        <f>#REF!/1000</f>
        <v>#REF!</v>
      </c>
      <c r="L43" s="400" t="e">
        <f>#REF!/1000</f>
        <v>#REF!</v>
      </c>
      <c r="M43" s="452" t="e">
        <f t="shared" si="3"/>
        <v>#REF!</v>
      </c>
      <c r="N43" s="399" t="e">
        <f>#REF!/1000</f>
        <v>#REF!</v>
      </c>
      <c r="O43" s="400" t="e">
        <f>#REF!/1000</f>
        <v>#REF!</v>
      </c>
      <c r="P43" s="452" t="e">
        <f t="shared" si="4"/>
        <v>#REF!</v>
      </c>
      <c r="Q43" s="402" t="e">
        <f>#REF!/1000</f>
        <v>#REF!</v>
      </c>
      <c r="R43" s="400" t="e">
        <f>#REF!/1000</f>
        <v>#REF!</v>
      </c>
      <c r="S43" s="452" t="e">
        <f t="shared" si="5"/>
        <v>#REF!</v>
      </c>
      <c r="T43" s="399" t="e">
        <f>#REF!/1000</f>
        <v>#REF!</v>
      </c>
      <c r="U43" s="400" t="e">
        <f>#REF!/1000</f>
        <v>#REF!</v>
      </c>
      <c r="V43" s="452" t="e">
        <f t="shared" si="6"/>
        <v>#REF!</v>
      </c>
      <c r="W43" s="402" t="e">
        <f>#REF!/1000</f>
        <v>#REF!</v>
      </c>
      <c r="X43" s="400" t="e">
        <f>#REF!/1000</f>
        <v>#REF!</v>
      </c>
      <c r="Y43" s="452" t="e">
        <f t="shared" si="7"/>
        <v>#REF!</v>
      </c>
      <c r="Z43" s="399" t="e">
        <f>#REF!/1000</f>
        <v>#REF!</v>
      </c>
      <c r="AA43" s="400" t="e">
        <f>#REF!/1000</f>
        <v>#REF!</v>
      </c>
      <c r="AB43" s="452">
        <f t="shared" si="9"/>
        <v>0</v>
      </c>
      <c r="AC43" s="402" t="e">
        <f>#REF!/1000</f>
        <v>#REF!</v>
      </c>
      <c r="AD43" s="400" t="e">
        <f>#REF!/1000</f>
        <v>#REF!</v>
      </c>
      <c r="AE43" s="452" t="e">
        <f t="shared" si="8"/>
        <v>#REF!</v>
      </c>
      <c r="AG43" s="451"/>
      <c r="AH43" s="451"/>
    </row>
    <row r="44" spans="1:34">
      <c r="A44" s="293" t="s">
        <v>609</v>
      </c>
      <c r="B44" s="399" t="e">
        <f t="shared" si="10"/>
        <v>#REF!</v>
      </c>
      <c r="C44" s="400" t="e">
        <f t="shared" si="11"/>
        <v>#REF!</v>
      </c>
      <c r="D44" s="452" t="e">
        <f t="shared" si="0"/>
        <v>#REF!</v>
      </c>
      <c r="E44" s="402" t="e">
        <f>#REF!/1000</f>
        <v>#REF!</v>
      </c>
      <c r="F44" s="400" t="e">
        <f>#REF!/1000</f>
        <v>#REF!</v>
      </c>
      <c r="G44" s="452" t="e">
        <f t="shared" si="1"/>
        <v>#REF!</v>
      </c>
      <c r="H44" s="399" t="e">
        <f>#REF!/1000</f>
        <v>#REF!</v>
      </c>
      <c r="I44" s="400" t="e">
        <f>#REF!/1000</f>
        <v>#REF!</v>
      </c>
      <c r="J44" s="452" t="e">
        <f t="shared" si="2"/>
        <v>#REF!</v>
      </c>
      <c r="K44" s="402" t="e">
        <f>#REF!/1000</f>
        <v>#REF!</v>
      </c>
      <c r="L44" s="400" t="e">
        <f>#REF!/1000</f>
        <v>#REF!</v>
      </c>
      <c r="M44" s="452" t="e">
        <f t="shared" si="3"/>
        <v>#REF!</v>
      </c>
      <c r="N44" s="399" t="e">
        <f>#REF!/1000</f>
        <v>#REF!</v>
      </c>
      <c r="O44" s="400" t="e">
        <f>#REF!/1000</f>
        <v>#REF!</v>
      </c>
      <c r="P44" s="452" t="e">
        <f t="shared" si="4"/>
        <v>#REF!</v>
      </c>
      <c r="Q44" s="402" t="e">
        <f>#REF!/1000</f>
        <v>#REF!</v>
      </c>
      <c r="R44" s="400" t="e">
        <f>#REF!/1000</f>
        <v>#REF!</v>
      </c>
      <c r="S44" s="452" t="e">
        <f t="shared" si="5"/>
        <v>#REF!</v>
      </c>
      <c r="T44" s="399" t="e">
        <f>#REF!/1000</f>
        <v>#REF!</v>
      </c>
      <c r="U44" s="400" t="e">
        <f>#REF!/1000</f>
        <v>#REF!</v>
      </c>
      <c r="V44" s="452" t="e">
        <f t="shared" si="6"/>
        <v>#REF!</v>
      </c>
      <c r="W44" s="402" t="e">
        <f>#REF!/1000</f>
        <v>#REF!</v>
      </c>
      <c r="X44" s="400" t="e">
        <f>#REF!/1000</f>
        <v>#REF!</v>
      </c>
      <c r="Y44" s="452" t="e">
        <f t="shared" si="7"/>
        <v>#REF!</v>
      </c>
      <c r="Z44" s="399" t="e">
        <f>#REF!/1000</f>
        <v>#REF!</v>
      </c>
      <c r="AA44" s="400" t="e">
        <f>#REF!/1000</f>
        <v>#REF!</v>
      </c>
      <c r="AB44" s="452">
        <f t="shared" si="9"/>
        <v>0</v>
      </c>
      <c r="AC44" s="402" t="e">
        <f>#REF!/1000</f>
        <v>#REF!</v>
      </c>
      <c r="AD44" s="400" t="e">
        <f>#REF!/1000</f>
        <v>#REF!</v>
      </c>
      <c r="AE44" s="452" t="e">
        <f t="shared" si="8"/>
        <v>#REF!</v>
      </c>
      <c r="AG44" s="451"/>
      <c r="AH44" s="451"/>
    </row>
    <row r="45" spans="1:34">
      <c r="A45" s="293" t="s">
        <v>610</v>
      </c>
      <c r="B45" s="399" t="e">
        <f t="shared" si="10"/>
        <v>#REF!</v>
      </c>
      <c r="C45" s="400" t="e">
        <f t="shared" si="11"/>
        <v>#REF!</v>
      </c>
      <c r="D45" s="452" t="e">
        <f t="shared" si="0"/>
        <v>#REF!</v>
      </c>
      <c r="E45" s="402" t="e">
        <f>#REF!/1000</f>
        <v>#REF!</v>
      </c>
      <c r="F45" s="400" t="e">
        <f>#REF!/1000</f>
        <v>#REF!</v>
      </c>
      <c r="G45" s="452" t="e">
        <f t="shared" si="1"/>
        <v>#REF!</v>
      </c>
      <c r="H45" s="399" t="e">
        <f>#REF!/1000</f>
        <v>#REF!</v>
      </c>
      <c r="I45" s="400" t="e">
        <f>#REF!/1000</f>
        <v>#REF!</v>
      </c>
      <c r="J45" s="452" t="e">
        <f t="shared" si="2"/>
        <v>#REF!</v>
      </c>
      <c r="K45" s="402" t="e">
        <f>#REF!/1000</f>
        <v>#REF!</v>
      </c>
      <c r="L45" s="400" t="e">
        <f>#REF!/1000</f>
        <v>#REF!</v>
      </c>
      <c r="M45" s="452" t="e">
        <f t="shared" si="3"/>
        <v>#REF!</v>
      </c>
      <c r="N45" s="399" t="e">
        <f>#REF!/1000</f>
        <v>#REF!</v>
      </c>
      <c r="O45" s="400" t="e">
        <f>#REF!/1000</f>
        <v>#REF!</v>
      </c>
      <c r="P45" s="452" t="e">
        <f t="shared" si="4"/>
        <v>#REF!</v>
      </c>
      <c r="Q45" s="402" t="e">
        <f>#REF!/1000</f>
        <v>#REF!</v>
      </c>
      <c r="R45" s="400" t="e">
        <f>#REF!/1000</f>
        <v>#REF!</v>
      </c>
      <c r="S45" s="452" t="e">
        <f t="shared" si="5"/>
        <v>#REF!</v>
      </c>
      <c r="T45" s="399" t="e">
        <f>#REF!/1000</f>
        <v>#REF!</v>
      </c>
      <c r="U45" s="400" t="e">
        <f>#REF!/1000</f>
        <v>#REF!</v>
      </c>
      <c r="V45" s="452" t="e">
        <f t="shared" si="6"/>
        <v>#REF!</v>
      </c>
      <c r="W45" s="402" t="e">
        <f>#REF!/1000</f>
        <v>#REF!</v>
      </c>
      <c r="X45" s="400" t="e">
        <f>#REF!/1000</f>
        <v>#REF!</v>
      </c>
      <c r="Y45" s="452" t="e">
        <f t="shared" si="7"/>
        <v>#REF!</v>
      </c>
      <c r="Z45" s="399" t="e">
        <f>#REF!/1000</f>
        <v>#REF!</v>
      </c>
      <c r="AA45" s="400" t="e">
        <f>#REF!/1000</f>
        <v>#REF!</v>
      </c>
      <c r="AB45" s="452">
        <f t="shared" si="9"/>
        <v>0</v>
      </c>
      <c r="AC45" s="402" t="e">
        <f>#REF!/1000</f>
        <v>#REF!</v>
      </c>
      <c r="AD45" s="400" t="e">
        <f>#REF!/1000</f>
        <v>#REF!</v>
      </c>
      <c r="AE45" s="452" t="e">
        <f t="shared" si="8"/>
        <v>#REF!</v>
      </c>
      <c r="AG45" s="451"/>
      <c r="AH45" s="451"/>
    </row>
    <row r="46" spans="1:34">
      <c r="A46" s="403" t="s">
        <v>611</v>
      </c>
      <c r="B46" s="404" t="e">
        <f t="shared" si="10"/>
        <v>#REF!</v>
      </c>
      <c r="C46" s="405" t="e">
        <f t="shared" si="11"/>
        <v>#REF!</v>
      </c>
      <c r="D46" s="453" t="e">
        <f t="shared" si="0"/>
        <v>#REF!</v>
      </c>
      <c r="E46" s="407" t="e">
        <f>#REF!/1000</f>
        <v>#REF!</v>
      </c>
      <c r="F46" s="405" t="e">
        <f>#REF!/1000</f>
        <v>#REF!</v>
      </c>
      <c r="G46" s="453" t="e">
        <f t="shared" si="1"/>
        <v>#REF!</v>
      </c>
      <c r="H46" s="404" t="e">
        <f>#REF!/1000</f>
        <v>#REF!</v>
      </c>
      <c r="I46" s="405" t="e">
        <f>#REF!/1000</f>
        <v>#REF!</v>
      </c>
      <c r="J46" s="453" t="e">
        <f t="shared" si="2"/>
        <v>#REF!</v>
      </c>
      <c r="K46" s="407" t="e">
        <f>#REF!/1000</f>
        <v>#REF!</v>
      </c>
      <c r="L46" s="405" t="e">
        <f>#REF!/1000</f>
        <v>#REF!</v>
      </c>
      <c r="M46" s="453" t="e">
        <f t="shared" si="3"/>
        <v>#REF!</v>
      </c>
      <c r="N46" s="404" t="e">
        <f>#REF!/1000</f>
        <v>#REF!</v>
      </c>
      <c r="O46" s="405" t="e">
        <f>#REF!/1000</f>
        <v>#REF!</v>
      </c>
      <c r="P46" s="453" t="e">
        <f t="shared" si="4"/>
        <v>#REF!</v>
      </c>
      <c r="Q46" s="407" t="e">
        <f>#REF!/1000</f>
        <v>#REF!</v>
      </c>
      <c r="R46" s="405" t="e">
        <f>#REF!/1000</f>
        <v>#REF!</v>
      </c>
      <c r="S46" s="453" t="e">
        <f t="shared" si="5"/>
        <v>#REF!</v>
      </c>
      <c r="T46" s="404" t="e">
        <f>#REF!/1000</f>
        <v>#REF!</v>
      </c>
      <c r="U46" s="405" t="e">
        <f>#REF!/1000</f>
        <v>#REF!</v>
      </c>
      <c r="V46" s="453" t="e">
        <f t="shared" si="6"/>
        <v>#REF!</v>
      </c>
      <c r="W46" s="407" t="e">
        <f>#REF!/1000</f>
        <v>#REF!</v>
      </c>
      <c r="X46" s="405" t="e">
        <f>#REF!/1000</f>
        <v>#REF!</v>
      </c>
      <c r="Y46" s="453" t="e">
        <f t="shared" si="7"/>
        <v>#REF!</v>
      </c>
      <c r="Z46" s="404" t="e">
        <f>#REF!/1000</f>
        <v>#REF!</v>
      </c>
      <c r="AA46" s="405" t="e">
        <f>#REF!/1000</f>
        <v>#REF!</v>
      </c>
      <c r="AB46" s="452">
        <f t="shared" si="9"/>
        <v>0</v>
      </c>
      <c r="AC46" s="407" t="e">
        <f>#REF!/1000</f>
        <v>#REF!</v>
      </c>
      <c r="AD46" s="405" t="e">
        <f>#REF!/1000</f>
        <v>#REF!</v>
      </c>
      <c r="AE46" s="453" t="e">
        <f t="shared" si="8"/>
        <v>#REF!</v>
      </c>
      <c r="AG46" s="451"/>
      <c r="AH46" s="451"/>
    </row>
    <row r="47" spans="1:34">
      <c r="A47" s="293" t="s">
        <v>612</v>
      </c>
      <c r="B47" s="408" t="e">
        <f t="shared" si="10"/>
        <v>#REF!</v>
      </c>
      <c r="C47" s="400" t="e">
        <f t="shared" si="11"/>
        <v>#REF!</v>
      </c>
      <c r="D47" s="452" t="e">
        <f t="shared" si="0"/>
        <v>#REF!</v>
      </c>
      <c r="E47" s="408" t="e">
        <f>#REF!/1000</f>
        <v>#REF!</v>
      </c>
      <c r="F47" s="400" t="e">
        <f>#REF!/1000</f>
        <v>#REF!</v>
      </c>
      <c r="G47" s="452" t="e">
        <f t="shared" si="1"/>
        <v>#REF!</v>
      </c>
      <c r="H47" s="408" t="e">
        <f>#REF!/1000</f>
        <v>#REF!</v>
      </c>
      <c r="I47" s="400" t="e">
        <f>#REF!/1000</f>
        <v>#REF!</v>
      </c>
      <c r="J47" s="452" t="e">
        <f t="shared" si="2"/>
        <v>#REF!</v>
      </c>
      <c r="K47" s="408" t="e">
        <f>#REF!/1000</f>
        <v>#REF!</v>
      </c>
      <c r="L47" s="400" t="e">
        <f>#REF!/1000</f>
        <v>#REF!</v>
      </c>
      <c r="M47" s="452" t="e">
        <f t="shared" si="3"/>
        <v>#REF!</v>
      </c>
      <c r="N47" s="408" t="e">
        <f>#REF!/1000</f>
        <v>#REF!</v>
      </c>
      <c r="O47" s="400" t="e">
        <f>#REF!/1000</f>
        <v>#REF!</v>
      </c>
      <c r="P47" s="452" t="e">
        <f t="shared" si="4"/>
        <v>#REF!</v>
      </c>
      <c r="Q47" s="408" t="e">
        <f>#REF!/1000</f>
        <v>#REF!</v>
      </c>
      <c r="R47" s="400" t="e">
        <f>#REF!/1000</f>
        <v>#REF!</v>
      </c>
      <c r="S47" s="452" t="e">
        <f t="shared" si="5"/>
        <v>#REF!</v>
      </c>
      <c r="T47" s="408" t="e">
        <f>#REF!/1000</f>
        <v>#REF!</v>
      </c>
      <c r="U47" s="400" t="e">
        <f>#REF!/1000</f>
        <v>#REF!</v>
      </c>
      <c r="V47" s="452" t="e">
        <f t="shared" si="6"/>
        <v>#REF!</v>
      </c>
      <c r="W47" s="408" t="e">
        <f>#REF!/1000</f>
        <v>#REF!</v>
      </c>
      <c r="X47" s="400" t="e">
        <f>#REF!/1000</f>
        <v>#REF!</v>
      </c>
      <c r="Y47" s="452" t="e">
        <f t="shared" si="7"/>
        <v>#REF!</v>
      </c>
      <c r="Z47" s="408" t="e">
        <f>#REF!/1000</f>
        <v>#REF!</v>
      </c>
      <c r="AA47" s="400" t="e">
        <f>#REF!/1000</f>
        <v>#REF!</v>
      </c>
      <c r="AB47" s="450">
        <f t="shared" si="9"/>
        <v>0</v>
      </c>
      <c r="AC47" s="408" t="e">
        <f>#REF!/1000</f>
        <v>#REF!</v>
      </c>
      <c r="AD47" s="400" t="e">
        <f>#REF!/1000</f>
        <v>#REF!</v>
      </c>
      <c r="AE47" s="452" t="e">
        <f t="shared" si="8"/>
        <v>#REF!</v>
      </c>
      <c r="AG47" s="451"/>
      <c r="AH47" s="451"/>
    </row>
    <row r="48" spans="1:34">
      <c r="A48" s="293" t="s">
        <v>613</v>
      </c>
      <c r="B48" s="408" t="e">
        <f t="shared" si="10"/>
        <v>#REF!</v>
      </c>
      <c r="C48" s="400" t="e">
        <f t="shared" si="11"/>
        <v>#REF!</v>
      </c>
      <c r="D48" s="452" t="e">
        <f t="shared" si="0"/>
        <v>#REF!</v>
      </c>
      <c r="E48" s="408" t="e">
        <f>#REF!/1000</f>
        <v>#REF!</v>
      </c>
      <c r="F48" s="400" t="e">
        <f>#REF!/1000</f>
        <v>#REF!</v>
      </c>
      <c r="G48" s="452" t="e">
        <f t="shared" si="1"/>
        <v>#REF!</v>
      </c>
      <c r="H48" s="408" t="e">
        <f>#REF!/1000</f>
        <v>#REF!</v>
      </c>
      <c r="I48" s="400" t="e">
        <f>#REF!/1000</f>
        <v>#REF!</v>
      </c>
      <c r="J48" s="452" t="e">
        <f t="shared" si="2"/>
        <v>#REF!</v>
      </c>
      <c r="K48" s="408" t="e">
        <f>#REF!/1000</f>
        <v>#REF!</v>
      </c>
      <c r="L48" s="400" t="e">
        <f>#REF!/1000</f>
        <v>#REF!</v>
      </c>
      <c r="M48" s="452" t="e">
        <f t="shared" si="3"/>
        <v>#REF!</v>
      </c>
      <c r="N48" s="408" t="e">
        <f>#REF!/1000</f>
        <v>#REF!</v>
      </c>
      <c r="O48" s="400" t="e">
        <f>#REF!/1000</f>
        <v>#REF!</v>
      </c>
      <c r="P48" s="452" t="e">
        <f t="shared" si="4"/>
        <v>#REF!</v>
      </c>
      <c r="Q48" s="408" t="e">
        <f>#REF!/1000</f>
        <v>#REF!</v>
      </c>
      <c r="R48" s="400" t="e">
        <f>#REF!/1000</f>
        <v>#REF!</v>
      </c>
      <c r="S48" s="452" t="e">
        <f t="shared" si="5"/>
        <v>#REF!</v>
      </c>
      <c r="T48" s="408" t="e">
        <f>#REF!/1000</f>
        <v>#REF!</v>
      </c>
      <c r="U48" s="400" t="e">
        <f>#REF!/1000</f>
        <v>#REF!</v>
      </c>
      <c r="V48" s="452" t="e">
        <f t="shared" si="6"/>
        <v>#REF!</v>
      </c>
      <c r="W48" s="408" t="e">
        <f>#REF!/1000</f>
        <v>#REF!</v>
      </c>
      <c r="X48" s="400" t="e">
        <f>#REF!/1000</f>
        <v>#REF!</v>
      </c>
      <c r="Y48" s="452" t="e">
        <f t="shared" si="7"/>
        <v>#REF!</v>
      </c>
      <c r="Z48" s="408" t="e">
        <f>#REF!/1000</f>
        <v>#REF!</v>
      </c>
      <c r="AA48" s="400" t="e">
        <f>#REF!/1000</f>
        <v>#REF!</v>
      </c>
      <c r="AB48" s="452">
        <f t="shared" si="9"/>
        <v>0</v>
      </c>
      <c r="AC48" s="408" t="e">
        <f>#REF!/1000</f>
        <v>#REF!</v>
      </c>
      <c r="AD48" s="400" t="e">
        <f>#REF!/1000</f>
        <v>#REF!</v>
      </c>
      <c r="AE48" s="452" t="e">
        <f t="shared" si="8"/>
        <v>#REF!</v>
      </c>
      <c r="AG48" s="451"/>
      <c r="AH48" s="451"/>
    </row>
    <row r="49" spans="1:34">
      <c r="A49" s="293" t="s">
        <v>614</v>
      </c>
      <c r="B49" s="408" t="e">
        <f t="shared" si="10"/>
        <v>#REF!</v>
      </c>
      <c r="C49" s="400" t="e">
        <f t="shared" si="11"/>
        <v>#REF!</v>
      </c>
      <c r="D49" s="452" t="e">
        <f t="shared" si="0"/>
        <v>#REF!</v>
      </c>
      <c r="E49" s="408" t="e">
        <f>#REF!/1000</f>
        <v>#REF!</v>
      </c>
      <c r="F49" s="400" t="e">
        <f>#REF!/1000</f>
        <v>#REF!</v>
      </c>
      <c r="G49" s="452" t="e">
        <f t="shared" si="1"/>
        <v>#REF!</v>
      </c>
      <c r="H49" s="408" t="e">
        <f>#REF!/1000</f>
        <v>#REF!</v>
      </c>
      <c r="I49" s="400" t="e">
        <f>#REF!/1000</f>
        <v>#REF!</v>
      </c>
      <c r="J49" s="452" t="e">
        <f t="shared" si="2"/>
        <v>#REF!</v>
      </c>
      <c r="K49" s="408" t="e">
        <f>#REF!/1000</f>
        <v>#REF!</v>
      </c>
      <c r="L49" s="400" t="e">
        <f>#REF!/1000</f>
        <v>#REF!</v>
      </c>
      <c r="M49" s="452" t="e">
        <f t="shared" si="3"/>
        <v>#REF!</v>
      </c>
      <c r="N49" s="408" t="e">
        <f>#REF!/1000</f>
        <v>#REF!</v>
      </c>
      <c r="O49" s="400" t="e">
        <f>#REF!/1000</f>
        <v>#REF!</v>
      </c>
      <c r="P49" s="452" t="e">
        <f t="shared" si="4"/>
        <v>#REF!</v>
      </c>
      <c r="Q49" s="408" t="e">
        <f>#REF!/1000</f>
        <v>#REF!</v>
      </c>
      <c r="R49" s="400" t="e">
        <f>#REF!/1000</f>
        <v>#REF!</v>
      </c>
      <c r="S49" s="452" t="e">
        <f t="shared" si="5"/>
        <v>#REF!</v>
      </c>
      <c r="T49" s="408" t="e">
        <f>#REF!/1000</f>
        <v>#REF!</v>
      </c>
      <c r="U49" s="400" t="e">
        <f>#REF!/1000</f>
        <v>#REF!</v>
      </c>
      <c r="V49" s="452" t="e">
        <f t="shared" si="6"/>
        <v>#REF!</v>
      </c>
      <c r="W49" s="408" t="e">
        <f>#REF!/1000</f>
        <v>#REF!</v>
      </c>
      <c r="X49" s="400" t="e">
        <f>#REF!/1000</f>
        <v>#REF!</v>
      </c>
      <c r="Y49" s="452" t="e">
        <f t="shared" si="7"/>
        <v>#REF!</v>
      </c>
      <c r="Z49" s="408" t="e">
        <f>#REF!/1000</f>
        <v>#REF!</v>
      </c>
      <c r="AA49" s="400" t="e">
        <f>#REF!/1000</f>
        <v>#REF!</v>
      </c>
      <c r="AB49" s="452">
        <f t="shared" si="9"/>
        <v>0</v>
      </c>
      <c r="AC49" s="408" t="e">
        <f>#REF!/1000</f>
        <v>#REF!</v>
      </c>
      <c r="AD49" s="400" t="e">
        <f>#REF!/1000</f>
        <v>#REF!</v>
      </c>
      <c r="AE49" s="452" t="e">
        <f t="shared" si="8"/>
        <v>#REF!</v>
      </c>
      <c r="AG49" s="451"/>
      <c r="AH49" s="451"/>
    </row>
    <row r="50" spans="1:34">
      <c r="A50" s="293" t="s">
        <v>615</v>
      </c>
      <c r="B50" s="408" t="e">
        <f t="shared" si="10"/>
        <v>#REF!</v>
      </c>
      <c r="C50" s="400" t="e">
        <f t="shared" si="11"/>
        <v>#REF!</v>
      </c>
      <c r="D50" s="452" t="e">
        <f t="shared" si="0"/>
        <v>#REF!</v>
      </c>
      <c r="E50" s="408" t="e">
        <f>#REF!/1000</f>
        <v>#REF!</v>
      </c>
      <c r="F50" s="400" t="e">
        <f>#REF!/1000</f>
        <v>#REF!</v>
      </c>
      <c r="G50" s="452" t="e">
        <f t="shared" si="1"/>
        <v>#REF!</v>
      </c>
      <c r="H50" s="408" t="e">
        <f>#REF!/1000</f>
        <v>#REF!</v>
      </c>
      <c r="I50" s="400" t="e">
        <f>#REF!/1000</f>
        <v>#REF!</v>
      </c>
      <c r="J50" s="452" t="e">
        <f t="shared" si="2"/>
        <v>#REF!</v>
      </c>
      <c r="K50" s="408" t="e">
        <f>#REF!/1000</f>
        <v>#REF!</v>
      </c>
      <c r="L50" s="400" t="e">
        <f>#REF!/1000</f>
        <v>#REF!</v>
      </c>
      <c r="M50" s="452" t="e">
        <f t="shared" si="3"/>
        <v>#REF!</v>
      </c>
      <c r="N50" s="408" t="e">
        <f>#REF!/1000</f>
        <v>#REF!</v>
      </c>
      <c r="O50" s="400" t="e">
        <f>#REF!/1000</f>
        <v>#REF!</v>
      </c>
      <c r="P50" s="452" t="e">
        <f t="shared" si="4"/>
        <v>#REF!</v>
      </c>
      <c r="Q50" s="408" t="e">
        <f>#REF!/1000</f>
        <v>#REF!</v>
      </c>
      <c r="R50" s="400" t="e">
        <f>#REF!/1000</f>
        <v>#REF!</v>
      </c>
      <c r="S50" s="452" t="e">
        <f t="shared" si="5"/>
        <v>#REF!</v>
      </c>
      <c r="T50" s="408" t="e">
        <f>#REF!/1000</f>
        <v>#REF!</v>
      </c>
      <c r="U50" s="400" t="e">
        <f>#REF!/1000</f>
        <v>#REF!</v>
      </c>
      <c r="V50" s="452" t="e">
        <f t="shared" si="6"/>
        <v>#REF!</v>
      </c>
      <c r="W50" s="408" t="e">
        <f>#REF!/1000</f>
        <v>#REF!</v>
      </c>
      <c r="X50" s="400" t="e">
        <f>#REF!/1000</f>
        <v>#REF!</v>
      </c>
      <c r="Y50" s="452" t="e">
        <f t="shared" si="7"/>
        <v>#REF!</v>
      </c>
      <c r="Z50" s="408" t="e">
        <f>#REF!/1000</f>
        <v>#REF!</v>
      </c>
      <c r="AA50" s="400" t="e">
        <f>#REF!/1000</f>
        <v>#REF!</v>
      </c>
      <c r="AB50" s="452">
        <f t="shared" si="9"/>
        <v>0</v>
      </c>
      <c r="AC50" s="408" t="e">
        <f>#REF!/1000</f>
        <v>#REF!</v>
      </c>
      <c r="AD50" s="400" t="e">
        <f>#REF!/1000</f>
        <v>#REF!</v>
      </c>
      <c r="AE50" s="452" t="e">
        <f t="shared" si="8"/>
        <v>#REF!</v>
      </c>
      <c r="AG50" s="451"/>
      <c r="AH50" s="451"/>
    </row>
    <row r="51" spans="1:34">
      <c r="A51" s="403" t="s">
        <v>616</v>
      </c>
      <c r="B51" s="408" t="e">
        <f t="shared" si="10"/>
        <v>#REF!</v>
      </c>
      <c r="C51" s="400" t="e">
        <f t="shared" si="11"/>
        <v>#REF!</v>
      </c>
      <c r="D51" s="452" t="e">
        <f t="shared" si="0"/>
        <v>#REF!</v>
      </c>
      <c r="E51" s="408" t="e">
        <f>#REF!/1000</f>
        <v>#REF!</v>
      </c>
      <c r="F51" s="400" t="e">
        <f>#REF!/1000</f>
        <v>#REF!</v>
      </c>
      <c r="G51" s="452" t="e">
        <f t="shared" si="1"/>
        <v>#REF!</v>
      </c>
      <c r="H51" s="408" t="e">
        <f>#REF!/1000</f>
        <v>#REF!</v>
      </c>
      <c r="I51" s="400" t="e">
        <f>#REF!/1000</f>
        <v>#REF!</v>
      </c>
      <c r="J51" s="452" t="e">
        <f t="shared" si="2"/>
        <v>#REF!</v>
      </c>
      <c r="K51" s="408" t="e">
        <f>#REF!/1000</f>
        <v>#REF!</v>
      </c>
      <c r="L51" s="400" t="e">
        <f>#REF!/1000</f>
        <v>#REF!</v>
      </c>
      <c r="M51" s="452" t="e">
        <f t="shared" si="3"/>
        <v>#REF!</v>
      </c>
      <c r="N51" s="408" t="e">
        <f>#REF!/1000</f>
        <v>#REF!</v>
      </c>
      <c r="O51" s="400" t="e">
        <f>#REF!/1000</f>
        <v>#REF!</v>
      </c>
      <c r="P51" s="452" t="e">
        <f t="shared" si="4"/>
        <v>#REF!</v>
      </c>
      <c r="Q51" s="408" t="e">
        <f>#REF!/1000</f>
        <v>#REF!</v>
      </c>
      <c r="R51" s="400" t="e">
        <f>#REF!/1000</f>
        <v>#REF!</v>
      </c>
      <c r="S51" s="452" t="e">
        <f t="shared" si="5"/>
        <v>#REF!</v>
      </c>
      <c r="T51" s="408" t="e">
        <f>#REF!/1000</f>
        <v>#REF!</v>
      </c>
      <c r="U51" s="400" t="e">
        <f>#REF!/1000</f>
        <v>#REF!</v>
      </c>
      <c r="V51" s="452" t="e">
        <f t="shared" si="6"/>
        <v>#REF!</v>
      </c>
      <c r="W51" s="408" t="e">
        <f>#REF!/1000</f>
        <v>#REF!</v>
      </c>
      <c r="X51" s="400" t="e">
        <f>#REF!/1000</f>
        <v>#REF!</v>
      </c>
      <c r="Y51" s="452" t="e">
        <f t="shared" si="7"/>
        <v>#REF!</v>
      </c>
      <c r="Z51" s="408" t="e">
        <f>#REF!/1000</f>
        <v>#REF!</v>
      </c>
      <c r="AA51" s="400" t="e">
        <f>#REF!/1000</f>
        <v>#REF!</v>
      </c>
      <c r="AB51" s="452">
        <f t="shared" si="9"/>
        <v>0</v>
      </c>
      <c r="AC51" s="408" t="e">
        <f>#REF!/1000</f>
        <v>#REF!</v>
      </c>
      <c r="AD51" s="400" t="e">
        <f>#REF!/1000</f>
        <v>#REF!</v>
      </c>
      <c r="AE51" s="452" t="e">
        <f t="shared" si="8"/>
        <v>#REF!</v>
      </c>
      <c r="AG51" s="451"/>
      <c r="AH51" s="451"/>
    </row>
    <row r="52" spans="1:34">
      <c r="A52" s="293" t="s">
        <v>617</v>
      </c>
      <c r="B52" s="395" t="e">
        <f t="shared" si="10"/>
        <v>#REF!</v>
      </c>
      <c r="C52" s="396" t="e">
        <f t="shared" si="11"/>
        <v>#REF!</v>
      </c>
      <c r="D52" s="450" t="e">
        <f t="shared" si="0"/>
        <v>#REF!</v>
      </c>
      <c r="E52" s="398" t="e">
        <f>#REF!/1000</f>
        <v>#REF!</v>
      </c>
      <c r="F52" s="396" t="e">
        <f>#REF!/1000</f>
        <v>#REF!</v>
      </c>
      <c r="G52" s="450" t="e">
        <f t="shared" si="1"/>
        <v>#REF!</v>
      </c>
      <c r="H52" s="395" t="e">
        <f>#REF!/1000</f>
        <v>#REF!</v>
      </c>
      <c r="I52" s="396" t="e">
        <f>#REF!/1000</f>
        <v>#REF!</v>
      </c>
      <c r="J52" s="450" t="e">
        <f t="shared" si="2"/>
        <v>#REF!</v>
      </c>
      <c r="K52" s="398" t="e">
        <f>#REF!/1000</f>
        <v>#REF!</v>
      </c>
      <c r="L52" s="396" t="e">
        <f>#REF!/1000</f>
        <v>#REF!</v>
      </c>
      <c r="M52" s="450" t="e">
        <f t="shared" si="3"/>
        <v>#REF!</v>
      </c>
      <c r="N52" s="395" t="e">
        <f>#REF!/1000</f>
        <v>#REF!</v>
      </c>
      <c r="O52" s="396" t="e">
        <f>#REF!/1000</f>
        <v>#REF!</v>
      </c>
      <c r="P52" s="450" t="e">
        <f t="shared" si="4"/>
        <v>#REF!</v>
      </c>
      <c r="Q52" s="398" t="e">
        <f>#REF!/1000</f>
        <v>#REF!</v>
      </c>
      <c r="R52" s="396" t="e">
        <f>#REF!/1000</f>
        <v>#REF!</v>
      </c>
      <c r="S52" s="450" t="e">
        <f t="shared" si="5"/>
        <v>#REF!</v>
      </c>
      <c r="T52" s="395" t="e">
        <f>#REF!/1000</f>
        <v>#REF!</v>
      </c>
      <c r="U52" s="396" t="e">
        <f>#REF!/1000</f>
        <v>#REF!</v>
      </c>
      <c r="V52" s="450" t="e">
        <f t="shared" si="6"/>
        <v>#REF!</v>
      </c>
      <c r="W52" s="398" t="e">
        <f>#REF!/1000</f>
        <v>#REF!</v>
      </c>
      <c r="X52" s="396" t="e">
        <f>#REF!/1000</f>
        <v>#REF!</v>
      </c>
      <c r="Y52" s="450" t="e">
        <f t="shared" si="7"/>
        <v>#REF!</v>
      </c>
      <c r="Z52" s="395" t="e">
        <f>#REF!/1000</f>
        <v>#REF!</v>
      </c>
      <c r="AA52" s="396" t="e">
        <f>#REF!/1000</f>
        <v>#REF!</v>
      </c>
      <c r="AB52" s="450">
        <f t="shared" si="9"/>
        <v>0</v>
      </c>
      <c r="AC52" s="398" t="e">
        <f>#REF!/1000</f>
        <v>#REF!</v>
      </c>
      <c r="AD52" s="396" t="e">
        <f>#REF!/1000</f>
        <v>#REF!</v>
      </c>
      <c r="AE52" s="450" t="e">
        <f t="shared" si="8"/>
        <v>#REF!</v>
      </c>
      <c r="AG52" s="451"/>
      <c r="AH52" s="451"/>
    </row>
    <row r="53" spans="1:34">
      <c r="A53" s="293" t="s">
        <v>618</v>
      </c>
      <c r="B53" s="399" t="e">
        <f t="shared" si="10"/>
        <v>#REF!</v>
      </c>
      <c r="C53" s="400" t="e">
        <f t="shared" si="11"/>
        <v>#REF!</v>
      </c>
      <c r="D53" s="452" t="e">
        <f t="shared" si="0"/>
        <v>#REF!</v>
      </c>
      <c r="E53" s="402" t="e">
        <f>#REF!/1000</f>
        <v>#REF!</v>
      </c>
      <c r="F53" s="400" t="e">
        <f>#REF!/1000</f>
        <v>#REF!</v>
      </c>
      <c r="G53" s="452" t="e">
        <f t="shared" si="1"/>
        <v>#REF!</v>
      </c>
      <c r="H53" s="399" t="e">
        <f>#REF!/1000</f>
        <v>#REF!</v>
      </c>
      <c r="I53" s="400" t="e">
        <f>#REF!/1000</f>
        <v>#REF!</v>
      </c>
      <c r="J53" s="452" t="e">
        <f t="shared" si="2"/>
        <v>#REF!</v>
      </c>
      <c r="K53" s="402" t="e">
        <f>#REF!/1000</f>
        <v>#REF!</v>
      </c>
      <c r="L53" s="400" t="e">
        <f>#REF!/1000</f>
        <v>#REF!</v>
      </c>
      <c r="M53" s="452" t="e">
        <f t="shared" si="3"/>
        <v>#REF!</v>
      </c>
      <c r="N53" s="399" t="e">
        <f>#REF!/1000</f>
        <v>#REF!</v>
      </c>
      <c r="O53" s="400" t="e">
        <f>#REF!/1000</f>
        <v>#REF!</v>
      </c>
      <c r="P53" s="452" t="e">
        <f t="shared" si="4"/>
        <v>#REF!</v>
      </c>
      <c r="Q53" s="402" t="e">
        <f>#REF!/1000</f>
        <v>#REF!</v>
      </c>
      <c r="R53" s="400" t="e">
        <f>#REF!/1000</f>
        <v>#REF!</v>
      </c>
      <c r="S53" s="452" t="e">
        <f t="shared" si="5"/>
        <v>#REF!</v>
      </c>
      <c r="T53" s="399" t="e">
        <f>#REF!/1000</f>
        <v>#REF!</v>
      </c>
      <c r="U53" s="400" t="e">
        <f>#REF!/1000</f>
        <v>#REF!</v>
      </c>
      <c r="V53" s="452" t="e">
        <f t="shared" si="6"/>
        <v>#REF!</v>
      </c>
      <c r="W53" s="402" t="e">
        <f>#REF!/1000</f>
        <v>#REF!</v>
      </c>
      <c r="X53" s="400" t="e">
        <f>#REF!/1000</f>
        <v>#REF!</v>
      </c>
      <c r="Y53" s="452" t="e">
        <f t="shared" si="7"/>
        <v>#REF!</v>
      </c>
      <c r="Z53" s="399" t="e">
        <f>#REF!/1000</f>
        <v>#REF!</v>
      </c>
      <c r="AA53" s="400" t="e">
        <f>#REF!/1000</f>
        <v>#REF!</v>
      </c>
      <c r="AB53" s="452">
        <f t="shared" si="9"/>
        <v>0</v>
      </c>
      <c r="AC53" s="402" t="e">
        <f>#REF!/1000</f>
        <v>#REF!</v>
      </c>
      <c r="AD53" s="400" t="e">
        <f>#REF!/1000</f>
        <v>#REF!</v>
      </c>
      <c r="AE53" s="452" t="e">
        <f t="shared" si="8"/>
        <v>#REF!</v>
      </c>
      <c r="AG53" s="451"/>
      <c r="AH53" s="451"/>
    </row>
    <row r="54" spans="1:34">
      <c r="A54" s="293" t="s">
        <v>619</v>
      </c>
      <c r="B54" s="399" t="e">
        <f t="shared" si="10"/>
        <v>#REF!</v>
      </c>
      <c r="C54" s="400" t="e">
        <f t="shared" si="11"/>
        <v>#REF!</v>
      </c>
      <c r="D54" s="452" t="e">
        <f t="shared" si="0"/>
        <v>#REF!</v>
      </c>
      <c r="E54" s="402" t="e">
        <f>#REF!/1000</f>
        <v>#REF!</v>
      </c>
      <c r="F54" s="400" t="e">
        <f>#REF!/1000</f>
        <v>#REF!</v>
      </c>
      <c r="G54" s="452" t="e">
        <f t="shared" si="1"/>
        <v>#REF!</v>
      </c>
      <c r="H54" s="399" t="e">
        <f>#REF!/1000</f>
        <v>#REF!</v>
      </c>
      <c r="I54" s="400" t="e">
        <f>#REF!/1000</f>
        <v>#REF!</v>
      </c>
      <c r="J54" s="452" t="e">
        <f t="shared" si="2"/>
        <v>#REF!</v>
      </c>
      <c r="K54" s="402" t="e">
        <f>#REF!/1000</f>
        <v>#REF!</v>
      </c>
      <c r="L54" s="400" t="e">
        <f>#REF!/1000</f>
        <v>#REF!</v>
      </c>
      <c r="M54" s="452" t="e">
        <f t="shared" si="3"/>
        <v>#REF!</v>
      </c>
      <c r="N54" s="399" t="e">
        <f>#REF!/1000</f>
        <v>#REF!</v>
      </c>
      <c r="O54" s="400" t="e">
        <f>#REF!/1000</f>
        <v>#REF!</v>
      </c>
      <c r="P54" s="452" t="e">
        <f t="shared" si="4"/>
        <v>#REF!</v>
      </c>
      <c r="Q54" s="402" t="e">
        <f>#REF!/1000</f>
        <v>#REF!</v>
      </c>
      <c r="R54" s="400" t="e">
        <f>#REF!/1000</f>
        <v>#REF!</v>
      </c>
      <c r="S54" s="452" t="e">
        <f t="shared" si="5"/>
        <v>#REF!</v>
      </c>
      <c r="T54" s="399" t="e">
        <f>#REF!/1000</f>
        <v>#REF!</v>
      </c>
      <c r="U54" s="400" t="e">
        <f>#REF!/1000</f>
        <v>#REF!</v>
      </c>
      <c r="V54" s="452" t="e">
        <f t="shared" si="6"/>
        <v>#REF!</v>
      </c>
      <c r="W54" s="402" t="e">
        <f>#REF!/1000</f>
        <v>#REF!</v>
      </c>
      <c r="X54" s="400" t="e">
        <f>#REF!/1000</f>
        <v>#REF!</v>
      </c>
      <c r="Y54" s="452" t="e">
        <f t="shared" si="7"/>
        <v>#REF!</v>
      </c>
      <c r="Z54" s="399" t="e">
        <f>#REF!/1000</f>
        <v>#REF!</v>
      </c>
      <c r="AA54" s="400" t="e">
        <f>#REF!/1000</f>
        <v>#REF!</v>
      </c>
      <c r="AB54" s="452">
        <f t="shared" si="9"/>
        <v>0</v>
      </c>
      <c r="AC54" s="402" t="e">
        <f>#REF!/1000</f>
        <v>#REF!</v>
      </c>
      <c r="AD54" s="400" t="e">
        <f>#REF!/1000</f>
        <v>#REF!</v>
      </c>
      <c r="AE54" s="452" t="e">
        <f t="shared" si="8"/>
        <v>#REF!</v>
      </c>
      <c r="AG54" s="451"/>
      <c r="AH54" s="451"/>
    </row>
    <row r="55" spans="1:34">
      <c r="A55" s="293" t="s">
        <v>620</v>
      </c>
      <c r="B55" s="399" t="e">
        <f t="shared" si="10"/>
        <v>#REF!</v>
      </c>
      <c r="C55" s="400" t="e">
        <f t="shared" si="11"/>
        <v>#REF!</v>
      </c>
      <c r="D55" s="452" t="e">
        <f t="shared" si="0"/>
        <v>#REF!</v>
      </c>
      <c r="E55" s="402" t="e">
        <f>#REF!/1000</f>
        <v>#REF!</v>
      </c>
      <c r="F55" s="400" t="e">
        <f>#REF!/1000</f>
        <v>#REF!</v>
      </c>
      <c r="G55" s="452" t="e">
        <f t="shared" si="1"/>
        <v>#REF!</v>
      </c>
      <c r="H55" s="399" t="e">
        <f>#REF!/1000</f>
        <v>#REF!</v>
      </c>
      <c r="I55" s="400" t="e">
        <f>#REF!/1000</f>
        <v>#REF!</v>
      </c>
      <c r="J55" s="452" t="e">
        <f t="shared" si="2"/>
        <v>#REF!</v>
      </c>
      <c r="K55" s="402" t="e">
        <f>#REF!/1000</f>
        <v>#REF!</v>
      </c>
      <c r="L55" s="400" t="e">
        <f>#REF!/1000</f>
        <v>#REF!</v>
      </c>
      <c r="M55" s="452" t="e">
        <f t="shared" si="3"/>
        <v>#REF!</v>
      </c>
      <c r="N55" s="399" t="e">
        <f>#REF!/1000</f>
        <v>#REF!</v>
      </c>
      <c r="O55" s="400" t="e">
        <f>#REF!/1000</f>
        <v>#REF!</v>
      </c>
      <c r="P55" s="452" t="e">
        <f t="shared" si="4"/>
        <v>#REF!</v>
      </c>
      <c r="Q55" s="402" t="e">
        <f>#REF!/1000</f>
        <v>#REF!</v>
      </c>
      <c r="R55" s="400" t="e">
        <f>#REF!/1000</f>
        <v>#REF!</v>
      </c>
      <c r="S55" s="452" t="e">
        <f t="shared" si="5"/>
        <v>#REF!</v>
      </c>
      <c r="T55" s="399" t="e">
        <f>#REF!/1000</f>
        <v>#REF!</v>
      </c>
      <c r="U55" s="400" t="e">
        <f>#REF!/1000</f>
        <v>#REF!</v>
      </c>
      <c r="V55" s="452" t="e">
        <f t="shared" si="6"/>
        <v>#REF!</v>
      </c>
      <c r="W55" s="402" t="e">
        <f>#REF!/1000</f>
        <v>#REF!</v>
      </c>
      <c r="X55" s="400" t="e">
        <f>#REF!/1000</f>
        <v>#REF!</v>
      </c>
      <c r="Y55" s="452" t="e">
        <f t="shared" si="7"/>
        <v>#REF!</v>
      </c>
      <c r="Z55" s="399" t="e">
        <f>#REF!/1000</f>
        <v>#REF!</v>
      </c>
      <c r="AA55" s="400" t="e">
        <f>#REF!/1000</f>
        <v>#REF!</v>
      </c>
      <c r="AB55" s="452">
        <f t="shared" si="9"/>
        <v>0</v>
      </c>
      <c r="AC55" s="402" t="e">
        <f>#REF!/1000</f>
        <v>#REF!</v>
      </c>
      <c r="AD55" s="400" t="e">
        <f>#REF!/1000</f>
        <v>#REF!</v>
      </c>
      <c r="AE55" s="452" t="e">
        <f t="shared" si="8"/>
        <v>#REF!</v>
      </c>
      <c r="AG55" s="451"/>
      <c r="AH55" s="451"/>
    </row>
    <row r="56" spans="1:34">
      <c r="A56" s="403" t="s">
        <v>621</v>
      </c>
      <c r="B56" s="404" t="e">
        <f t="shared" si="10"/>
        <v>#REF!</v>
      </c>
      <c r="C56" s="405" t="e">
        <f t="shared" si="11"/>
        <v>#REF!</v>
      </c>
      <c r="D56" s="453" t="e">
        <f t="shared" si="0"/>
        <v>#REF!</v>
      </c>
      <c r="E56" s="407" t="e">
        <f>#REF!/1000</f>
        <v>#REF!</v>
      </c>
      <c r="F56" s="405" t="e">
        <f>#REF!/1000</f>
        <v>#REF!</v>
      </c>
      <c r="G56" s="453" t="e">
        <f t="shared" si="1"/>
        <v>#REF!</v>
      </c>
      <c r="H56" s="404" t="e">
        <f>#REF!/1000</f>
        <v>#REF!</v>
      </c>
      <c r="I56" s="405" t="e">
        <f>#REF!/1000</f>
        <v>#REF!</v>
      </c>
      <c r="J56" s="453" t="e">
        <f t="shared" si="2"/>
        <v>#REF!</v>
      </c>
      <c r="K56" s="407" t="e">
        <f>#REF!/1000</f>
        <v>#REF!</v>
      </c>
      <c r="L56" s="405" t="e">
        <f>#REF!/1000</f>
        <v>#REF!</v>
      </c>
      <c r="M56" s="453" t="e">
        <f t="shared" si="3"/>
        <v>#REF!</v>
      </c>
      <c r="N56" s="404" t="e">
        <f>#REF!/1000</f>
        <v>#REF!</v>
      </c>
      <c r="O56" s="405" t="e">
        <f>#REF!/1000</f>
        <v>#REF!</v>
      </c>
      <c r="P56" s="453" t="e">
        <f t="shared" si="4"/>
        <v>#REF!</v>
      </c>
      <c r="Q56" s="407" t="e">
        <f>#REF!/1000</f>
        <v>#REF!</v>
      </c>
      <c r="R56" s="405" t="e">
        <f>#REF!/1000</f>
        <v>#REF!</v>
      </c>
      <c r="S56" s="453" t="e">
        <f t="shared" si="5"/>
        <v>#REF!</v>
      </c>
      <c r="T56" s="404" t="e">
        <f>#REF!/1000</f>
        <v>#REF!</v>
      </c>
      <c r="U56" s="405" t="e">
        <f>#REF!/1000</f>
        <v>#REF!</v>
      </c>
      <c r="V56" s="453" t="e">
        <f t="shared" si="6"/>
        <v>#REF!</v>
      </c>
      <c r="W56" s="407" t="e">
        <f>#REF!/1000</f>
        <v>#REF!</v>
      </c>
      <c r="X56" s="405" t="e">
        <f>#REF!/1000</f>
        <v>#REF!</v>
      </c>
      <c r="Y56" s="453" t="e">
        <f t="shared" si="7"/>
        <v>#REF!</v>
      </c>
      <c r="Z56" s="404" t="e">
        <f>#REF!/1000</f>
        <v>#REF!</v>
      </c>
      <c r="AA56" s="405" t="e">
        <f>#REF!/1000</f>
        <v>#REF!</v>
      </c>
      <c r="AB56" s="453">
        <f t="shared" si="9"/>
        <v>0</v>
      </c>
      <c r="AC56" s="407" t="e">
        <f>#REF!/1000</f>
        <v>#REF!</v>
      </c>
      <c r="AD56" s="405" t="e">
        <f>#REF!/1000</f>
        <v>#REF!</v>
      </c>
      <c r="AE56" s="453" t="e">
        <f t="shared" si="8"/>
        <v>#REF!</v>
      </c>
      <c r="AG56" s="451"/>
      <c r="AH56" s="451"/>
    </row>
    <row r="57" spans="1:34" ht="21.75" customHeight="1">
      <c r="B57" s="261" t="s">
        <v>682</v>
      </c>
      <c r="C57" s="186"/>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H57" s="451"/>
    </row>
  </sheetData>
  <customSheetViews>
    <customSheetView guid="{6F28069D-A7F4-41D2-AA1B-4487F97E36F1}" showPageBreaks="1" printArea="1" showRuler="0">
      <pageMargins left="0.78740157480314965" right="0.39370078740157483" top="0.78740157480314965" bottom="0.59055118110236227" header="0.51181102362204722" footer="0.51181102362204722"/>
      <pageSetup paperSize="8" orientation="landscape" r:id="rId1"/>
      <headerFooter alignWithMargins="0"/>
    </customSheetView>
  </customSheetViews>
  <mergeCells count="13">
    <mergeCell ref="A3:A5"/>
    <mergeCell ref="B3:D4"/>
    <mergeCell ref="N3:P4"/>
    <mergeCell ref="Q3:S4"/>
    <mergeCell ref="E3:M3"/>
    <mergeCell ref="E4:G4"/>
    <mergeCell ref="H4:J4"/>
    <mergeCell ref="K4:M4"/>
    <mergeCell ref="AC3:AE4"/>
    <mergeCell ref="T3:AB3"/>
    <mergeCell ref="T4:V4"/>
    <mergeCell ref="W4:Y4"/>
    <mergeCell ref="Z4:AB4"/>
  </mergeCells>
  <phoneticPr fontId="2"/>
  <pageMargins left="0.78740157480314965" right="0.39370078740157483" top="0.78740157480314965" bottom="0.59055118110236227" header="0.51181102362204722" footer="0.51181102362204722"/>
  <pageSetup paperSize="8" orientation="landscape"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22"/>
  <sheetViews>
    <sheetView workbookViewId="0">
      <pane xSplit="1" ySplit="5" topLeftCell="B6" activePane="bottomRight" state="frozen"/>
      <selection pane="topRight"/>
      <selection pane="bottomLeft"/>
      <selection pane="bottomRight"/>
    </sheetView>
  </sheetViews>
  <sheetFormatPr defaultRowHeight="13.5"/>
  <cols>
    <col min="1" max="1" width="16.875" style="187" customWidth="1"/>
    <col min="2" max="2" width="15" style="186" bestFit="1" customWidth="1"/>
    <col min="3" max="3" width="12.625" style="186" customWidth="1"/>
    <col min="4" max="4" width="10.625" style="186" customWidth="1"/>
    <col min="5" max="5" width="13.625" style="186" customWidth="1"/>
    <col min="6" max="6" width="12.625" style="186" customWidth="1"/>
    <col min="7" max="7" width="10.625" style="186" customWidth="1"/>
    <col min="8" max="8" width="13.625" style="186" customWidth="1"/>
    <col min="9" max="9" width="12.625" style="186" customWidth="1"/>
    <col min="10" max="10" width="10.625" style="186" customWidth="1"/>
    <col min="11" max="11" width="13.625" style="186" customWidth="1"/>
    <col min="12" max="12" width="12.625" style="186" customWidth="1"/>
    <col min="13" max="13" width="10.625" style="186" customWidth="1"/>
    <col min="14" max="14" width="13.625" style="186" customWidth="1"/>
    <col min="15" max="15" width="12.625" style="186" customWidth="1"/>
    <col min="16" max="16" width="10.625" style="186" customWidth="1"/>
    <col min="17" max="16384" width="9" style="186"/>
  </cols>
  <sheetData>
    <row r="1" spans="1:16" ht="18.75">
      <c r="A1" s="184" t="s">
        <v>164</v>
      </c>
      <c r="B1" s="409"/>
      <c r="C1" s="409"/>
      <c r="D1" s="409"/>
      <c r="E1" s="409"/>
      <c r="F1" s="409"/>
      <c r="G1" s="409"/>
      <c r="H1" s="409"/>
      <c r="I1" s="409"/>
      <c r="J1" s="409"/>
      <c r="K1" s="409"/>
      <c r="L1" s="409"/>
      <c r="M1" s="409"/>
      <c r="N1" s="409"/>
      <c r="O1" s="409"/>
      <c r="P1" s="409"/>
    </row>
    <row r="2" spans="1:16">
      <c r="P2" s="189" t="s">
        <v>708</v>
      </c>
    </row>
    <row r="3" spans="1:16" ht="30" customHeight="1">
      <c r="A3" s="821" t="s">
        <v>569</v>
      </c>
      <c r="B3" s="786" t="s">
        <v>649</v>
      </c>
      <c r="C3" s="835"/>
      <c r="D3" s="787"/>
      <c r="E3" s="786" t="s">
        <v>650</v>
      </c>
      <c r="F3" s="835"/>
      <c r="G3" s="787"/>
      <c r="H3" s="786" t="s">
        <v>651</v>
      </c>
      <c r="I3" s="835"/>
      <c r="J3" s="787"/>
      <c r="K3" s="786" t="s">
        <v>652</v>
      </c>
      <c r="L3" s="835"/>
      <c r="M3" s="787"/>
      <c r="N3" s="786" t="s">
        <v>567</v>
      </c>
      <c r="O3" s="835"/>
      <c r="P3" s="787"/>
    </row>
    <row r="4" spans="1:16" ht="30" customHeight="1">
      <c r="A4" s="822"/>
      <c r="B4" s="380" t="s">
        <v>644</v>
      </c>
      <c r="C4" s="380" t="s">
        <v>646</v>
      </c>
      <c r="D4" s="380" t="s">
        <v>653</v>
      </c>
      <c r="E4" s="381" t="s">
        <v>654</v>
      </c>
      <c r="F4" s="380" t="s">
        <v>655</v>
      </c>
      <c r="G4" s="382" t="s">
        <v>653</v>
      </c>
      <c r="H4" s="380" t="s">
        <v>654</v>
      </c>
      <c r="I4" s="382" t="s">
        <v>655</v>
      </c>
      <c r="J4" s="380" t="s">
        <v>653</v>
      </c>
      <c r="K4" s="382" t="s">
        <v>654</v>
      </c>
      <c r="L4" s="380" t="s">
        <v>655</v>
      </c>
      <c r="M4" s="382" t="s">
        <v>653</v>
      </c>
      <c r="N4" s="380" t="s">
        <v>654</v>
      </c>
      <c r="O4" s="380" t="s">
        <v>655</v>
      </c>
      <c r="P4" s="380" t="s">
        <v>653</v>
      </c>
    </row>
    <row r="5" spans="1:16">
      <c r="A5" s="190"/>
      <c r="B5" s="197" t="s">
        <v>656</v>
      </c>
      <c r="C5" s="383" t="s">
        <v>656</v>
      </c>
      <c r="D5" s="197" t="s">
        <v>657</v>
      </c>
      <c r="E5" s="384" t="s">
        <v>658</v>
      </c>
      <c r="F5" s="197" t="s">
        <v>658</v>
      </c>
      <c r="G5" s="384" t="s">
        <v>657</v>
      </c>
      <c r="H5" s="197" t="s">
        <v>658</v>
      </c>
      <c r="I5" s="384" t="s">
        <v>658</v>
      </c>
      <c r="J5" s="197" t="s">
        <v>657</v>
      </c>
      <c r="K5" s="384" t="s">
        <v>658</v>
      </c>
      <c r="L5" s="197" t="s">
        <v>658</v>
      </c>
      <c r="M5" s="197" t="s">
        <v>657</v>
      </c>
      <c r="N5" s="384" t="s">
        <v>658</v>
      </c>
      <c r="O5" s="197" t="s">
        <v>658</v>
      </c>
      <c r="P5" s="410" t="s">
        <v>657</v>
      </c>
    </row>
    <row r="6" spans="1:16" s="200" customFormat="1" ht="33.75" customHeight="1">
      <c r="A6" s="309" t="s">
        <v>709</v>
      </c>
      <c r="B6" s="411">
        <v>1063564139</v>
      </c>
      <c r="C6" s="412">
        <v>5750817</v>
      </c>
      <c r="D6" s="413">
        <v>0.54071181879140062</v>
      </c>
      <c r="E6" s="412">
        <v>574188447</v>
      </c>
      <c r="F6" s="411">
        <v>3316514</v>
      </c>
      <c r="G6" s="413">
        <v>0.57760026648533391</v>
      </c>
      <c r="H6" s="411">
        <v>135777220</v>
      </c>
      <c r="I6" s="412">
        <v>1161296</v>
      </c>
      <c r="J6" s="413">
        <v>0.85529516659716553</v>
      </c>
      <c r="K6" s="412">
        <v>352439539</v>
      </c>
      <c r="L6" s="411">
        <v>1239757</v>
      </c>
      <c r="M6" s="413">
        <v>0.35176444831293457</v>
      </c>
      <c r="N6" s="412">
        <v>1158933</v>
      </c>
      <c r="O6" s="411">
        <v>33250</v>
      </c>
      <c r="P6" s="413">
        <v>2.8690183125340289</v>
      </c>
    </row>
    <row r="7" spans="1:16" s="200" customFormat="1" ht="33.75" customHeight="1">
      <c r="A7" s="309" t="s">
        <v>710</v>
      </c>
      <c r="B7" s="411">
        <v>1099263379</v>
      </c>
      <c r="C7" s="412">
        <v>5894103</v>
      </c>
      <c r="D7" s="413">
        <v>0.5361866057397332</v>
      </c>
      <c r="E7" s="412">
        <v>589645500</v>
      </c>
      <c r="F7" s="411">
        <v>3334609</v>
      </c>
      <c r="G7" s="413">
        <v>0.56552776201972199</v>
      </c>
      <c r="H7" s="411">
        <v>141631355</v>
      </c>
      <c r="I7" s="412">
        <v>1152155</v>
      </c>
      <c r="J7" s="413">
        <v>0.81348865157718775</v>
      </c>
      <c r="K7" s="412">
        <v>366615375</v>
      </c>
      <c r="L7" s="411">
        <v>1369849</v>
      </c>
      <c r="M7" s="413">
        <v>0.3736474500012445</v>
      </c>
      <c r="N7" s="412">
        <v>1371149</v>
      </c>
      <c r="O7" s="411">
        <v>37490</v>
      </c>
      <c r="P7" s="413">
        <v>2.7342032120506232</v>
      </c>
    </row>
    <row r="8" spans="1:16" s="200" customFormat="1" ht="33.75" customHeight="1">
      <c r="A8" s="310" t="s">
        <v>711</v>
      </c>
      <c r="B8" s="414">
        <v>1132380818</v>
      </c>
      <c r="C8" s="414">
        <v>6527937</v>
      </c>
      <c r="D8" s="416">
        <v>0.57647894561915825</v>
      </c>
      <c r="E8" s="414">
        <v>604055509</v>
      </c>
      <c r="F8" s="414">
        <v>3707479</v>
      </c>
      <c r="G8" s="416">
        <v>0.61376462009884591</v>
      </c>
      <c r="H8" s="414">
        <v>147002644</v>
      </c>
      <c r="I8" s="414">
        <v>1292255</v>
      </c>
      <c r="J8" s="416">
        <v>0.87906922272772192</v>
      </c>
      <c r="K8" s="414">
        <v>379698625</v>
      </c>
      <c r="L8" s="414">
        <v>1481736</v>
      </c>
      <c r="M8" s="416">
        <v>0.39024002259686874</v>
      </c>
      <c r="N8" s="414">
        <v>1624040</v>
      </c>
      <c r="O8" s="414">
        <v>46467</v>
      </c>
      <c r="P8" s="416">
        <v>2.8611980000492596</v>
      </c>
    </row>
    <row r="9" spans="1:16" ht="33.75" customHeight="1">
      <c r="A9" s="214" t="s">
        <v>540</v>
      </c>
      <c r="B9" s="417">
        <v>923423676</v>
      </c>
      <c r="C9" s="418">
        <v>5013297</v>
      </c>
      <c r="D9" s="419">
        <v>0.54290323394307249</v>
      </c>
      <c r="E9" s="418">
        <v>492867140</v>
      </c>
      <c r="F9" s="417">
        <v>2802068</v>
      </c>
      <c r="G9" s="420">
        <v>0.56852400425802374</v>
      </c>
      <c r="H9" s="417">
        <v>128190510</v>
      </c>
      <c r="I9" s="418">
        <v>1058812</v>
      </c>
      <c r="J9" s="419">
        <v>0.8259675384706715</v>
      </c>
      <c r="K9" s="418">
        <v>301813327</v>
      </c>
      <c r="L9" s="417">
        <v>1133498</v>
      </c>
      <c r="M9" s="419">
        <v>0.37556260728009533</v>
      </c>
      <c r="N9" s="418">
        <v>552699</v>
      </c>
      <c r="O9" s="417">
        <v>18919</v>
      </c>
      <c r="P9" s="421">
        <v>3.4230204867387135</v>
      </c>
    </row>
    <row r="10" spans="1:16" ht="33.75" customHeight="1">
      <c r="A10" s="214" t="s">
        <v>454</v>
      </c>
      <c r="B10" s="417">
        <v>470068232</v>
      </c>
      <c r="C10" s="418">
        <v>3025226</v>
      </c>
      <c r="D10" s="419">
        <v>0.64357167620721067</v>
      </c>
      <c r="E10" s="418">
        <v>251580312</v>
      </c>
      <c r="F10" s="417">
        <v>1668840</v>
      </c>
      <c r="G10" s="420">
        <v>0.66334284536541954</v>
      </c>
      <c r="H10" s="417">
        <v>64426081</v>
      </c>
      <c r="I10" s="418">
        <v>605351</v>
      </c>
      <c r="J10" s="419">
        <v>0.93960549920768888</v>
      </c>
      <c r="K10" s="418">
        <v>153768929</v>
      </c>
      <c r="L10" s="417">
        <v>739681</v>
      </c>
      <c r="M10" s="419">
        <v>0.48103411060370982</v>
      </c>
      <c r="N10" s="418">
        <v>292910</v>
      </c>
      <c r="O10" s="417">
        <v>11354</v>
      </c>
      <c r="P10" s="421">
        <v>3.8762759892117034</v>
      </c>
    </row>
    <row r="11" spans="1:16" ht="33.75" customHeight="1">
      <c r="A11" s="214" t="s">
        <v>542</v>
      </c>
      <c r="B11" s="417">
        <v>1360176</v>
      </c>
      <c r="C11" s="418">
        <v>6334</v>
      </c>
      <c r="D11" s="419">
        <v>0.46567503029019774</v>
      </c>
      <c r="E11" s="418">
        <v>732164</v>
      </c>
      <c r="F11" s="417">
        <v>4076</v>
      </c>
      <c r="G11" s="420">
        <v>0.5567058746401079</v>
      </c>
      <c r="H11" s="417">
        <v>171846</v>
      </c>
      <c r="I11" s="418">
        <v>1304</v>
      </c>
      <c r="J11" s="419">
        <v>0.75881894254157789</v>
      </c>
      <c r="K11" s="418">
        <v>455144</v>
      </c>
      <c r="L11" s="417">
        <v>899</v>
      </c>
      <c r="M11" s="419">
        <v>0.19751990578805828</v>
      </c>
      <c r="N11" s="418">
        <v>1022</v>
      </c>
      <c r="O11" s="417">
        <v>55</v>
      </c>
      <c r="P11" s="421">
        <v>5.3816046966731896</v>
      </c>
    </row>
    <row r="12" spans="1:16" ht="33.75" customHeight="1">
      <c r="A12" s="214" t="s">
        <v>472</v>
      </c>
      <c r="B12" s="417">
        <v>103062767</v>
      </c>
      <c r="C12" s="418">
        <v>338950</v>
      </c>
      <c r="D12" s="419">
        <v>0.32887725593472572</v>
      </c>
      <c r="E12" s="418">
        <v>55497735</v>
      </c>
      <c r="F12" s="417">
        <v>208389</v>
      </c>
      <c r="G12" s="420">
        <v>0.37549099976782835</v>
      </c>
      <c r="H12" s="417">
        <v>13983131</v>
      </c>
      <c r="I12" s="418">
        <v>79181</v>
      </c>
      <c r="J12" s="419">
        <v>0.56626087533614611</v>
      </c>
      <c r="K12" s="418">
        <v>33523626</v>
      </c>
      <c r="L12" s="417">
        <v>49561</v>
      </c>
      <c r="M12" s="419">
        <v>0.1478390195619054</v>
      </c>
      <c r="N12" s="418">
        <v>58275</v>
      </c>
      <c r="O12" s="417">
        <v>1819</v>
      </c>
      <c r="P12" s="421">
        <v>3.1214071214071213</v>
      </c>
    </row>
    <row r="13" spans="1:16" ht="33.75" customHeight="1">
      <c r="A13" s="273" t="s">
        <v>473</v>
      </c>
      <c r="B13" s="422">
        <v>348932501</v>
      </c>
      <c r="C13" s="423">
        <v>1642787</v>
      </c>
      <c r="D13" s="424">
        <v>0.47080366411611507</v>
      </c>
      <c r="E13" s="423">
        <v>185056929</v>
      </c>
      <c r="F13" s="422">
        <v>920763</v>
      </c>
      <c r="G13" s="425">
        <v>0.4975566194551948</v>
      </c>
      <c r="H13" s="422">
        <v>49609452</v>
      </c>
      <c r="I13" s="423">
        <v>372976</v>
      </c>
      <c r="J13" s="424">
        <v>0.75182447086897874</v>
      </c>
      <c r="K13" s="423">
        <v>114065628</v>
      </c>
      <c r="L13" s="422">
        <v>343357</v>
      </c>
      <c r="M13" s="424">
        <v>0.30101706010858942</v>
      </c>
      <c r="N13" s="423">
        <v>200492</v>
      </c>
      <c r="O13" s="422">
        <v>5691</v>
      </c>
      <c r="P13" s="426">
        <v>2.8385172475709752</v>
      </c>
    </row>
    <row r="14" spans="1:16" ht="33.75" customHeight="1">
      <c r="A14" s="214" t="s">
        <v>146</v>
      </c>
      <c r="B14" s="417">
        <v>208954235</v>
      </c>
      <c r="C14" s="418">
        <v>1511733</v>
      </c>
      <c r="D14" s="419">
        <v>0.72347564527706265</v>
      </c>
      <c r="E14" s="418">
        <v>111187063</v>
      </c>
      <c r="F14" s="417">
        <v>904105</v>
      </c>
      <c r="G14" s="420">
        <v>0.81313866524201661</v>
      </c>
      <c r="H14" s="417">
        <v>18811260</v>
      </c>
      <c r="I14" s="418">
        <v>232569</v>
      </c>
      <c r="J14" s="419">
        <v>1.2363286669792453</v>
      </c>
      <c r="K14" s="418">
        <v>77884623</v>
      </c>
      <c r="L14" s="417">
        <v>347563</v>
      </c>
      <c r="M14" s="419">
        <v>0.44625368476136812</v>
      </c>
      <c r="N14" s="418">
        <v>1071289</v>
      </c>
      <c r="O14" s="417">
        <v>27496</v>
      </c>
      <c r="P14" s="421">
        <v>2.5666276793656984</v>
      </c>
    </row>
    <row r="15" spans="1:16" ht="33.75" customHeight="1" thickBot="1">
      <c r="A15" s="214" t="s">
        <v>147</v>
      </c>
      <c r="B15" s="427">
        <v>2907</v>
      </c>
      <c r="C15" s="428">
        <v>2907</v>
      </c>
      <c r="D15" s="429">
        <v>100</v>
      </c>
      <c r="E15" s="428">
        <v>1306</v>
      </c>
      <c r="F15" s="427">
        <v>1306</v>
      </c>
      <c r="G15" s="430">
        <v>100</v>
      </c>
      <c r="H15" s="427">
        <v>874</v>
      </c>
      <c r="I15" s="428">
        <v>874</v>
      </c>
      <c r="J15" s="429">
        <v>100</v>
      </c>
      <c r="K15" s="428">
        <v>675</v>
      </c>
      <c r="L15" s="427">
        <v>675</v>
      </c>
      <c r="M15" s="429">
        <v>100</v>
      </c>
      <c r="N15" s="428">
        <v>52</v>
      </c>
      <c r="O15" s="427">
        <v>52</v>
      </c>
      <c r="P15" s="431">
        <v>100</v>
      </c>
    </row>
    <row r="16" spans="1:16" ht="27.75" customHeight="1" thickTop="1">
      <c r="A16" s="432" t="s">
        <v>648</v>
      </c>
      <c r="B16" s="433" t="s">
        <v>669</v>
      </c>
      <c r="C16" s="433" t="s">
        <v>670</v>
      </c>
      <c r="D16" s="434" t="s">
        <v>664</v>
      </c>
      <c r="E16" s="433" t="s">
        <v>669</v>
      </c>
      <c r="F16" s="433" t="s">
        <v>670</v>
      </c>
      <c r="G16" s="435" t="s">
        <v>653</v>
      </c>
      <c r="H16" s="436" t="s">
        <v>669</v>
      </c>
      <c r="I16" s="433" t="s">
        <v>670</v>
      </c>
      <c r="J16" s="433" t="s">
        <v>653</v>
      </c>
      <c r="K16" s="437" t="s">
        <v>671</v>
      </c>
      <c r="L16" s="433" t="s">
        <v>672</v>
      </c>
      <c r="M16" s="437" t="s">
        <v>653</v>
      </c>
      <c r="N16" s="923" t="s">
        <v>695</v>
      </c>
      <c r="O16" s="923" t="s">
        <v>696</v>
      </c>
      <c r="P16" s="433" t="s">
        <v>653</v>
      </c>
    </row>
    <row r="17" spans="1:16">
      <c r="A17" s="271"/>
      <c r="B17" s="438"/>
      <c r="C17" s="439"/>
      <c r="D17" s="438" t="s">
        <v>657</v>
      </c>
      <c r="E17" s="440"/>
      <c r="F17" s="438"/>
      <c r="G17" s="438" t="s">
        <v>657</v>
      </c>
      <c r="H17" s="440"/>
      <c r="I17" s="438"/>
      <c r="J17" s="438" t="s">
        <v>657</v>
      </c>
      <c r="K17" s="440"/>
      <c r="L17" s="438"/>
      <c r="M17" s="438" t="s">
        <v>657</v>
      </c>
      <c r="N17" s="924"/>
      <c r="O17" s="924"/>
      <c r="P17" s="441" t="s">
        <v>657</v>
      </c>
    </row>
    <row r="18" spans="1:16" ht="37.5" customHeight="1">
      <c r="A18" s="273" t="s">
        <v>659</v>
      </c>
      <c r="B18" s="422">
        <v>2751850</v>
      </c>
      <c r="C18" s="423">
        <v>1582021</v>
      </c>
      <c r="D18" s="424">
        <v>57.48936170212766</v>
      </c>
      <c r="E18" s="423">
        <v>1126261</v>
      </c>
      <c r="F18" s="422">
        <v>708727</v>
      </c>
      <c r="G18" s="425">
        <v>62.927420908652607</v>
      </c>
      <c r="H18" s="422">
        <v>829417</v>
      </c>
      <c r="I18" s="423">
        <v>435497</v>
      </c>
      <c r="J18" s="424">
        <v>52.506399073083863</v>
      </c>
      <c r="K18" s="423">
        <v>691071</v>
      </c>
      <c r="L18" s="422">
        <v>419063</v>
      </c>
      <c r="M18" s="424">
        <v>60.63964484112342</v>
      </c>
      <c r="N18" s="423">
        <v>105101</v>
      </c>
      <c r="O18" s="422">
        <v>18734</v>
      </c>
      <c r="P18" s="426">
        <v>17.824759041303128</v>
      </c>
    </row>
    <row r="19" spans="1:16" ht="16.5" customHeight="1">
      <c r="A19" s="261" t="s">
        <v>661</v>
      </c>
    </row>
    <row r="20" spans="1:16" ht="16.5" customHeight="1">
      <c r="A20" s="261" t="s">
        <v>96</v>
      </c>
    </row>
    <row r="21" spans="1:16" ht="16.5" customHeight="1">
      <c r="A21" s="261" t="s">
        <v>97</v>
      </c>
    </row>
    <row r="22" spans="1:16" ht="16.5" customHeight="1">
      <c r="A22" s="261"/>
    </row>
  </sheetData>
  <customSheetViews>
    <customSheetView guid="{6F28069D-A7F4-41D2-AA1B-4487F97E36F1}" showRuler="0">
      <pageMargins left="0.59055118110236227" right="0.39370078740157483" top="0.78740157480314965" bottom="0.78740157480314965" header="0.51181102362204722" footer="0.51181102362204722"/>
      <pageSetup paperSize="8" orientation="landscape" r:id="rId1"/>
      <headerFooter alignWithMargins="0"/>
    </customSheetView>
  </customSheetViews>
  <mergeCells count="8">
    <mergeCell ref="N16:N17"/>
    <mergeCell ref="O16:O17"/>
    <mergeCell ref="N3:P3"/>
    <mergeCell ref="A3:A4"/>
    <mergeCell ref="E3:G3"/>
    <mergeCell ref="H3:J3"/>
    <mergeCell ref="K3:M3"/>
    <mergeCell ref="B3:D3"/>
  </mergeCells>
  <phoneticPr fontId="2"/>
  <pageMargins left="0.59055118110236227" right="0.39370078740157483" top="0.59055118110236227" bottom="0.78740157480314965" header="0.51181102362204722" footer="0.51181102362204722"/>
  <pageSetup paperSize="8" scale="99" orientation="landscape"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P56"/>
  <sheetViews>
    <sheetView workbookViewId="0">
      <pane xSplit="1" ySplit="8" topLeftCell="B9" activePane="bottomRight" state="frozen"/>
      <selection pane="topRight"/>
      <selection pane="bottomLeft"/>
      <selection pane="bottomRight"/>
    </sheetView>
  </sheetViews>
  <sheetFormatPr defaultRowHeight="13.5"/>
  <cols>
    <col min="1" max="1" width="15.625" style="314" customWidth="1"/>
    <col min="2" max="2" width="13.875" style="314" bestFit="1" customWidth="1"/>
    <col min="3" max="3" width="11.625" style="314" bestFit="1" customWidth="1"/>
    <col min="4" max="4" width="7.5" style="314" bestFit="1" customWidth="1"/>
    <col min="5" max="5" width="13.875" style="314" bestFit="1" customWidth="1"/>
    <col min="6" max="6" width="11.625" style="314" bestFit="1" customWidth="1"/>
    <col min="7" max="7" width="7.5" style="314" bestFit="1" customWidth="1"/>
    <col min="8" max="8" width="13.875" style="314" bestFit="1" customWidth="1"/>
    <col min="9" max="9" width="11.625" style="314" bestFit="1" customWidth="1"/>
    <col min="10" max="10" width="7.5" style="314" bestFit="1" customWidth="1"/>
    <col min="11" max="11" width="13.875" style="314" bestFit="1" customWidth="1"/>
    <col min="12" max="12" width="11.625" style="314" bestFit="1" customWidth="1"/>
    <col min="13" max="13" width="7.5" style="314" customWidth="1"/>
    <col min="14" max="15" width="9.5" style="314" bestFit="1" customWidth="1"/>
    <col min="16" max="16" width="7.5" style="314" customWidth="1"/>
    <col min="17" max="16384" width="9" style="314"/>
  </cols>
  <sheetData>
    <row r="1" spans="1:16" s="186" customFormat="1" ht="27.2" customHeight="1">
      <c r="A1" s="184" t="s">
        <v>665</v>
      </c>
      <c r="B1" s="378"/>
      <c r="C1" s="378"/>
      <c r="D1" s="378"/>
      <c r="E1" s="378"/>
      <c r="F1" s="378"/>
      <c r="G1" s="378"/>
      <c r="H1" s="378"/>
      <c r="I1" s="378"/>
      <c r="J1" s="378"/>
      <c r="K1" s="378"/>
      <c r="L1" s="378"/>
      <c r="M1" s="378"/>
      <c r="N1" s="378"/>
      <c r="O1" s="378"/>
      <c r="P1" s="378"/>
    </row>
    <row r="2" spans="1:16" s="186" customFormat="1" ht="19.5" customHeight="1">
      <c r="A2" s="187"/>
      <c r="P2" s="189" t="s">
        <v>708</v>
      </c>
    </row>
    <row r="3" spans="1:16" s="186" customFormat="1" ht="23.25" customHeight="1">
      <c r="A3" s="860" t="s">
        <v>673</v>
      </c>
      <c r="B3" s="791" t="s">
        <v>534</v>
      </c>
      <c r="C3" s="791"/>
      <c r="D3" s="791"/>
      <c r="E3" s="791" t="s">
        <v>557</v>
      </c>
      <c r="F3" s="791"/>
      <c r="G3" s="791"/>
      <c r="H3" s="791" t="s">
        <v>570</v>
      </c>
      <c r="I3" s="791"/>
      <c r="J3" s="791"/>
      <c r="K3" s="791" t="s">
        <v>476</v>
      </c>
      <c r="L3" s="791"/>
      <c r="M3" s="791"/>
      <c r="N3" s="791" t="s">
        <v>566</v>
      </c>
      <c r="O3" s="791"/>
      <c r="P3" s="791"/>
    </row>
    <row r="4" spans="1:16" s="186" customFormat="1" ht="23.25" customHeight="1">
      <c r="A4" s="792"/>
      <c r="B4" s="380" t="s">
        <v>643</v>
      </c>
      <c r="C4" s="380" t="s">
        <v>645</v>
      </c>
      <c r="D4" s="380" t="s">
        <v>647</v>
      </c>
      <c r="E4" s="381" t="s">
        <v>643</v>
      </c>
      <c r="F4" s="380" t="s">
        <v>645</v>
      </c>
      <c r="G4" s="382" t="s">
        <v>647</v>
      </c>
      <c r="H4" s="380" t="s">
        <v>643</v>
      </c>
      <c r="I4" s="382" t="s">
        <v>645</v>
      </c>
      <c r="J4" s="380" t="s">
        <v>647</v>
      </c>
      <c r="K4" s="382" t="s">
        <v>643</v>
      </c>
      <c r="L4" s="380" t="s">
        <v>645</v>
      </c>
      <c r="M4" s="382" t="s">
        <v>647</v>
      </c>
      <c r="N4" s="380" t="s">
        <v>643</v>
      </c>
      <c r="O4" s="380" t="s">
        <v>645</v>
      </c>
      <c r="P4" s="380" t="s">
        <v>647</v>
      </c>
    </row>
    <row r="5" spans="1:16" s="186" customFormat="1">
      <c r="A5" s="190"/>
      <c r="B5" s="383" t="s">
        <v>538</v>
      </c>
      <c r="C5" s="197" t="s">
        <v>538</v>
      </c>
      <c r="D5" s="384" t="s">
        <v>657</v>
      </c>
      <c r="E5" s="383" t="s">
        <v>538</v>
      </c>
      <c r="F5" s="383" t="s">
        <v>538</v>
      </c>
      <c r="G5" s="197" t="s">
        <v>657</v>
      </c>
      <c r="H5" s="383" t="s">
        <v>538</v>
      </c>
      <c r="I5" s="197" t="s">
        <v>538</v>
      </c>
      <c r="J5" s="384" t="s">
        <v>657</v>
      </c>
      <c r="K5" s="383" t="s">
        <v>538</v>
      </c>
      <c r="L5" s="383" t="s">
        <v>538</v>
      </c>
      <c r="M5" s="197" t="s">
        <v>657</v>
      </c>
      <c r="N5" s="383" t="s">
        <v>538</v>
      </c>
      <c r="O5" s="383" t="s">
        <v>538</v>
      </c>
      <c r="P5" s="197" t="s">
        <v>657</v>
      </c>
    </row>
    <row r="6" spans="1:16">
      <c r="A6" s="385" t="s">
        <v>709</v>
      </c>
      <c r="B6" s="386">
        <v>875169311</v>
      </c>
      <c r="C6" s="387">
        <v>4390070</v>
      </c>
      <c r="D6" s="388">
        <v>0.50162522209373961</v>
      </c>
      <c r="E6" s="389">
        <v>472776617</v>
      </c>
      <c r="F6" s="387">
        <v>2492788</v>
      </c>
      <c r="G6" s="388">
        <v>0.52726550137313588</v>
      </c>
      <c r="H6" s="386">
        <v>119748535</v>
      </c>
      <c r="I6" s="387">
        <v>955511</v>
      </c>
      <c r="J6" s="388">
        <v>0.79793126487935728</v>
      </c>
      <c r="K6" s="389">
        <v>282241284</v>
      </c>
      <c r="L6" s="387">
        <v>927698</v>
      </c>
      <c r="M6" s="388">
        <v>0.32868968949276745</v>
      </c>
      <c r="N6" s="386">
        <v>402875</v>
      </c>
      <c r="O6" s="387">
        <v>14073</v>
      </c>
      <c r="P6" s="388">
        <v>3.4931430344399628</v>
      </c>
    </row>
    <row r="7" spans="1:16">
      <c r="A7" s="385" t="s">
        <v>710</v>
      </c>
      <c r="B7" s="386">
        <v>903337330</v>
      </c>
      <c r="C7" s="387">
        <v>4543985</v>
      </c>
      <c r="D7" s="388">
        <v>0.50302194419442403</v>
      </c>
      <c r="E7" s="389">
        <v>484871663</v>
      </c>
      <c r="F7" s="387">
        <v>2535098</v>
      </c>
      <c r="G7" s="388">
        <v>0.52283896821580189</v>
      </c>
      <c r="H7" s="386">
        <v>124532341</v>
      </c>
      <c r="I7" s="387">
        <v>952522</v>
      </c>
      <c r="J7" s="388">
        <v>0.76487922121370866</v>
      </c>
      <c r="K7" s="389">
        <v>293457776</v>
      </c>
      <c r="L7" s="387">
        <v>1040689</v>
      </c>
      <c r="M7" s="388">
        <v>0.35462989401241829</v>
      </c>
      <c r="N7" s="386">
        <v>475550</v>
      </c>
      <c r="O7" s="387">
        <v>15676</v>
      </c>
      <c r="P7" s="388">
        <v>3.2963936494585218</v>
      </c>
    </row>
    <row r="8" spans="1:16">
      <c r="A8" s="390" t="s">
        <v>711</v>
      </c>
      <c r="B8" s="391">
        <v>923423676</v>
      </c>
      <c r="C8" s="392">
        <v>5013297</v>
      </c>
      <c r="D8" s="393">
        <v>0.54290323394307249</v>
      </c>
      <c r="E8" s="394">
        <v>492867140</v>
      </c>
      <c r="F8" s="392">
        <v>2802068</v>
      </c>
      <c r="G8" s="393">
        <v>0.56852400425802374</v>
      </c>
      <c r="H8" s="391">
        <v>128190510</v>
      </c>
      <c r="I8" s="392">
        <v>1058812</v>
      </c>
      <c r="J8" s="393">
        <v>0.8259675384706715</v>
      </c>
      <c r="K8" s="394">
        <v>301813327</v>
      </c>
      <c r="L8" s="392">
        <v>1133498</v>
      </c>
      <c r="M8" s="393">
        <v>0.37556260728009533</v>
      </c>
      <c r="N8" s="391">
        <v>552699</v>
      </c>
      <c r="O8" s="392">
        <v>18919</v>
      </c>
      <c r="P8" s="393">
        <v>3.4230204867387135</v>
      </c>
    </row>
    <row r="9" spans="1:16">
      <c r="A9" s="293" t="s">
        <v>575</v>
      </c>
      <c r="B9" s="395">
        <v>34470131</v>
      </c>
      <c r="C9" s="396">
        <v>173954</v>
      </c>
      <c r="D9" s="397">
        <v>0.50465140384874074</v>
      </c>
      <c r="E9" s="398">
        <v>18205145</v>
      </c>
      <c r="F9" s="396">
        <v>97704</v>
      </c>
      <c r="G9" s="397">
        <v>0.5366834485525932</v>
      </c>
      <c r="H9" s="395">
        <v>4376361</v>
      </c>
      <c r="I9" s="396">
        <v>30684</v>
      </c>
      <c r="J9" s="397">
        <v>0.70113045975868993</v>
      </c>
      <c r="K9" s="398">
        <v>11875196</v>
      </c>
      <c r="L9" s="396">
        <v>45248</v>
      </c>
      <c r="M9" s="397">
        <v>0.38102950048150785</v>
      </c>
      <c r="N9" s="395">
        <v>13429</v>
      </c>
      <c r="O9" s="396">
        <v>318</v>
      </c>
      <c r="P9" s="397">
        <v>2.3680095316106935</v>
      </c>
    </row>
    <row r="10" spans="1:16">
      <c r="A10" s="293" t="s">
        <v>576</v>
      </c>
      <c r="B10" s="399">
        <v>8957292</v>
      </c>
      <c r="C10" s="400">
        <v>37840</v>
      </c>
      <c r="D10" s="401">
        <v>0.4224491062700646</v>
      </c>
      <c r="E10" s="402">
        <v>4729616</v>
      </c>
      <c r="F10" s="400">
        <v>22510</v>
      </c>
      <c r="G10" s="401">
        <v>0.4759371585346463</v>
      </c>
      <c r="H10" s="399">
        <v>963206</v>
      </c>
      <c r="I10" s="400">
        <v>6562</v>
      </c>
      <c r="J10" s="401">
        <v>0.68126652034974866</v>
      </c>
      <c r="K10" s="402">
        <v>3262257</v>
      </c>
      <c r="L10" s="400">
        <v>8646</v>
      </c>
      <c r="M10" s="401">
        <v>0.2650312345103405</v>
      </c>
      <c r="N10" s="399">
        <v>2213</v>
      </c>
      <c r="O10" s="400">
        <v>122</v>
      </c>
      <c r="P10" s="401">
        <v>5.5128784455490285</v>
      </c>
    </row>
    <row r="11" spans="1:16">
      <c r="A11" s="293" t="s">
        <v>577</v>
      </c>
      <c r="B11" s="399">
        <v>8563964</v>
      </c>
      <c r="C11" s="400">
        <v>40583</v>
      </c>
      <c r="D11" s="401">
        <v>0.47388102051806852</v>
      </c>
      <c r="E11" s="402">
        <v>4487861</v>
      </c>
      <c r="F11" s="400">
        <v>22490</v>
      </c>
      <c r="G11" s="401">
        <v>0.50112960272165297</v>
      </c>
      <c r="H11" s="399">
        <v>1070306</v>
      </c>
      <c r="I11" s="400">
        <v>8127</v>
      </c>
      <c r="J11" s="401">
        <v>0.75931556022296431</v>
      </c>
      <c r="K11" s="402">
        <v>3002928</v>
      </c>
      <c r="L11" s="400">
        <v>9840</v>
      </c>
      <c r="M11" s="401">
        <v>0.32768018414027911</v>
      </c>
      <c r="N11" s="399">
        <v>2869</v>
      </c>
      <c r="O11" s="400">
        <v>126</v>
      </c>
      <c r="P11" s="401">
        <v>4.3917741373300805</v>
      </c>
    </row>
    <row r="12" spans="1:16">
      <c r="A12" s="293" t="s">
        <v>578</v>
      </c>
      <c r="B12" s="399">
        <v>18190244</v>
      </c>
      <c r="C12" s="400">
        <v>85696</v>
      </c>
      <c r="D12" s="401">
        <v>0.47110967835285766</v>
      </c>
      <c r="E12" s="402">
        <v>9540190</v>
      </c>
      <c r="F12" s="400">
        <v>49808</v>
      </c>
      <c r="G12" s="401">
        <v>0.52208603811873766</v>
      </c>
      <c r="H12" s="399">
        <v>2360639</v>
      </c>
      <c r="I12" s="400">
        <v>15845</v>
      </c>
      <c r="J12" s="401">
        <v>0.67121656466744817</v>
      </c>
      <c r="K12" s="402">
        <v>6279326</v>
      </c>
      <c r="L12" s="400">
        <v>19716</v>
      </c>
      <c r="M12" s="401">
        <v>0.3139827427338539</v>
      </c>
      <c r="N12" s="399">
        <v>10089</v>
      </c>
      <c r="O12" s="400">
        <v>327</v>
      </c>
      <c r="P12" s="401">
        <v>3.2411537317870951</v>
      </c>
    </row>
    <row r="13" spans="1:16">
      <c r="A13" s="293" t="s">
        <v>579</v>
      </c>
      <c r="B13" s="399">
        <v>7084626</v>
      </c>
      <c r="C13" s="400">
        <v>33294</v>
      </c>
      <c r="D13" s="401">
        <v>0.46994717858077478</v>
      </c>
      <c r="E13" s="402">
        <v>3707801</v>
      </c>
      <c r="F13" s="400">
        <v>16098</v>
      </c>
      <c r="G13" s="401">
        <v>0.43416569551602152</v>
      </c>
      <c r="H13" s="399">
        <v>844837</v>
      </c>
      <c r="I13" s="400">
        <v>8086</v>
      </c>
      <c r="J13" s="401">
        <v>0.95710770243254017</v>
      </c>
      <c r="K13" s="402">
        <v>2530238</v>
      </c>
      <c r="L13" s="400">
        <v>9056</v>
      </c>
      <c r="M13" s="401">
        <v>0.35791099493407341</v>
      </c>
      <c r="N13" s="399">
        <v>1750</v>
      </c>
      <c r="O13" s="400">
        <v>54</v>
      </c>
      <c r="P13" s="401">
        <v>3.0857142857142859</v>
      </c>
    </row>
    <row r="14" spans="1:16">
      <c r="A14" s="293" t="s">
        <v>580</v>
      </c>
      <c r="B14" s="399">
        <v>8353514</v>
      </c>
      <c r="C14" s="400">
        <v>37318</v>
      </c>
      <c r="D14" s="401">
        <v>0.44673415283675827</v>
      </c>
      <c r="E14" s="402">
        <v>4496276</v>
      </c>
      <c r="F14" s="400">
        <v>22021</v>
      </c>
      <c r="G14" s="401">
        <v>0.48976085987603968</v>
      </c>
      <c r="H14" s="399">
        <v>1098400</v>
      </c>
      <c r="I14" s="400">
        <v>6835</v>
      </c>
      <c r="J14" s="401">
        <v>0.62226875455207575</v>
      </c>
      <c r="K14" s="402">
        <v>2755199</v>
      </c>
      <c r="L14" s="400">
        <v>8364</v>
      </c>
      <c r="M14" s="401">
        <v>0.30357153875273618</v>
      </c>
      <c r="N14" s="399">
        <v>3639</v>
      </c>
      <c r="O14" s="400">
        <v>98</v>
      </c>
      <c r="P14" s="401">
        <v>2.6930475405331133</v>
      </c>
    </row>
    <row r="15" spans="1:16">
      <c r="A15" s="403" t="s">
        <v>581</v>
      </c>
      <c r="B15" s="404">
        <v>13713719</v>
      </c>
      <c r="C15" s="405">
        <v>69190</v>
      </c>
      <c r="D15" s="406">
        <v>0.50453126537010129</v>
      </c>
      <c r="E15" s="407">
        <v>7392302</v>
      </c>
      <c r="F15" s="405">
        <v>36059</v>
      </c>
      <c r="G15" s="406">
        <v>0.48779121848647417</v>
      </c>
      <c r="H15" s="404">
        <v>1739170</v>
      </c>
      <c r="I15" s="405">
        <v>14694</v>
      </c>
      <c r="J15" s="406">
        <v>0.84488577884853122</v>
      </c>
      <c r="K15" s="407">
        <v>4577335</v>
      </c>
      <c r="L15" s="405">
        <v>18065</v>
      </c>
      <c r="M15" s="406">
        <v>0.39466195941524929</v>
      </c>
      <c r="N15" s="404">
        <v>4912</v>
      </c>
      <c r="O15" s="405">
        <v>372</v>
      </c>
      <c r="P15" s="406">
        <v>7.5732899022801305</v>
      </c>
    </row>
    <row r="16" spans="1:16">
      <c r="A16" s="293" t="s">
        <v>582</v>
      </c>
      <c r="B16" s="408">
        <v>19256001</v>
      </c>
      <c r="C16" s="400">
        <v>114152</v>
      </c>
      <c r="D16" s="401">
        <v>0.59281259904379935</v>
      </c>
      <c r="E16" s="408">
        <v>10113953</v>
      </c>
      <c r="F16" s="400">
        <v>67552</v>
      </c>
      <c r="G16" s="401">
        <v>0.66790897683625772</v>
      </c>
      <c r="H16" s="408">
        <v>2714377</v>
      </c>
      <c r="I16" s="400">
        <v>21078</v>
      </c>
      <c r="J16" s="401">
        <v>0.77653177874701995</v>
      </c>
      <c r="K16" s="408">
        <v>6420099</v>
      </c>
      <c r="L16" s="400">
        <v>25309</v>
      </c>
      <c r="M16" s="401">
        <v>0.39421510478265209</v>
      </c>
      <c r="N16" s="408">
        <v>7572</v>
      </c>
      <c r="O16" s="400">
        <v>213</v>
      </c>
      <c r="P16" s="401">
        <v>2.8129952456418383</v>
      </c>
    </row>
    <row r="17" spans="1:16">
      <c r="A17" s="293" t="s">
        <v>583</v>
      </c>
      <c r="B17" s="408">
        <v>14374822</v>
      </c>
      <c r="C17" s="400">
        <v>74936</v>
      </c>
      <c r="D17" s="401">
        <v>0.52130036810194935</v>
      </c>
      <c r="E17" s="408">
        <v>7975067</v>
      </c>
      <c r="F17" s="400">
        <v>38089</v>
      </c>
      <c r="G17" s="401">
        <v>0.47760100322668131</v>
      </c>
      <c r="H17" s="408">
        <v>1957646</v>
      </c>
      <c r="I17" s="400">
        <v>18881</v>
      </c>
      <c r="J17" s="401">
        <v>0.9644746803048152</v>
      </c>
      <c r="K17" s="408">
        <v>4435944</v>
      </c>
      <c r="L17" s="400">
        <v>17749</v>
      </c>
      <c r="M17" s="401">
        <v>0.4001177652377938</v>
      </c>
      <c r="N17" s="408">
        <v>6165</v>
      </c>
      <c r="O17" s="400">
        <v>217</v>
      </c>
      <c r="P17" s="401">
        <v>3.5198702351987023</v>
      </c>
    </row>
    <row r="18" spans="1:16">
      <c r="A18" s="293" t="s">
        <v>584</v>
      </c>
      <c r="B18" s="408">
        <v>13527895</v>
      </c>
      <c r="C18" s="400">
        <v>81500</v>
      </c>
      <c r="D18" s="401">
        <v>0.60245884522314819</v>
      </c>
      <c r="E18" s="408">
        <v>7761672</v>
      </c>
      <c r="F18" s="400">
        <v>50548</v>
      </c>
      <c r="G18" s="401">
        <v>0.65125143139261743</v>
      </c>
      <c r="H18" s="408">
        <v>1912018</v>
      </c>
      <c r="I18" s="400">
        <v>16700</v>
      </c>
      <c r="J18" s="401">
        <v>0.87342273974408191</v>
      </c>
      <c r="K18" s="408">
        <v>3847767</v>
      </c>
      <c r="L18" s="400">
        <v>13901</v>
      </c>
      <c r="M18" s="401">
        <v>0.36127447426000586</v>
      </c>
      <c r="N18" s="408">
        <v>6438</v>
      </c>
      <c r="O18" s="400">
        <v>351</v>
      </c>
      <c r="P18" s="401">
        <v>5.4520037278657965</v>
      </c>
    </row>
    <row r="19" spans="1:16">
      <c r="A19" s="293" t="s">
        <v>585</v>
      </c>
      <c r="B19" s="408">
        <v>49524557</v>
      </c>
      <c r="C19" s="400">
        <v>295590</v>
      </c>
      <c r="D19" s="401">
        <v>0.59685541457745905</v>
      </c>
      <c r="E19" s="408">
        <v>25522806</v>
      </c>
      <c r="F19" s="400">
        <v>176882</v>
      </c>
      <c r="G19" s="401">
        <v>0.69303508399507485</v>
      </c>
      <c r="H19" s="408">
        <v>7211705</v>
      </c>
      <c r="I19" s="400">
        <v>61048</v>
      </c>
      <c r="J19" s="401">
        <v>0.84651271786630211</v>
      </c>
      <c r="K19" s="408">
        <v>16762978</v>
      </c>
      <c r="L19" s="400">
        <v>56959</v>
      </c>
      <c r="M19" s="401">
        <v>0.33979045966653421</v>
      </c>
      <c r="N19" s="408">
        <v>27068</v>
      </c>
      <c r="O19" s="400">
        <v>701</v>
      </c>
      <c r="P19" s="401">
        <v>2.5897739027634108</v>
      </c>
    </row>
    <row r="20" spans="1:16">
      <c r="A20" s="403" t="s">
        <v>586</v>
      </c>
      <c r="B20" s="408">
        <v>42856355</v>
      </c>
      <c r="C20" s="400">
        <v>250678</v>
      </c>
      <c r="D20" s="401">
        <v>0.58492608622455178</v>
      </c>
      <c r="E20" s="408">
        <v>22000403</v>
      </c>
      <c r="F20" s="400">
        <v>132451</v>
      </c>
      <c r="G20" s="401">
        <v>0.60203897174065402</v>
      </c>
      <c r="H20" s="408">
        <v>6324059</v>
      </c>
      <c r="I20" s="400">
        <v>61821</v>
      </c>
      <c r="J20" s="401">
        <v>0.97755254971530148</v>
      </c>
      <c r="K20" s="408">
        <v>14510983</v>
      </c>
      <c r="L20" s="400">
        <v>55646</v>
      </c>
      <c r="M20" s="401">
        <v>0.38347505472234378</v>
      </c>
      <c r="N20" s="408">
        <v>20910</v>
      </c>
      <c r="O20" s="400">
        <v>760</v>
      </c>
      <c r="P20" s="401">
        <v>3.6346245815399332</v>
      </c>
    </row>
    <row r="21" spans="1:16">
      <c r="A21" s="293" t="s">
        <v>587</v>
      </c>
      <c r="B21" s="395">
        <v>120975394</v>
      </c>
      <c r="C21" s="396">
        <v>774434</v>
      </c>
      <c r="D21" s="397">
        <v>0.64015827879841414</v>
      </c>
      <c r="E21" s="398">
        <v>62976893</v>
      </c>
      <c r="F21" s="396">
        <v>389403</v>
      </c>
      <c r="G21" s="397">
        <v>0.61832678852543588</v>
      </c>
      <c r="H21" s="395">
        <v>16782497</v>
      </c>
      <c r="I21" s="396">
        <v>193880</v>
      </c>
      <c r="J21" s="397">
        <v>1.1552512120216676</v>
      </c>
      <c r="K21" s="398">
        <v>41133186</v>
      </c>
      <c r="L21" s="396">
        <v>188888</v>
      </c>
      <c r="M21" s="397">
        <v>0.45921072099788229</v>
      </c>
      <c r="N21" s="395">
        <v>82818</v>
      </c>
      <c r="O21" s="396">
        <v>2263</v>
      </c>
      <c r="P21" s="397">
        <v>2.732497766186095</v>
      </c>
    </row>
    <row r="22" spans="1:16">
      <c r="A22" s="293" t="s">
        <v>588</v>
      </c>
      <c r="B22" s="399">
        <v>69907290</v>
      </c>
      <c r="C22" s="400">
        <v>381099</v>
      </c>
      <c r="D22" s="401">
        <v>0.54514915397235397</v>
      </c>
      <c r="E22" s="402">
        <v>35677290</v>
      </c>
      <c r="F22" s="400">
        <v>195235</v>
      </c>
      <c r="G22" s="401">
        <v>0.54722485928723852</v>
      </c>
      <c r="H22" s="399">
        <v>9288522</v>
      </c>
      <c r="I22" s="400">
        <v>90464</v>
      </c>
      <c r="J22" s="401">
        <v>0.97393320487371404</v>
      </c>
      <c r="K22" s="402">
        <v>24903735</v>
      </c>
      <c r="L22" s="400">
        <v>94337</v>
      </c>
      <c r="M22" s="401">
        <v>0.378806632820338</v>
      </c>
      <c r="N22" s="399">
        <v>37743</v>
      </c>
      <c r="O22" s="400">
        <v>1063</v>
      </c>
      <c r="P22" s="401">
        <v>2.8164162891132127</v>
      </c>
    </row>
    <row r="23" spans="1:16">
      <c r="A23" s="293" t="s">
        <v>589</v>
      </c>
      <c r="B23" s="399">
        <v>16073612</v>
      </c>
      <c r="C23" s="400">
        <v>70835</v>
      </c>
      <c r="D23" s="401">
        <v>0.44069123977858865</v>
      </c>
      <c r="E23" s="402">
        <v>8404616</v>
      </c>
      <c r="F23" s="400">
        <v>38698</v>
      </c>
      <c r="G23" s="401">
        <v>0.46043745484624166</v>
      </c>
      <c r="H23" s="399">
        <v>2082951</v>
      </c>
      <c r="I23" s="400">
        <v>15298</v>
      </c>
      <c r="J23" s="401">
        <v>0.73443878420567743</v>
      </c>
      <c r="K23" s="402">
        <v>5579914</v>
      </c>
      <c r="L23" s="400">
        <v>16637</v>
      </c>
      <c r="M23" s="401">
        <v>0.29815871714151865</v>
      </c>
      <c r="N23" s="399">
        <v>6131</v>
      </c>
      <c r="O23" s="400">
        <v>202</v>
      </c>
      <c r="P23" s="401">
        <v>3.2947316914043387</v>
      </c>
    </row>
    <row r="24" spans="1:16">
      <c r="A24" s="293" t="s">
        <v>590</v>
      </c>
      <c r="B24" s="399">
        <v>7143804</v>
      </c>
      <c r="C24" s="400">
        <v>30830</v>
      </c>
      <c r="D24" s="401">
        <v>0.43156279203628767</v>
      </c>
      <c r="E24" s="402">
        <v>4077448</v>
      </c>
      <c r="F24" s="400">
        <v>18979</v>
      </c>
      <c r="G24" s="401">
        <v>0.46546271098981518</v>
      </c>
      <c r="H24" s="399">
        <v>1054137</v>
      </c>
      <c r="I24" s="400">
        <v>5604</v>
      </c>
      <c r="J24" s="401">
        <v>0.53161970408020964</v>
      </c>
      <c r="K24" s="402">
        <v>2009196</v>
      </c>
      <c r="L24" s="400">
        <v>6207</v>
      </c>
      <c r="M24" s="401">
        <v>0.30892954196604017</v>
      </c>
      <c r="N24" s="399">
        <v>3023</v>
      </c>
      <c r="O24" s="400">
        <v>40</v>
      </c>
      <c r="P24" s="401">
        <v>1.3231888852133642</v>
      </c>
    </row>
    <row r="25" spans="1:16">
      <c r="A25" s="403" t="s">
        <v>591</v>
      </c>
      <c r="B25" s="404">
        <v>7786573</v>
      </c>
      <c r="C25" s="405">
        <v>41129</v>
      </c>
      <c r="D25" s="406">
        <v>0.52820412779794146</v>
      </c>
      <c r="E25" s="407">
        <v>4464416</v>
      </c>
      <c r="F25" s="405">
        <v>21535</v>
      </c>
      <c r="G25" s="406">
        <v>0.48236992251618127</v>
      </c>
      <c r="H25" s="404">
        <v>1032936</v>
      </c>
      <c r="I25" s="405">
        <v>6919</v>
      </c>
      <c r="J25" s="406">
        <v>0.66983820875639921</v>
      </c>
      <c r="K25" s="407">
        <v>2283857</v>
      </c>
      <c r="L25" s="405">
        <v>12428</v>
      </c>
      <c r="M25" s="406">
        <v>0.54416716983593982</v>
      </c>
      <c r="N25" s="404">
        <v>5364</v>
      </c>
      <c r="O25" s="405">
        <v>247</v>
      </c>
      <c r="P25" s="406">
        <v>4.6047725577926917</v>
      </c>
    </row>
    <row r="26" spans="1:16">
      <c r="A26" s="293" t="s">
        <v>592</v>
      </c>
      <c r="B26" s="408">
        <v>4951834</v>
      </c>
      <c r="C26" s="400">
        <v>28945</v>
      </c>
      <c r="D26" s="401">
        <v>0.58453090309570155</v>
      </c>
      <c r="E26" s="408">
        <v>3018795</v>
      </c>
      <c r="F26" s="400">
        <v>18908</v>
      </c>
      <c r="G26" s="401">
        <v>0.62634263008915803</v>
      </c>
      <c r="H26" s="408">
        <v>673768</v>
      </c>
      <c r="I26" s="400">
        <v>5297</v>
      </c>
      <c r="J26" s="401">
        <v>0.78617565690267277</v>
      </c>
      <c r="K26" s="408">
        <v>1253701</v>
      </c>
      <c r="L26" s="400">
        <v>4584</v>
      </c>
      <c r="M26" s="401">
        <v>0.36563742072471828</v>
      </c>
      <c r="N26" s="408">
        <v>5570</v>
      </c>
      <c r="O26" s="400">
        <v>156</v>
      </c>
      <c r="P26" s="401">
        <v>2.8007181328545778</v>
      </c>
    </row>
    <row r="27" spans="1:16">
      <c r="A27" s="293" t="s">
        <v>593</v>
      </c>
      <c r="B27" s="408">
        <v>5779548</v>
      </c>
      <c r="C27" s="400">
        <v>27904</v>
      </c>
      <c r="D27" s="401">
        <v>0.48280592184717563</v>
      </c>
      <c r="E27" s="408">
        <v>3060448</v>
      </c>
      <c r="F27" s="400">
        <v>15111</v>
      </c>
      <c r="G27" s="401">
        <v>0.4937512416482816</v>
      </c>
      <c r="H27" s="408">
        <v>768032</v>
      </c>
      <c r="I27" s="400">
        <v>5469</v>
      </c>
      <c r="J27" s="401">
        <v>0.71207970501229123</v>
      </c>
      <c r="K27" s="408">
        <v>1948605</v>
      </c>
      <c r="L27" s="400">
        <v>7267</v>
      </c>
      <c r="M27" s="401">
        <v>0.37293345752474205</v>
      </c>
      <c r="N27" s="408">
        <v>2463</v>
      </c>
      <c r="O27" s="400">
        <v>57</v>
      </c>
      <c r="P27" s="401">
        <v>2.3142509135200973</v>
      </c>
    </row>
    <row r="28" spans="1:16">
      <c r="A28" s="293" t="s">
        <v>594</v>
      </c>
      <c r="B28" s="408">
        <v>13512078</v>
      </c>
      <c r="C28" s="400">
        <v>76481</v>
      </c>
      <c r="D28" s="401">
        <v>0.56601952712232706</v>
      </c>
      <c r="E28" s="408">
        <v>7338611</v>
      </c>
      <c r="F28" s="400">
        <v>44317</v>
      </c>
      <c r="G28" s="401">
        <v>0.60388811997256708</v>
      </c>
      <c r="H28" s="408">
        <v>1849737</v>
      </c>
      <c r="I28" s="400">
        <v>12101</v>
      </c>
      <c r="J28" s="401">
        <v>0.65420111075250154</v>
      </c>
      <c r="K28" s="408">
        <v>4317258</v>
      </c>
      <c r="L28" s="400">
        <v>19827</v>
      </c>
      <c r="M28" s="401">
        <v>0.45924982940560882</v>
      </c>
      <c r="N28" s="408">
        <v>6472</v>
      </c>
      <c r="O28" s="400">
        <v>236</v>
      </c>
      <c r="P28" s="401">
        <v>3.6464771322620519</v>
      </c>
    </row>
    <row r="29" spans="1:16">
      <c r="A29" s="293" t="s">
        <v>595</v>
      </c>
      <c r="B29" s="408">
        <v>14790725</v>
      </c>
      <c r="C29" s="400">
        <v>66603</v>
      </c>
      <c r="D29" s="401">
        <v>0.4503024699600594</v>
      </c>
      <c r="E29" s="408">
        <v>7923792</v>
      </c>
      <c r="F29" s="400">
        <v>38373</v>
      </c>
      <c r="G29" s="401">
        <v>0.4842757104174365</v>
      </c>
      <c r="H29" s="408">
        <v>2311474</v>
      </c>
      <c r="I29" s="400">
        <v>11909</v>
      </c>
      <c r="J29" s="401">
        <v>0.51521237098059502</v>
      </c>
      <c r="K29" s="408">
        <v>4546147</v>
      </c>
      <c r="L29" s="400">
        <v>16022</v>
      </c>
      <c r="M29" s="401">
        <v>0.35243031076645787</v>
      </c>
      <c r="N29" s="408">
        <v>9312</v>
      </c>
      <c r="O29" s="400">
        <v>299</v>
      </c>
      <c r="P29" s="401">
        <v>3.2109106529209619</v>
      </c>
    </row>
    <row r="30" spans="1:16">
      <c r="A30" s="403" t="s">
        <v>596</v>
      </c>
      <c r="B30" s="408">
        <v>26744815</v>
      </c>
      <c r="C30" s="400">
        <v>124421</v>
      </c>
      <c r="D30" s="401">
        <v>0.46521540717331561</v>
      </c>
      <c r="E30" s="408">
        <v>14257589</v>
      </c>
      <c r="F30" s="400">
        <v>73802</v>
      </c>
      <c r="G30" s="401">
        <v>0.51763310051930944</v>
      </c>
      <c r="H30" s="408">
        <v>3525962</v>
      </c>
      <c r="I30" s="400">
        <v>23280</v>
      </c>
      <c r="J30" s="401">
        <v>0.66024534580917216</v>
      </c>
      <c r="K30" s="408">
        <v>8950963</v>
      </c>
      <c r="L30" s="400">
        <v>26914</v>
      </c>
      <c r="M30" s="401">
        <v>0.30068273100894283</v>
      </c>
      <c r="N30" s="408">
        <v>10301</v>
      </c>
      <c r="O30" s="400">
        <v>425</v>
      </c>
      <c r="P30" s="401">
        <v>4.1258130278613727</v>
      </c>
    </row>
    <row r="31" spans="1:16">
      <c r="A31" s="293" t="s">
        <v>597</v>
      </c>
      <c r="B31" s="395">
        <v>58410185</v>
      </c>
      <c r="C31" s="396">
        <v>271925</v>
      </c>
      <c r="D31" s="397">
        <v>0.46554380884087254</v>
      </c>
      <c r="E31" s="398">
        <v>31982616</v>
      </c>
      <c r="F31" s="396">
        <v>162750</v>
      </c>
      <c r="G31" s="397">
        <v>0.50887019373274534</v>
      </c>
      <c r="H31" s="395">
        <v>9089004</v>
      </c>
      <c r="I31" s="396">
        <v>57675</v>
      </c>
      <c r="J31" s="397">
        <v>0.63455797796986335</v>
      </c>
      <c r="K31" s="398">
        <v>17299275</v>
      </c>
      <c r="L31" s="396">
        <v>50554</v>
      </c>
      <c r="M31" s="397">
        <v>0.29223189989175846</v>
      </c>
      <c r="N31" s="395">
        <v>39290</v>
      </c>
      <c r="O31" s="396">
        <v>946</v>
      </c>
      <c r="P31" s="397">
        <v>2.4077373377449733</v>
      </c>
    </row>
    <row r="32" spans="1:16">
      <c r="A32" s="293" t="s">
        <v>598</v>
      </c>
      <c r="B32" s="399">
        <v>12893699</v>
      </c>
      <c r="C32" s="400">
        <v>62441</v>
      </c>
      <c r="D32" s="401">
        <v>0.48427530377434741</v>
      </c>
      <c r="E32" s="402">
        <v>7058630</v>
      </c>
      <c r="F32" s="400">
        <v>35530</v>
      </c>
      <c r="G32" s="401">
        <v>0.5033554669957202</v>
      </c>
      <c r="H32" s="399">
        <v>1875790</v>
      </c>
      <c r="I32" s="400">
        <v>14099</v>
      </c>
      <c r="J32" s="401">
        <v>0.75162997990180136</v>
      </c>
      <c r="K32" s="402">
        <v>3950955</v>
      </c>
      <c r="L32" s="400">
        <v>12554</v>
      </c>
      <c r="M32" s="401">
        <v>0.31774596268497113</v>
      </c>
      <c r="N32" s="399">
        <v>8324</v>
      </c>
      <c r="O32" s="400">
        <v>258</v>
      </c>
      <c r="P32" s="401">
        <v>3.0994714079769339</v>
      </c>
    </row>
    <row r="33" spans="1:16">
      <c r="A33" s="293" t="s">
        <v>599</v>
      </c>
      <c r="B33" s="399">
        <v>10129404</v>
      </c>
      <c r="C33" s="400">
        <v>46805</v>
      </c>
      <c r="D33" s="401">
        <v>0.462070621331719</v>
      </c>
      <c r="E33" s="402">
        <v>5394976</v>
      </c>
      <c r="F33" s="400">
        <v>27459</v>
      </c>
      <c r="G33" s="401">
        <v>0.50897353389523881</v>
      </c>
      <c r="H33" s="399">
        <v>1441911</v>
      </c>
      <c r="I33" s="400">
        <v>7881</v>
      </c>
      <c r="J33" s="401">
        <v>0.54656632760274382</v>
      </c>
      <c r="K33" s="402">
        <v>3284708</v>
      </c>
      <c r="L33" s="400">
        <v>11238</v>
      </c>
      <c r="M33" s="401">
        <v>0.34213086825373823</v>
      </c>
      <c r="N33" s="399">
        <v>7809</v>
      </c>
      <c r="O33" s="400">
        <v>227</v>
      </c>
      <c r="P33" s="401">
        <v>2.9069022922269179</v>
      </c>
    </row>
    <row r="34" spans="1:16">
      <c r="A34" s="293" t="s">
        <v>600</v>
      </c>
      <c r="B34" s="399">
        <v>15911755</v>
      </c>
      <c r="C34" s="400">
        <v>85389</v>
      </c>
      <c r="D34" s="401">
        <v>0.53664099277546695</v>
      </c>
      <c r="E34" s="402">
        <v>9171094</v>
      </c>
      <c r="F34" s="400">
        <v>49301</v>
      </c>
      <c r="G34" s="401">
        <v>0.53756945463649153</v>
      </c>
      <c r="H34" s="399">
        <v>2328076</v>
      </c>
      <c r="I34" s="400">
        <v>16614</v>
      </c>
      <c r="J34" s="401">
        <v>0.71363649640303839</v>
      </c>
      <c r="K34" s="402">
        <v>4400578</v>
      </c>
      <c r="L34" s="400">
        <v>18861</v>
      </c>
      <c r="M34" s="401">
        <v>0.428602788088292</v>
      </c>
      <c r="N34" s="399">
        <v>12007</v>
      </c>
      <c r="O34" s="400">
        <v>613</v>
      </c>
      <c r="P34" s="401">
        <v>5.1053552094611474</v>
      </c>
    </row>
    <row r="35" spans="1:16">
      <c r="A35" s="403" t="s">
        <v>601</v>
      </c>
      <c r="B35" s="404">
        <v>62631475</v>
      </c>
      <c r="C35" s="405">
        <v>407892</v>
      </c>
      <c r="D35" s="406">
        <v>0.65125721532184899</v>
      </c>
      <c r="E35" s="407">
        <v>34243924</v>
      </c>
      <c r="F35" s="405">
        <v>243693</v>
      </c>
      <c r="G35" s="406">
        <v>0.71163865449532016</v>
      </c>
      <c r="H35" s="404">
        <v>9690375</v>
      </c>
      <c r="I35" s="405">
        <v>71501</v>
      </c>
      <c r="J35" s="406">
        <v>0.73785586213123844</v>
      </c>
      <c r="K35" s="407">
        <v>18642042</v>
      </c>
      <c r="L35" s="405">
        <v>89928</v>
      </c>
      <c r="M35" s="406">
        <v>0.48239350603329834</v>
      </c>
      <c r="N35" s="404">
        <v>55134</v>
      </c>
      <c r="O35" s="405">
        <v>2770</v>
      </c>
      <c r="P35" s="406">
        <v>5.0241230456705486</v>
      </c>
    </row>
    <row r="36" spans="1:16">
      <c r="A36" s="293" t="s">
        <v>602</v>
      </c>
      <c r="B36" s="408">
        <v>39803042</v>
      </c>
      <c r="C36" s="400">
        <v>231344</v>
      </c>
      <c r="D36" s="401">
        <v>0.581221907611986</v>
      </c>
      <c r="E36" s="408">
        <v>21319407</v>
      </c>
      <c r="F36" s="400">
        <v>133121</v>
      </c>
      <c r="G36" s="401">
        <v>0.62441230189939145</v>
      </c>
      <c r="H36" s="408">
        <v>5636832</v>
      </c>
      <c r="I36" s="400">
        <v>55366</v>
      </c>
      <c r="J36" s="401">
        <v>0.98221838082100021</v>
      </c>
      <c r="K36" s="408">
        <v>12824368</v>
      </c>
      <c r="L36" s="400">
        <v>42002</v>
      </c>
      <c r="M36" s="401">
        <v>0.32751711429366342</v>
      </c>
      <c r="N36" s="408">
        <v>22435</v>
      </c>
      <c r="O36" s="400">
        <v>855</v>
      </c>
      <c r="P36" s="401">
        <v>3.8110095832404727</v>
      </c>
    </row>
    <row r="37" spans="1:16">
      <c r="A37" s="293" t="s">
        <v>603</v>
      </c>
      <c r="B37" s="408">
        <v>8646100</v>
      </c>
      <c r="C37" s="400">
        <v>47752</v>
      </c>
      <c r="D37" s="401">
        <v>0.55229525450781281</v>
      </c>
      <c r="E37" s="408">
        <v>4855249</v>
      </c>
      <c r="F37" s="400">
        <v>28378</v>
      </c>
      <c r="G37" s="401">
        <v>0.5844808371311131</v>
      </c>
      <c r="H37" s="408">
        <v>1254962</v>
      </c>
      <c r="I37" s="400">
        <v>7794</v>
      </c>
      <c r="J37" s="401">
        <v>0.62105466141604293</v>
      </c>
      <c r="K37" s="408">
        <v>2526528</v>
      </c>
      <c r="L37" s="400">
        <v>11173</v>
      </c>
      <c r="M37" s="401">
        <v>0.44222743622869015</v>
      </c>
      <c r="N37" s="408">
        <v>9361</v>
      </c>
      <c r="O37" s="400">
        <v>407</v>
      </c>
      <c r="P37" s="401">
        <v>4.3478260869565215</v>
      </c>
    </row>
    <row r="38" spans="1:16">
      <c r="A38" s="293" t="s">
        <v>604</v>
      </c>
      <c r="B38" s="408">
        <v>5944088</v>
      </c>
      <c r="C38" s="400">
        <v>32922</v>
      </c>
      <c r="D38" s="401">
        <v>0.55386124835298534</v>
      </c>
      <c r="E38" s="408">
        <v>3542859</v>
      </c>
      <c r="F38" s="400">
        <v>21008</v>
      </c>
      <c r="G38" s="401">
        <v>0.59296743110578209</v>
      </c>
      <c r="H38" s="408">
        <v>816487</v>
      </c>
      <c r="I38" s="400">
        <v>5417</v>
      </c>
      <c r="J38" s="401">
        <v>0.66345208190699911</v>
      </c>
      <c r="K38" s="408">
        <v>1581082</v>
      </c>
      <c r="L38" s="400">
        <v>6376</v>
      </c>
      <c r="M38" s="401">
        <v>0.40326814169031083</v>
      </c>
      <c r="N38" s="408">
        <v>3660</v>
      </c>
      <c r="O38" s="400">
        <v>121</v>
      </c>
      <c r="P38" s="401">
        <v>3.3060109289617485</v>
      </c>
    </row>
    <row r="39" spans="1:16">
      <c r="A39" s="293" t="s">
        <v>605</v>
      </c>
      <c r="B39" s="408">
        <v>4044621</v>
      </c>
      <c r="C39" s="400">
        <v>19668</v>
      </c>
      <c r="D39" s="401">
        <v>0.48627547550190736</v>
      </c>
      <c r="E39" s="408">
        <v>2230891</v>
      </c>
      <c r="F39" s="400">
        <v>10841</v>
      </c>
      <c r="G39" s="401">
        <v>0.48594933593797279</v>
      </c>
      <c r="H39" s="408">
        <v>537373</v>
      </c>
      <c r="I39" s="400">
        <v>4262</v>
      </c>
      <c r="J39" s="401">
        <v>0.79311762965389021</v>
      </c>
      <c r="K39" s="408">
        <v>1274246</v>
      </c>
      <c r="L39" s="400">
        <v>4496</v>
      </c>
      <c r="M39" s="401">
        <v>0.35283610856930292</v>
      </c>
      <c r="N39" s="408">
        <v>2111</v>
      </c>
      <c r="O39" s="400">
        <v>69</v>
      </c>
      <c r="P39" s="401">
        <v>3.2685930838465183</v>
      </c>
    </row>
    <row r="40" spans="1:16">
      <c r="A40" s="403" t="s">
        <v>606</v>
      </c>
      <c r="B40" s="408">
        <v>5016993</v>
      </c>
      <c r="C40" s="400">
        <v>22477</v>
      </c>
      <c r="D40" s="401">
        <v>0.44801736817252885</v>
      </c>
      <c r="E40" s="408">
        <v>2689501</v>
      </c>
      <c r="F40" s="400">
        <v>13044</v>
      </c>
      <c r="G40" s="401">
        <v>0.48499703104776681</v>
      </c>
      <c r="H40" s="408">
        <v>598528</v>
      </c>
      <c r="I40" s="400">
        <v>4197</v>
      </c>
      <c r="J40" s="401">
        <v>0.7012203272027373</v>
      </c>
      <c r="K40" s="408">
        <v>1726248</v>
      </c>
      <c r="L40" s="400">
        <v>5134</v>
      </c>
      <c r="M40" s="401">
        <v>0.29740802016859685</v>
      </c>
      <c r="N40" s="408">
        <v>2716</v>
      </c>
      <c r="O40" s="400">
        <v>102</v>
      </c>
      <c r="P40" s="401">
        <v>3.7555228276877761</v>
      </c>
    </row>
    <row r="41" spans="1:16">
      <c r="A41" s="293" t="s">
        <v>607</v>
      </c>
      <c r="B41" s="395">
        <v>13693772</v>
      </c>
      <c r="C41" s="396">
        <v>78140</v>
      </c>
      <c r="D41" s="397">
        <v>0.57062436850854537</v>
      </c>
      <c r="E41" s="398">
        <v>7664158</v>
      </c>
      <c r="F41" s="396">
        <v>44994</v>
      </c>
      <c r="G41" s="397">
        <v>0.58707036050144068</v>
      </c>
      <c r="H41" s="395">
        <v>2038479</v>
      </c>
      <c r="I41" s="396">
        <v>15950</v>
      </c>
      <c r="J41" s="397">
        <v>0.78244612772562283</v>
      </c>
      <c r="K41" s="398">
        <v>3983356</v>
      </c>
      <c r="L41" s="396">
        <v>17178</v>
      </c>
      <c r="M41" s="397">
        <v>0.43124440798161151</v>
      </c>
      <c r="N41" s="395">
        <v>7779</v>
      </c>
      <c r="O41" s="396">
        <v>18</v>
      </c>
      <c r="P41" s="397">
        <v>0.23139220979560357</v>
      </c>
    </row>
    <row r="42" spans="1:16">
      <c r="A42" s="293" t="s">
        <v>608</v>
      </c>
      <c r="B42" s="399">
        <v>21113197</v>
      </c>
      <c r="C42" s="400">
        <v>95533</v>
      </c>
      <c r="D42" s="401">
        <v>0.4524800294337234</v>
      </c>
      <c r="E42" s="402">
        <v>11181822</v>
      </c>
      <c r="F42" s="400">
        <v>50977</v>
      </c>
      <c r="G42" s="401">
        <v>0.45589171424835773</v>
      </c>
      <c r="H42" s="399">
        <v>2804208</v>
      </c>
      <c r="I42" s="400">
        <v>19542</v>
      </c>
      <c r="J42" s="401">
        <v>0.69688125845158411</v>
      </c>
      <c r="K42" s="402">
        <v>7110480</v>
      </c>
      <c r="L42" s="400">
        <v>24530</v>
      </c>
      <c r="M42" s="401">
        <v>0.34498374230712975</v>
      </c>
      <c r="N42" s="399">
        <v>16687</v>
      </c>
      <c r="O42" s="400">
        <v>484</v>
      </c>
      <c r="P42" s="401">
        <v>2.9004614370468031</v>
      </c>
    </row>
    <row r="43" spans="1:16">
      <c r="A43" s="293" t="s">
        <v>609</v>
      </c>
      <c r="B43" s="399">
        <v>9780529</v>
      </c>
      <c r="C43" s="400">
        <v>39948</v>
      </c>
      <c r="D43" s="401">
        <v>0.40844416493218311</v>
      </c>
      <c r="E43" s="402">
        <v>5211428</v>
      </c>
      <c r="F43" s="400">
        <v>20678</v>
      </c>
      <c r="G43" s="401">
        <v>0.39678184175239489</v>
      </c>
      <c r="H43" s="399">
        <v>1271406</v>
      </c>
      <c r="I43" s="400">
        <v>8398</v>
      </c>
      <c r="J43" s="401">
        <v>0.66052858017029958</v>
      </c>
      <c r="K43" s="402">
        <v>3293538</v>
      </c>
      <c r="L43" s="400">
        <v>10680</v>
      </c>
      <c r="M43" s="401">
        <v>0.32427134589004286</v>
      </c>
      <c r="N43" s="399">
        <v>4157</v>
      </c>
      <c r="O43" s="400">
        <v>192</v>
      </c>
      <c r="P43" s="401">
        <v>4.618715419773876</v>
      </c>
    </row>
    <row r="44" spans="1:16">
      <c r="A44" s="293" t="s">
        <v>610</v>
      </c>
      <c r="B44" s="399">
        <v>5083822</v>
      </c>
      <c r="C44" s="400">
        <v>34359</v>
      </c>
      <c r="D44" s="401">
        <v>0.67584978388307071</v>
      </c>
      <c r="E44" s="402">
        <v>2902408</v>
      </c>
      <c r="F44" s="400">
        <v>21494</v>
      </c>
      <c r="G44" s="401">
        <v>0.7405574957070129</v>
      </c>
      <c r="H44" s="399">
        <v>733798</v>
      </c>
      <c r="I44" s="400">
        <v>6879</v>
      </c>
      <c r="J44" s="401">
        <v>0.93745145121681994</v>
      </c>
      <c r="K44" s="402">
        <v>1445120</v>
      </c>
      <c r="L44" s="400">
        <v>5845</v>
      </c>
      <c r="M44" s="401">
        <v>0.40446468113374667</v>
      </c>
      <c r="N44" s="399">
        <v>2496</v>
      </c>
      <c r="O44" s="400">
        <v>141</v>
      </c>
      <c r="P44" s="401">
        <v>5.6490384615384617</v>
      </c>
    </row>
    <row r="45" spans="1:16">
      <c r="A45" s="403" t="s">
        <v>611</v>
      </c>
      <c r="B45" s="404">
        <v>7302851</v>
      </c>
      <c r="C45" s="405">
        <v>40560</v>
      </c>
      <c r="D45" s="406">
        <v>0.55539952821165328</v>
      </c>
      <c r="E45" s="407">
        <v>4013979</v>
      </c>
      <c r="F45" s="405">
        <v>22251</v>
      </c>
      <c r="G45" s="406">
        <v>0.55433772822428817</v>
      </c>
      <c r="H45" s="404">
        <v>1006404</v>
      </c>
      <c r="I45" s="405">
        <v>9110</v>
      </c>
      <c r="J45" s="406">
        <v>0.90520307947901635</v>
      </c>
      <c r="K45" s="407">
        <v>2279747</v>
      </c>
      <c r="L45" s="405">
        <v>9072</v>
      </c>
      <c r="M45" s="406">
        <v>0.39793889409658179</v>
      </c>
      <c r="N45" s="404">
        <v>2721</v>
      </c>
      <c r="O45" s="405">
        <v>127</v>
      </c>
      <c r="P45" s="406">
        <v>4.6674016905549429</v>
      </c>
    </row>
    <row r="46" spans="1:16">
      <c r="A46" s="293" t="s">
        <v>612</v>
      </c>
      <c r="B46" s="408">
        <v>8996173</v>
      </c>
      <c r="C46" s="400">
        <v>39338</v>
      </c>
      <c r="D46" s="401">
        <v>0.43727482786291461</v>
      </c>
      <c r="E46" s="408">
        <v>5088844</v>
      </c>
      <c r="F46" s="400">
        <v>21980</v>
      </c>
      <c r="G46" s="401">
        <v>0.43192520737519169</v>
      </c>
      <c r="H46" s="408">
        <v>1275286</v>
      </c>
      <c r="I46" s="400">
        <v>8928</v>
      </c>
      <c r="J46" s="401">
        <v>0.70007825695569459</v>
      </c>
      <c r="K46" s="408">
        <v>2624212</v>
      </c>
      <c r="L46" s="400">
        <v>8290</v>
      </c>
      <c r="M46" s="401">
        <v>0.31590435528836847</v>
      </c>
      <c r="N46" s="408">
        <v>7831</v>
      </c>
      <c r="O46" s="400">
        <v>140</v>
      </c>
      <c r="P46" s="401">
        <v>1.787766568765164</v>
      </c>
    </row>
    <row r="47" spans="1:16">
      <c r="A47" s="293" t="s">
        <v>613</v>
      </c>
      <c r="B47" s="408">
        <v>4361114</v>
      </c>
      <c r="C47" s="400">
        <v>17172</v>
      </c>
      <c r="D47" s="401">
        <v>0.39375260541228685</v>
      </c>
      <c r="E47" s="408">
        <v>2412543</v>
      </c>
      <c r="F47" s="400">
        <v>9065</v>
      </c>
      <c r="G47" s="401">
        <v>0.37574459812737016</v>
      </c>
      <c r="H47" s="408">
        <v>580474</v>
      </c>
      <c r="I47" s="400">
        <v>3237</v>
      </c>
      <c r="J47" s="401">
        <v>0.55764771548768766</v>
      </c>
      <c r="K47" s="408">
        <v>1365300</v>
      </c>
      <c r="L47" s="400">
        <v>4777</v>
      </c>
      <c r="M47" s="401">
        <v>0.34988647183769134</v>
      </c>
      <c r="N47" s="408">
        <v>2797</v>
      </c>
      <c r="O47" s="400">
        <v>93</v>
      </c>
      <c r="P47" s="401">
        <v>3.3249910618519838</v>
      </c>
    </row>
    <row r="48" spans="1:16">
      <c r="A48" s="293" t="s">
        <v>614</v>
      </c>
      <c r="B48" s="408">
        <v>39122267</v>
      </c>
      <c r="C48" s="400">
        <v>208077</v>
      </c>
      <c r="D48" s="401">
        <v>0.53186335035237098</v>
      </c>
      <c r="E48" s="408">
        <v>20456473</v>
      </c>
      <c r="F48" s="400">
        <v>117649</v>
      </c>
      <c r="G48" s="401">
        <v>0.57511869225941337</v>
      </c>
      <c r="H48" s="408">
        <v>5269786</v>
      </c>
      <c r="I48" s="400">
        <v>40741</v>
      </c>
      <c r="J48" s="401">
        <v>0.77310539744877682</v>
      </c>
      <c r="K48" s="408">
        <v>13366767</v>
      </c>
      <c r="L48" s="400">
        <v>48442</v>
      </c>
      <c r="M48" s="401">
        <v>0.3624062572497897</v>
      </c>
      <c r="N48" s="408">
        <v>29241</v>
      </c>
      <c r="O48" s="400">
        <v>1245</v>
      </c>
      <c r="P48" s="401">
        <v>4.2577203242023192</v>
      </c>
    </row>
    <row r="49" spans="1:16">
      <c r="A49" s="293" t="s">
        <v>615</v>
      </c>
      <c r="B49" s="408">
        <v>6520067</v>
      </c>
      <c r="C49" s="400">
        <v>34977</v>
      </c>
      <c r="D49" s="401">
        <v>0.53645154259917882</v>
      </c>
      <c r="E49" s="408">
        <v>3346912</v>
      </c>
      <c r="F49" s="400">
        <v>20159</v>
      </c>
      <c r="G49" s="401">
        <v>0.60231640389708485</v>
      </c>
      <c r="H49" s="408">
        <v>815610</v>
      </c>
      <c r="I49" s="400">
        <v>6894</v>
      </c>
      <c r="J49" s="401">
        <v>0.84525692426527388</v>
      </c>
      <c r="K49" s="408">
        <v>2353400</v>
      </c>
      <c r="L49" s="400">
        <v>7782</v>
      </c>
      <c r="M49" s="401">
        <v>0.33067051924874646</v>
      </c>
      <c r="N49" s="408">
        <v>4145</v>
      </c>
      <c r="O49" s="400">
        <v>142</v>
      </c>
      <c r="P49" s="401">
        <v>3.4258142340168876</v>
      </c>
    </row>
    <row r="50" spans="1:16">
      <c r="A50" s="403" t="s">
        <v>616</v>
      </c>
      <c r="B50" s="408">
        <v>9210009</v>
      </c>
      <c r="C50" s="400">
        <v>40862</v>
      </c>
      <c r="D50" s="401">
        <v>0.44366949044240889</v>
      </c>
      <c r="E50" s="408">
        <v>4905855</v>
      </c>
      <c r="F50" s="400">
        <v>23126</v>
      </c>
      <c r="G50" s="401">
        <v>0.4713959136582716</v>
      </c>
      <c r="H50" s="408">
        <v>1259848</v>
      </c>
      <c r="I50" s="400">
        <v>7824</v>
      </c>
      <c r="J50" s="401">
        <v>0.62102729853125138</v>
      </c>
      <c r="K50" s="408">
        <v>3039860</v>
      </c>
      <c r="L50" s="400">
        <v>9862</v>
      </c>
      <c r="M50" s="401">
        <v>0.32442283526215021</v>
      </c>
      <c r="N50" s="408">
        <v>4446</v>
      </c>
      <c r="O50" s="400">
        <v>50</v>
      </c>
      <c r="P50" s="401">
        <v>1.1246063877642825</v>
      </c>
    </row>
    <row r="51" spans="1:16">
      <c r="A51" s="293" t="s">
        <v>617</v>
      </c>
      <c r="B51" s="395">
        <v>12448943</v>
      </c>
      <c r="C51" s="396">
        <v>58337</v>
      </c>
      <c r="D51" s="397">
        <v>0.46861006593089871</v>
      </c>
      <c r="E51" s="398">
        <v>6914690</v>
      </c>
      <c r="F51" s="396">
        <v>32397</v>
      </c>
      <c r="G51" s="397">
        <v>0.46852425777583662</v>
      </c>
      <c r="H51" s="395">
        <v>1541137</v>
      </c>
      <c r="I51" s="396">
        <v>12627</v>
      </c>
      <c r="J51" s="397">
        <v>0.81933014391322778</v>
      </c>
      <c r="K51" s="398">
        <v>3985863</v>
      </c>
      <c r="L51" s="396">
        <v>13043</v>
      </c>
      <c r="M51" s="397">
        <v>0.32723151799246486</v>
      </c>
      <c r="N51" s="395">
        <v>7253</v>
      </c>
      <c r="O51" s="396">
        <v>270</v>
      </c>
      <c r="P51" s="397">
        <v>3.7225975458430995</v>
      </c>
    </row>
    <row r="52" spans="1:16">
      <c r="A52" s="293" t="s">
        <v>618</v>
      </c>
      <c r="B52" s="399">
        <v>7995018</v>
      </c>
      <c r="C52" s="400">
        <v>45335</v>
      </c>
      <c r="D52" s="401">
        <v>0.56704062454893778</v>
      </c>
      <c r="E52" s="402">
        <v>4360627</v>
      </c>
      <c r="F52" s="400">
        <v>27942</v>
      </c>
      <c r="G52" s="401">
        <v>0.64077941085077905</v>
      </c>
      <c r="H52" s="399">
        <v>891632</v>
      </c>
      <c r="I52" s="400">
        <v>6511</v>
      </c>
      <c r="J52" s="401">
        <v>0.73023399788253451</v>
      </c>
      <c r="K52" s="402">
        <v>2738018</v>
      </c>
      <c r="L52" s="400">
        <v>10632</v>
      </c>
      <c r="M52" s="401">
        <v>0.38831008415576523</v>
      </c>
      <c r="N52" s="399">
        <v>4741</v>
      </c>
      <c r="O52" s="400">
        <v>250</v>
      </c>
      <c r="P52" s="401">
        <v>5.2731491246572455</v>
      </c>
    </row>
    <row r="53" spans="1:16">
      <c r="A53" s="293" t="s">
        <v>619</v>
      </c>
      <c r="B53" s="399">
        <v>7424716</v>
      </c>
      <c r="C53" s="400">
        <v>35745</v>
      </c>
      <c r="D53" s="401">
        <v>0.48143255580415467</v>
      </c>
      <c r="E53" s="402">
        <v>3969785</v>
      </c>
      <c r="F53" s="400">
        <v>19864</v>
      </c>
      <c r="G53" s="401">
        <v>0.50037974348736769</v>
      </c>
      <c r="H53" s="399">
        <v>851474</v>
      </c>
      <c r="I53" s="400">
        <v>8936</v>
      </c>
      <c r="J53" s="401">
        <v>1.0494742059064632</v>
      </c>
      <c r="K53" s="402">
        <v>2598096</v>
      </c>
      <c r="L53" s="400">
        <v>6852</v>
      </c>
      <c r="M53" s="401">
        <v>0.26373159421360876</v>
      </c>
      <c r="N53" s="399">
        <v>5361</v>
      </c>
      <c r="O53" s="400">
        <v>93</v>
      </c>
      <c r="P53" s="401">
        <v>1.7347509792949074</v>
      </c>
    </row>
    <row r="54" spans="1:16">
      <c r="A54" s="293" t="s">
        <v>620</v>
      </c>
      <c r="B54" s="399">
        <v>11293556</v>
      </c>
      <c r="C54" s="400">
        <v>54293</v>
      </c>
      <c r="D54" s="401">
        <v>0.48074317779094555</v>
      </c>
      <c r="E54" s="402">
        <v>6020578</v>
      </c>
      <c r="F54" s="400">
        <v>32682</v>
      </c>
      <c r="G54" s="401">
        <v>0.54283824576311446</v>
      </c>
      <c r="H54" s="399">
        <v>1465687</v>
      </c>
      <c r="I54" s="400">
        <v>9492</v>
      </c>
      <c r="J54" s="401">
        <v>0.64761439516076769</v>
      </c>
      <c r="K54" s="402">
        <v>3800231</v>
      </c>
      <c r="L54" s="400">
        <v>11836</v>
      </c>
      <c r="M54" s="401">
        <v>0.31145475104013415</v>
      </c>
      <c r="N54" s="399">
        <v>7060</v>
      </c>
      <c r="O54" s="400">
        <v>283</v>
      </c>
      <c r="P54" s="401">
        <v>4.0084985835694056</v>
      </c>
    </row>
    <row r="55" spans="1:16">
      <c r="A55" s="403" t="s">
        <v>621</v>
      </c>
      <c r="B55" s="404">
        <v>9107487</v>
      </c>
      <c r="C55" s="405">
        <v>44594</v>
      </c>
      <c r="D55" s="406">
        <v>0.48964110516984544</v>
      </c>
      <c r="E55" s="407">
        <v>4794901</v>
      </c>
      <c r="F55" s="405">
        <v>25112</v>
      </c>
      <c r="G55" s="406">
        <v>0.5237230132592936</v>
      </c>
      <c r="H55" s="404">
        <v>1173203</v>
      </c>
      <c r="I55" s="405">
        <v>8355</v>
      </c>
      <c r="J55" s="406">
        <v>0.71215296926448357</v>
      </c>
      <c r="K55" s="407">
        <v>3132497</v>
      </c>
      <c r="L55" s="405">
        <v>10751</v>
      </c>
      <c r="M55" s="406">
        <v>0.34320862877123265</v>
      </c>
      <c r="N55" s="404">
        <v>6886</v>
      </c>
      <c r="O55" s="405">
        <v>376</v>
      </c>
      <c r="P55" s="406">
        <v>5.4603543421434795</v>
      </c>
    </row>
    <row r="56" spans="1:16" ht="20.25" customHeight="1">
      <c r="A56" s="186" t="s">
        <v>667</v>
      </c>
    </row>
  </sheetData>
  <customSheetViews>
    <customSheetView guid="{6F28069D-A7F4-41D2-AA1B-4487F97E36F1}" showRuler="0">
      <pageMargins left="0.59055118110236227" right="0.39370078740157483" top="0.78740157480314965" bottom="0.78740157480314965" header="0.51181102362204722" footer="0.51181102362204722"/>
      <pageSetup paperSize="8" orientation="landscape" r:id="rId1"/>
      <headerFooter alignWithMargins="0"/>
    </customSheetView>
  </customSheetViews>
  <mergeCells count="6">
    <mergeCell ref="K3:M3"/>
    <mergeCell ref="N3:P3"/>
    <mergeCell ref="A3:A4"/>
    <mergeCell ref="B3:D3"/>
    <mergeCell ref="E3:G3"/>
    <mergeCell ref="H3:J3"/>
  </mergeCells>
  <phoneticPr fontId="2"/>
  <pageMargins left="0.59055118110236227" right="0.39370078740157483" top="0.59055118110236227" bottom="0.78740157480314965" header="0.51181102362204722" footer="0.51181102362204722"/>
  <pageSetup paperSize="8" orientation="landscape" r:id="rId2"/>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P56"/>
  <sheetViews>
    <sheetView workbookViewId="0"/>
  </sheetViews>
  <sheetFormatPr defaultRowHeight="13.5"/>
  <cols>
    <col min="1" max="1" width="15.625" style="314" customWidth="1"/>
    <col min="2" max="16" width="12.375" style="314" customWidth="1"/>
    <col min="17" max="16384" width="9" style="314"/>
  </cols>
  <sheetData>
    <row r="1" spans="1:16" s="186" customFormat="1" ht="27.2" customHeight="1">
      <c r="A1" s="184" t="s">
        <v>668</v>
      </c>
      <c r="B1" s="378"/>
      <c r="C1" s="378"/>
      <c r="D1" s="378"/>
      <c r="E1" s="378"/>
      <c r="F1" s="378"/>
      <c r="G1" s="378"/>
      <c r="H1" s="378"/>
      <c r="I1" s="378"/>
      <c r="J1" s="378"/>
      <c r="K1" s="378"/>
      <c r="L1" s="378"/>
      <c r="M1" s="378"/>
      <c r="N1" s="378"/>
      <c r="O1" s="378"/>
      <c r="P1" s="378"/>
    </row>
    <row r="2" spans="1:16" s="186" customFormat="1" ht="19.5" customHeight="1">
      <c r="A2" s="187"/>
      <c r="P2" s="379" t="e">
        <f>"（"&amp;#REF!&amp;"年"&amp;#REF!&amp;"月診療分）"</f>
        <v>#REF!</v>
      </c>
    </row>
    <row r="3" spans="1:16" s="186" customFormat="1" ht="23.25" customHeight="1">
      <c r="A3" s="860" t="s">
        <v>673</v>
      </c>
      <c r="B3" s="791" t="s">
        <v>534</v>
      </c>
      <c r="C3" s="791"/>
      <c r="D3" s="791"/>
      <c r="E3" s="791" t="s">
        <v>557</v>
      </c>
      <c r="F3" s="791"/>
      <c r="G3" s="791"/>
      <c r="H3" s="791" t="s">
        <v>570</v>
      </c>
      <c r="I3" s="791"/>
      <c r="J3" s="791"/>
      <c r="K3" s="791" t="s">
        <v>476</v>
      </c>
      <c r="L3" s="791"/>
      <c r="M3" s="791"/>
      <c r="N3" s="791" t="s">
        <v>566</v>
      </c>
      <c r="O3" s="791"/>
      <c r="P3" s="791"/>
    </row>
    <row r="4" spans="1:16" s="186" customFormat="1" ht="23.25" customHeight="1">
      <c r="A4" s="792"/>
      <c r="B4" s="380" t="s">
        <v>643</v>
      </c>
      <c r="C4" s="380" t="s">
        <v>645</v>
      </c>
      <c r="D4" s="380" t="s">
        <v>647</v>
      </c>
      <c r="E4" s="381" t="s">
        <v>643</v>
      </c>
      <c r="F4" s="380" t="s">
        <v>645</v>
      </c>
      <c r="G4" s="382" t="s">
        <v>647</v>
      </c>
      <c r="H4" s="380" t="s">
        <v>643</v>
      </c>
      <c r="I4" s="382" t="s">
        <v>645</v>
      </c>
      <c r="J4" s="380" t="s">
        <v>647</v>
      </c>
      <c r="K4" s="382" t="s">
        <v>643</v>
      </c>
      <c r="L4" s="380" t="s">
        <v>645</v>
      </c>
      <c r="M4" s="382" t="s">
        <v>647</v>
      </c>
      <c r="N4" s="380" t="s">
        <v>643</v>
      </c>
      <c r="O4" s="380" t="s">
        <v>645</v>
      </c>
      <c r="P4" s="380" t="s">
        <v>647</v>
      </c>
    </row>
    <row r="5" spans="1:16" s="186" customFormat="1">
      <c r="A5" s="190"/>
      <c r="B5" s="383" t="s">
        <v>538</v>
      </c>
      <c r="C5" s="197" t="s">
        <v>538</v>
      </c>
      <c r="D5" s="384" t="s">
        <v>657</v>
      </c>
      <c r="E5" s="383" t="s">
        <v>538</v>
      </c>
      <c r="F5" s="383" t="s">
        <v>538</v>
      </c>
      <c r="G5" s="197" t="s">
        <v>657</v>
      </c>
      <c r="H5" s="383" t="s">
        <v>538</v>
      </c>
      <c r="I5" s="197" t="s">
        <v>538</v>
      </c>
      <c r="J5" s="384" t="s">
        <v>657</v>
      </c>
      <c r="K5" s="383" t="s">
        <v>538</v>
      </c>
      <c r="L5" s="383" t="s">
        <v>538</v>
      </c>
      <c r="M5" s="197" t="s">
        <v>657</v>
      </c>
      <c r="N5" s="383" t="s">
        <v>538</v>
      </c>
      <c r="O5" s="383" t="s">
        <v>538</v>
      </c>
      <c r="P5" s="197" t="s">
        <v>657</v>
      </c>
    </row>
    <row r="6" spans="1:16">
      <c r="A6" s="385" t="e">
        <f>IF(#REF!&lt;=2,"平成"&amp;#REF!&amp;"年"&amp;#REF!&amp;"月","平成"&amp;#REF!&amp;"年"&amp;#REF!&amp;"月")</f>
        <v>#REF!</v>
      </c>
      <c r="B6" s="386">
        <v>4705288</v>
      </c>
      <c r="C6" s="387">
        <v>19069</v>
      </c>
      <c r="D6" s="388">
        <v>0.40526743527707554</v>
      </c>
      <c r="E6" s="389">
        <v>2966280</v>
      </c>
      <c r="F6" s="387">
        <v>13780</v>
      </c>
      <c r="G6" s="388">
        <v>0.46455493075501975</v>
      </c>
      <c r="H6" s="386">
        <v>248120</v>
      </c>
      <c r="I6" s="387">
        <v>2842</v>
      </c>
      <c r="J6" s="388">
        <v>1.145413509592133</v>
      </c>
      <c r="K6" s="389">
        <v>1486930</v>
      </c>
      <c r="L6" s="387">
        <v>2351</v>
      </c>
      <c r="M6" s="388">
        <v>0.15811100724311164</v>
      </c>
      <c r="N6" s="386">
        <v>3958</v>
      </c>
      <c r="O6" s="387">
        <v>96</v>
      </c>
      <c r="P6" s="388">
        <v>2.4254674077817078</v>
      </c>
    </row>
    <row r="7" spans="1:16">
      <c r="A7" s="385" t="e">
        <f>IF(#REF!&lt;=2,"平成"&amp;#REF!&amp;"年"&amp;#REF!&amp;"月","平成"&amp;#REF!&amp;"年"&amp;#REF!&amp;"月")</f>
        <v>#REF!</v>
      </c>
      <c r="B7" s="386">
        <v>4890611</v>
      </c>
      <c r="C7" s="387">
        <v>19943</v>
      </c>
      <c r="D7" s="388">
        <v>0.40778135901628654</v>
      </c>
      <c r="E7" s="389">
        <v>3077714</v>
      </c>
      <c r="F7" s="387">
        <v>13860</v>
      </c>
      <c r="G7" s="388">
        <v>0.45033424158320107</v>
      </c>
      <c r="H7" s="386">
        <v>262686</v>
      </c>
      <c r="I7" s="387">
        <v>2962</v>
      </c>
      <c r="J7" s="388">
        <v>1.1275819800065476</v>
      </c>
      <c r="K7" s="389">
        <v>1546140</v>
      </c>
      <c r="L7" s="387">
        <v>3018</v>
      </c>
      <c r="M7" s="388">
        <v>0.19519577787263767</v>
      </c>
      <c r="N7" s="386">
        <v>4071</v>
      </c>
      <c r="O7" s="387">
        <v>103</v>
      </c>
      <c r="P7" s="388">
        <v>2.5300908867600098</v>
      </c>
    </row>
    <row r="8" spans="1:16">
      <c r="A8" s="390" t="e">
        <f>"平成"&amp;#REF!&amp;"年"&amp;#REF!&amp;"月"</f>
        <v>#REF!</v>
      </c>
      <c r="B8" s="391" t="e">
        <f>SUM(B9:B55)</f>
        <v>#REF!</v>
      </c>
      <c r="C8" s="392" t="e">
        <f>SUM(C9:C55)</f>
        <v>#REF!</v>
      </c>
      <c r="D8" s="393" t="e">
        <f>IF(C8=0,0,C8/B8*100)</f>
        <v>#REF!</v>
      </c>
      <c r="E8" s="394" t="e">
        <f>SUM(E9:E55)</f>
        <v>#REF!</v>
      </c>
      <c r="F8" s="392" t="e">
        <f>SUM(F9:F55)</f>
        <v>#REF!</v>
      </c>
      <c r="G8" s="393" t="e">
        <f>IF(F8=0,0,F8/E8*100)</f>
        <v>#REF!</v>
      </c>
      <c r="H8" s="391" t="e">
        <f>SUM(H9:H55)</f>
        <v>#REF!</v>
      </c>
      <c r="I8" s="392" t="e">
        <f>SUM(I9:I55)</f>
        <v>#REF!</v>
      </c>
      <c r="J8" s="393" t="e">
        <f>IF(I8=0,0,I8/H8*100)</f>
        <v>#REF!</v>
      </c>
      <c r="K8" s="394" t="e">
        <f>SUM(K9:K55)</f>
        <v>#REF!</v>
      </c>
      <c r="L8" s="392" t="e">
        <f>SUM(L9:L55)</f>
        <v>#REF!</v>
      </c>
      <c r="M8" s="393" t="e">
        <f>IF(L8=0,0,L8/K8*100)</f>
        <v>#REF!</v>
      </c>
      <c r="N8" s="391" t="e">
        <f>SUM(N9:N55)</f>
        <v>#REF!</v>
      </c>
      <c r="O8" s="392" t="e">
        <f>SUM(O9:O55)</f>
        <v>#REF!</v>
      </c>
      <c r="P8" s="393" t="e">
        <f>IF(O8=0,0,O8/N8*100)</f>
        <v>#REF!</v>
      </c>
    </row>
    <row r="9" spans="1:16">
      <c r="A9" s="293" t="s">
        <v>575</v>
      </c>
      <c r="B9" s="395" t="e">
        <f>#REF!+#REF!</f>
        <v>#REF!</v>
      </c>
      <c r="C9" s="396" t="e">
        <f>#REF!</f>
        <v>#REF!</v>
      </c>
      <c r="D9" s="397" t="e">
        <f>IF(C9=0,0,C9/B9*100)</f>
        <v>#REF!</v>
      </c>
      <c r="E9" s="398" t="e">
        <f>#REF!+#REF!</f>
        <v>#REF!</v>
      </c>
      <c r="F9" s="396" t="e">
        <f>#REF!</f>
        <v>#REF!</v>
      </c>
      <c r="G9" s="397" t="e">
        <f>IF(F9=0,0,F9/E9*100)</f>
        <v>#REF!</v>
      </c>
      <c r="H9" s="395" t="e">
        <f>#REF!+#REF!</f>
        <v>#REF!</v>
      </c>
      <c r="I9" s="396" t="e">
        <f>#REF!</f>
        <v>#REF!</v>
      </c>
      <c r="J9" s="397" t="e">
        <f>IF(I9=0,0,I9/H9*100)</f>
        <v>#REF!</v>
      </c>
      <c r="K9" s="398" t="e">
        <f>#REF!+#REF!</f>
        <v>#REF!</v>
      </c>
      <c r="L9" s="396" t="e">
        <f>#REF!</f>
        <v>#REF!</v>
      </c>
      <c r="M9" s="397" t="e">
        <f>IF(L9=0,0,L9/K9*100)</f>
        <v>#REF!</v>
      </c>
      <c r="N9" s="395" t="e">
        <f>#REF!+#REF!</f>
        <v>#REF!</v>
      </c>
      <c r="O9" s="396" t="e">
        <f>#REF!</f>
        <v>#REF!</v>
      </c>
      <c r="P9" s="397" t="e">
        <f>IF(O9=0,0,O9/N9*100)</f>
        <v>#REF!</v>
      </c>
    </row>
    <row r="10" spans="1:16">
      <c r="A10" s="293" t="s">
        <v>576</v>
      </c>
      <c r="B10" s="399" t="e">
        <f>#REF!+#REF!</f>
        <v>#REF!</v>
      </c>
      <c r="C10" s="400" t="e">
        <f>#REF!</f>
        <v>#REF!</v>
      </c>
      <c r="D10" s="401" t="e">
        <f t="shared" ref="D10:D55" si="0">IF(C10=0,0,C10/B10*100)</f>
        <v>#REF!</v>
      </c>
      <c r="E10" s="402" t="e">
        <f>#REF!+#REF!</f>
        <v>#REF!</v>
      </c>
      <c r="F10" s="400" t="e">
        <f>#REF!</f>
        <v>#REF!</v>
      </c>
      <c r="G10" s="401" t="e">
        <f t="shared" ref="G10:G55" si="1">IF(F10=0,0,F10/E10*100)</f>
        <v>#REF!</v>
      </c>
      <c r="H10" s="399" t="e">
        <f>#REF!+#REF!</f>
        <v>#REF!</v>
      </c>
      <c r="I10" s="400" t="e">
        <f>#REF!</f>
        <v>#REF!</v>
      </c>
      <c r="J10" s="401" t="e">
        <f t="shared" ref="J10:J55" si="2">IF(I10=0,0,I10/H10*100)</f>
        <v>#REF!</v>
      </c>
      <c r="K10" s="402" t="e">
        <f>#REF!+#REF!</f>
        <v>#REF!</v>
      </c>
      <c r="L10" s="400" t="e">
        <f>#REF!</f>
        <v>#REF!</v>
      </c>
      <c r="M10" s="401" t="e">
        <f t="shared" ref="M10:M55" si="3">IF(L10=0,0,L10/K10*100)</f>
        <v>#REF!</v>
      </c>
      <c r="N10" s="399" t="e">
        <f>#REF!+#REF!</f>
        <v>#REF!</v>
      </c>
      <c r="O10" s="400" t="e">
        <f>#REF!</f>
        <v>#REF!</v>
      </c>
      <c r="P10" s="401" t="e">
        <f t="shared" ref="P10:P55" si="4">IF(O10=0,0,O10/N10*100)</f>
        <v>#REF!</v>
      </c>
    </row>
    <row r="11" spans="1:16">
      <c r="A11" s="293" t="s">
        <v>577</v>
      </c>
      <c r="B11" s="399" t="e">
        <f>#REF!+#REF!</f>
        <v>#REF!</v>
      </c>
      <c r="C11" s="400" t="e">
        <f>#REF!</f>
        <v>#REF!</v>
      </c>
      <c r="D11" s="401" t="e">
        <f t="shared" si="0"/>
        <v>#REF!</v>
      </c>
      <c r="E11" s="402" t="e">
        <f>#REF!+#REF!</f>
        <v>#REF!</v>
      </c>
      <c r="F11" s="400" t="e">
        <f>#REF!</f>
        <v>#REF!</v>
      </c>
      <c r="G11" s="401" t="e">
        <f t="shared" si="1"/>
        <v>#REF!</v>
      </c>
      <c r="H11" s="399" t="e">
        <f>#REF!+#REF!</f>
        <v>#REF!</v>
      </c>
      <c r="I11" s="400" t="e">
        <f>#REF!</f>
        <v>#REF!</v>
      </c>
      <c r="J11" s="401" t="e">
        <f t="shared" si="2"/>
        <v>#REF!</v>
      </c>
      <c r="K11" s="402" t="e">
        <f>#REF!+#REF!</f>
        <v>#REF!</v>
      </c>
      <c r="L11" s="400" t="e">
        <f>#REF!</f>
        <v>#REF!</v>
      </c>
      <c r="M11" s="401" t="e">
        <f t="shared" si="3"/>
        <v>#REF!</v>
      </c>
      <c r="N11" s="399" t="e">
        <f>#REF!+#REF!</f>
        <v>#REF!</v>
      </c>
      <c r="O11" s="400" t="e">
        <f>#REF!</f>
        <v>#REF!</v>
      </c>
      <c r="P11" s="401" t="e">
        <f t="shared" si="4"/>
        <v>#REF!</v>
      </c>
    </row>
    <row r="12" spans="1:16">
      <c r="A12" s="293" t="s">
        <v>578</v>
      </c>
      <c r="B12" s="399" t="e">
        <f>#REF!+#REF!</f>
        <v>#REF!</v>
      </c>
      <c r="C12" s="400" t="e">
        <f>#REF!</f>
        <v>#REF!</v>
      </c>
      <c r="D12" s="401" t="e">
        <f t="shared" si="0"/>
        <v>#REF!</v>
      </c>
      <c r="E12" s="402" t="e">
        <f>#REF!+#REF!</f>
        <v>#REF!</v>
      </c>
      <c r="F12" s="400" t="e">
        <f>#REF!</f>
        <v>#REF!</v>
      </c>
      <c r="G12" s="401" t="e">
        <f t="shared" si="1"/>
        <v>#REF!</v>
      </c>
      <c r="H12" s="399" t="e">
        <f>#REF!+#REF!</f>
        <v>#REF!</v>
      </c>
      <c r="I12" s="400" t="e">
        <f>#REF!</f>
        <v>#REF!</v>
      </c>
      <c r="J12" s="401" t="e">
        <f t="shared" si="2"/>
        <v>#REF!</v>
      </c>
      <c r="K12" s="402" t="e">
        <f>#REF!+#REF!</f>
        <v>#REF!</v>
      </c>
      <c r="L12" s="400" t="e">
        <f>#REF!</f>
        <v>#REF!</v>
      </c>
      <c r="M12" s="401" t="e">
        <f t="shared" si="3"/>
        <v>#REF!</v>
      </c>
      <c r="N12" s="399" t="e">
        <f>#REF!+#REF!</f>
        <v>#REF!</v>
      </c>
      <c r="O12" s="400" t="e">
        <f>#REF!</f>
        <v>#REF!</v>
      </c>
      <c r="P12" s="401" t="e">
        <f t="shared" si="4"/>
        <v>#REF!</v>
      </c>
    </row>
    <row r="13" spans="1:16">
      <c r="A13" s="293" t="s">
        <v>579</v>
      </c>
      <c r="B13" s="399" t="e">
        <f>#REF!+#REF!</f>
        <v>#REF!</v>
      </c>
      <c r="C13" s="400" t="e">
        <f>#REF!</f>
        <v>#REF!</v>
      </c>
      <c r="D13" s="401" t="e">
        <f t="shared" si="0"/>
        <v>#REF!</v>
      </c>
      <c r="E13" s="402" t="e">
        <f>#REF!+#REF!</f>
        <v>#REF!</v>
      </c>
      <c r="F13" s="400" t="e">
        <f>#REF!</f>
        <v>#REF!</v>
      </c>
      <c r="G13" s="401" t="e">
        <f t="shared" si="1"/>
        <v>#REF!</v>
      </c>
      <c r="H13" s="399" t="e">
        <f>#REF!+#REF!</f>
        <v>#REF!</v>
      </c>
      <c r="I13" s="400" t="e">
        <f>#REF!</f>
        <v>#REF!</v>
      </c>
      <c r="J13" s="401" t="e">
        <f t="shared" si="2"/>
        <v>#REF!</v>
      </c>
      <c r="K13" s="402" t="e">
        <f>#REF!+#REF!</f>
        <v>#REF!</v>
      </c>
      <c r="L13" s="400" t="e">
        <f>#REF!</f>
        <v>#REF!</v>
      </c>
      <c r="M13" s="401" t="e">
        <f t="shared" si="3"/>
        <v>#REF!</v>
      </c>
      <c r="N13" s="399" t="e">
        <f>#REF!+#REF!</f>
        <v>#REF!</v>
      </c>
      <c r="O13" s="400" t="e">
        <f>#REF!</f>
        <v>#REF!</v>
      </c>
      <c r="P13" s="401" t="e">
        <f t="shared" si="4"/>
        <v>#REF!</v>
      </c>
    </row>
    <row r="14" spans="1:16">
      <c r="A14" s="293" t="s">
        <v>580</v>
      </c>
      <c r="B14" s="399" t="e">
        <f>#REF!+#REF!</f>
        <v>#REF!</v>
      </c>
      <c r="C14" s="400" t="e">
        <f>#REF!</f>
        <v>#REF!</v>
      </c>
      <c r="D14" s="401" t="e">
        <f t="shared" si="0"/>
        <v>#REF!</v>
      </c>
      <c r="E14" s="402" t="e">
        <f>#REF!+#REF!</f>
        <v>#REF!</v>
      </c>
      <c r="F14" s="400" t="e">
        <f>#REF!</f>
        <v>#REF!</v>
      </c>
      <c r="G14" s="401" t="e">
        <f t="shared" si="1"/>
        <v>#REF!</v>
      </c>
      <c r="H14" s="399" t="e">
        <f>#REF!+#REF!</f>
        <v>#REF!</v>
      </c>
      <c r="I14" s="400" t="e">
        <f>#REF!</f>
        <v>#REF!</v>
      </c>
      <c r="J14" s="401" t="e">
        <f t="shared" si="2"/>
        <v>#REF!</v>
      </c>
      <c r="K14" s="402" t="e">
        <f>#REF!+#REF!</f>
        <v>#REF!</v>
      </c>
      <c r="L14" s="400" t="e">
        <f>#REF!</f>
        <v>#REF!</v>
      </c>
      <c r="M14" s="401" t="e">
        <f t="shared" si="3"/>
        <v>#REF!</v>
      </c>
      <c r="N14" s="399" t="e">
        <f>#REF!+#REF!</f>
        <v>#REF!</v>
      </c>
      <c r="O14" s="400" t="e">
        <f>#REF!</f>
        <v>#REF!</v>
      </c>
      <c r="P14" s="401" t="e">
        <f t="shared" si="4"/>
        <v>#REF!</v>
      </c>
    </row>
    <row r="15" spans="1:16">
      <c r="A15" s="403" t="s">
        <v>581</v>
      </c>
      <c r="B15" s="404" t="e">
        <f>#REF!+#REF!</f>
        <v>#REF!</v>
      </c>
      <c r="C15" s="405" t="e">
        <f>#REF!</f>
        <v>#REF!</v>
      </c>
      <c r="D15" s="406" t="e">
        <f t="shared" si="0"/>
        <v>#REF!</v>
      </c>
      <c r="E15" s="407" t="e">
        <f>#REF!+#REF!</f>
        <v>#REF!</v>
      </c>
      <c r="F15" s="405" t="e">
        <f>#REF!</f>
        <v>#REF!</v>
      </c>
      <c r="G15" s="406" t="e">
        <f t="shared" si="1"/>
        <v>#REF!</v>
      </c>
      <c r="H15" s="404" t="e">
        <f>#REF!+#REF!</f>
        <v>#REF!</v>
      </c>
      <c r="I15" s="405" t="e">
        <f>#REF!</f>
        <v>#REF!</v>
      </c>
      <c r="J15" s="406" t="e">
        <f t="shared" si="2"/>
        <v>#REF!</v>
      </c>
      <c r="K15" s="407" t="e">
        <f>#REF!+#REF!</f>
        <v>#REF!</v>
      </c>
      <c r="L15" s="405" t="e">
        <f>#REF!</f>
        <v>#REF!</v>
      </c>
      <c r="M15" s="406" t="e">
        <f t="shared" si="3"/>
        <v>#REF!</v>
      </c>
      <c r="N15" s="404" t="e">
        <f>#REF!+#REF!</f>
        <v>#REF!</v>
      </c>
      <c r="O15" s="405" t="e">
        <f>#REF!</f>
        <v>#REF!</v>
      </c>
      <c r="P15" s="406" t="e">
        <f t="shared" si="4"/>
        <v>#REF!</v>
      </c>
    </row>
    <row r="16" spans="1:16">
      <c r="A16" s="293" t="s">
        <v>582</v>
      </c>
      <c r="B16" s="408" t="e">
        <f>#REF!+#REF!</f>
        <v>#REF!</v>
      </c>
      <c r="C16" s="400" t="e">
        <f>#REF!</f>
        <v>#REF!</v>
      </c>
      <c r="D16" s="401" t="e">
        <f t="shared" si="0"/>
        <v>#REF!</v>
      </c>
      <c r="E16" s="408" t="e">
        <f>#REF!+#REF!</f>
        <v>#REF!</v>
      </c>
      <c r="F16" s="400" t="e">
        <f>#REF!</f>
        <v>#REF!</v>
      </c>
      <c r="G16" s="401" t="e">
        <f t="shared" si="1"/>
        <v>#REF!</v>
      </c>
      <c r="H16" s="408" t="e">
        <f>#REF!+#REF!</f>
        <v>#REF!</v>
      </c>
      <c r="I16" s="400" t="e">
        <f>#REF!</f>
        <v>#REF!</v>
      </c>
      <c r="J16" s="401" t="e">
        <f t="shared" si="2"/>
        <v>#REF!</v>
      </c>
      <c r="K16" s="408" t="e">
        <f>#REF!+#REF!</f>
        <v>#REF!</v>
      </c>
      <c r="L16" s="400" t="e">
        <f>#REF!</f>
        <v>#REF!</v>
      </c>
      <c r="M16" s="401" t="e">
        <f t="shared" si="3"/>
        <v>#REF!</v>
      </c>
      <c r="N16" s="408" t="e">
        <f>#REF!+#REF!</f>
        <v>#REF!</v>
      </c>
      <c r="O16" s="400" t="e">
        <f>#REF!</f>
        <v>#REF!</v>
      </c>
      <c r="P16" s="401" t="e">
        <f t="shared" si="4"/>
        <v>#REF!</v>
      </c>
    </row>
    <row r="17" spans="1:16">
      <c r="A17" s="293" t="s">
        <v>583</v>
      </c>
      <c r="B17" s="408" t="e">
        <f>#REF!+#REF!</f>
        <v>#REF!</v>
      </c>
      <c r="C17" s="400" t="e">
        <f>#REF!</f>
        <v>#REF!</v>
      </c>
      <c r="D17" s="401" t="e">
        <f t="shared" si="0"/>
        <v>#REF!</v>
      </c>
      <c r="E17" s="408" t="e">
        <f>#REF!+#REF!</f>
        <v>#REF!</v>
      </c>
      <c r="F17" s="400" t="e">
        <f>#REF!</f>
        <v>#REF!</v>
      </c>
      <c r="G17" s="401" t="e">
        <f t="shared" si="1"/>
        <v>#REF!</v>
      </c>
      <c r="H17" s="408" t="e">
        <f>#REF!+#REF!</f>
        <v>#REF!</v>
      </c>
      <c r="I17" s="400" t="e">
        <f>#REF!</f>
        <v>#REF!</v>
      </c>
      <c r="J17" s="401" t="e">
        <f t="shared" si="2"/>
        <v>#REF!</v>
      </c>
      <c r="K17" s="408" t="e">
        <f>#REF!+#REF!</f>
        <v>#REF!</v>
      </c>
      <c r="L17" s="400" t="e">
        <f>#REF!</f>
        <v>#REF!</v>
      </c>
      <c r="M17" s="401" t="e">
        <f t="shared" si="3"/>
        <v>#REF!</v>
      </c>
      <c r="N17" s="408" t="e">
        <f>#REF!+#REF!</f>
        <v>#REF!</v>
      </c>
      <c r="O17" s="400" t="e">
        <f>#REF!</f>
        <v>#REF!</v>
      </c>
      <c r="P17" s="401" t="e">
        <f t="shared" si="4"/>
        <v>#REF!</v>
      </c>
    </row>
    <row r="18" spans="1:16">
      <c r="A18" s="293" t="s">
        <v>584</v>
      </c>
      <c r="B18" s="408" t="e">
        <f>#REF!+#REF!</f>
        <v>#REF!</v>
      </c>
      <c r="C18" s="400" t="e">
        <f>#REF!</f>
        <v>#REF!</v>
      </c>
      <c r="D18" s="401" t="e">
        <f t="shared" si="0"/>
        <v>#REF!</v>
      </c>
      <c r="E18" s="408" t="e">
        <f>#REF!+#REF!</f>
        <v>#REF!</v>
      </c>
      <c r="F18" s="400" t="e">
        <f>#REF!</f>
        <v>#REF!</v>
      </c>
      <c r="G18" s="401" t="e">
        <f t="shared" si="1"/>
        <v>#REF!</v>
      </c>
      <c r="H18" s="408" t="e">
        <f>#REF!+#REF!</f>
        <v>#REF!</v>
      </c>
      <c r="I18" s="400" t="e">
        <f>#REF!</f>
        <v>#REF!</v>
      </c>
      <c r="J18" s="401" t="e">
        <f t="shared" si="2"/>
        <v>#REF!</v>
      </c>
      <c r="K18" s="408" t="e">
        <f>#REF!+#REF!</f>
        <v>#REF!</v>
      </c>
      <c r="L18" s="400" t="e">
        <f>#REF!</f>
        <v>#REF!</v>
      </c>
      <c r="M18" s="401" t="e">
        <f t="shared" si="3"/>
        <v>#REF!</v>
      </c>
      <c r="N18" s="408" t="e">
        <f>#REF!+#REF!</f>
        <v>#REF!</v>
      </c>
      <c r="O18" s="400" t="e">
        <f>#REF!</f>
        <v>#REF!</v>
      </c>
      <c r="P18" s="401" t="e">
        <f t="shared" si="4"/>
        <v>#REF!</v>
      </c>
    </row>
    <row r="19" spans="1:16">
      <c r="A19" s="293" t="s">
        <v>585</v>
      </c>
      <c r="B19" s="408" t="e">
        <f>#REF!+#REF!</f>
        <v>#REF!</v>
      </c>
      <c r="C19" s="400" t="e">
        <f>#REF!</f>
        <v>#REF!</v>
      </c>
      <c r="D19" s="401" t="e">
        <f t="shared" si="0"/>
        <v>#REF!</v>
      </c>
      <c r="E19" s="408" t="e">
        <f>#REF!+#REF!</f>
        <v>#REF!</v>
      </c>
      <c r="F19" s="400" t="e">
        <f>#REF!</f>
        <v>#REF!</v>
      </c>
      <c r="G19" s="401" t="e">
        <f t="shared" si="1"/>
        <v>#REF!</v>
      </c>
      <c r="H19" s="408" t="e">
        <f>#REF!+#REF!</f>
        <v>#REF!</v>
      </c>
      <c r="I19" s="400" t="e">
        <f>#REF!</f>
        <v>#REF!</v>
      </c>
      <c r="J19" s="401" t="e">
        <f t="shared" si="2"/>
        <v>#REF!</v>
      </c>
      <c r="K19" s="408" t="e">
        <f>#REF!+#REF!</f>
        <v>#REF!</v>
      </c>
      <c r="L19" s="400" t="e">
        <f>#REF!</f>
        <v>#REF!</v>
      </c>
      <c r="M19" s="401" t="e">
        <f t="shared" si="3"/>
        <v>#REF!</v>
      </c>
      <c r="N19" s="408" t="e">
        <f>#REF!+#REF!</f>
        <v>#REF!</v>
      </c>
      <c r="O19" s="400" t="e">
        <f>#REF!</f>
        <v>#REF!</v>
      </c>
      <c r="P19" s="401" t="e">
        <f t="shared" si="4"/>
        <v>#REF!</v>
      </c>
    </row>
    <row r="20" spans="1:16">
      <c r="A20" s="403" t="s">
        <v>586</v>
      </c>
      <c r="B20" s="408" t="e">
        <f>#REF!+#REF!</f>
        <v>#REF!</v>
      </c>
      <c r="C20" s="400" t="e">
        <f>#REF!</f>
        <v>#REF!</v>
      </c>
      <c r="D20" s="401" t="e">
        <f t="shared" si="0"/>
        <v>#REF!</v>
      </c>
      <c r="E20" s="408" t="e">
        <f>#REF!+#REF!</f>
        <v>#REF!</v>
      </c>
      <c r="F20" s="400" t="e">
        <f>#REF!</f>
        <v>#REF!</v>
      </c>
      <c r="G20" s="401" t="e">
        <f t="shared" si="1"/>
        <v>#REF!</v>
      </c>
      <c r="H20" s="408" t="e">
        <f>#REF!+#REF!</f>
        <v>#REF!</v>
      </c>
      <c r="I20" s="400" t="e">
        <f>#REF!</f>
        <v>#REF!</v>
      </c>
      <c r="J20" s="401" t="e">
        <f t="shared" si="2"/>
        <v>#REF!</v>
      </c>
      <c r="K20" s="408" t="e">
        <f>#REF!+#REF!</f>
        <v>#REF!</v>
      </c>
      <c r="L20" s="400" t="e">
        <f>#REF!</f>
        <v>#REF!</v>
      </c>
      <c r="M20" s="401" t="e">
        <f t="shared" si="3"/>
        <v>#REF!</v>
      </c>
      <c r="N20" s="408" t="e">
        <f>#REF!+#REF!</f>
        <v>#REF!</v>
      </c>
      <c r="O20" s="400" t="e">
        <f>#REF!</f>
        <v>#REF!</v>
      </c>
      <c r="P20" s="401" t="e">
        <f t="shared" si="4"/>
        <v>#REF!</v>
      </c>
    </row>
    <row r="21" spans="1:16">
      <c r="A21" s="293" t="s">
        <v>587</v>
      </c>
      <c r="B21" s="395" t="e">
        <f>#REF!+#REF!</f>
        <v>#REF!</v>
      </c>
      <c r="C21" s="396" t="e">
        <f>#REF!</f>
        <v>#REF!</v>
      </c>
      <c r="D21" s="397" t="e">
        <f t="shared" si="0"/>
        <v>#REF!</v>
      </c>
      <c r="E21" s="398" t="e">
        <f>#REF!+#REF!</f>
        <v>#REF!</v>
      </c>
      <c r="F21" s="396" t="e">
        <f>#REF!</f>
        <v>#REF!</v>
      </c>
      <c r="G21" s="397" t="e">
        <f t="shared" si="1"/>
        <v>#REF!</v>
      </c>
      <c r="H21" s="395" t="e">
        <f>#REF!+#REF!</f>
        <v>#REF!</v>
      </c>
      <c r="I21" s="396" t="e">
        <f>#REF!</f>
        <v>#REF!</v>
      </c>
      <c r="J21" s="397" t="e">
        <f t="shared" si="2"/>
        <v>#REF!</v>
      </c>
      <c r="K21" s="398" t="e">
        <f>#REF!+#REF!</f>
        <v>#REF!</v>
      </c>
      <c r="L21" s="396" t="e">
        <f>#REF!</f>
        <v>#REF!</v>
      </c>
      <c r="M21" s="397" t="e">
        <f t="shared" si="3"/>
        <v>#REF!</v>
      </c>
      <c r="N21" s="395" t="e">
        <f>#REF!+#REF!</f>
        <v>#REF!</v>
      </c>
      <c r="O21" s="396" t="e">
        <f>#REF!</f>
        <v>#REF!</v>
      </c>
      <c r="P21" s="397" t="e">
        <f t="shared" si="4"/>
        <v>#REF!</v>
      </c>
    </row>
    <row r="22" spans="1:16">
      <c r="A22" s="293" t="s">
        <v>588</v>
      </c>
      <c r="B22" s="399" t="e">
        <f>#REF!+#REF!</f>
        <v>#REF!</v>
      </c>
      <c r="C22" s="400" t="e">
        <f>#REF!</f>
        <v>#REF!</v>
      </c>
      <c r="D22" s="401" t="e">
        <f t="shared" si="0"/>
        <v>#REF!</v>
      </c>
      <c r="E22" s="402" t="e">
        <f>#REF!+#REF!</f>
        <v>#REF!</v>
      </c>
      <c r="F22" s="400" t="e">
        <f>#REF!</f>
        <v>#REF!</v>
      </c>
      <c r="G22" s="401" t="e">
        <f t="shared" si="1"/>
        <v>#REF!</v>
      </c>
      <c r="H22" s="399" t="e">
        <f>#REF!+#REF!</f>
        <v>#REF!</v>
      </c>
      <c r="I22" s="400" t="e">
        <f>#REF!</f>
        <v>#REF!</v>
      </c>
      <c r="J22" s="401" t="e">
        <f t="shared" si="2"/>
        <v>#REF!</v>
      </c>
      <c r="K22" s="402" t="e">
        <f>#REF!+#REF!</f>
        <v>#REF!</v>
      </c>
      <c r="L22" s="400" t="e">
        <f>#REF!</f>
        <v>#REF!</v>
      </c>
      <c r="M22" s="401" t="e">
        <f t="shared" si="3"/>
        <v>#REF!</v>
      </c>
      <c r="N22" s="399" t="e">
        <f>#REF!+#REF!</f>
        <v>#REF!</v>
      </c>
      <c r="O22" s="400" t="e">
        <f>#REF!</f>
        <v>#REF!</v>
      </c>
      <c r="P22" s="401" t="e">
        <f t="shared" si="4"/>
        <v>#REF!</v>
      </c>
    </row>
    <row r="23" spans="1:16">
      <c r="A23" s="293" t="s">
        <v>589</v>
      </c>
      <c r="B23" s="399" t="e">
        <f>#REF!+#REF!</f>
        <v>#REF!</v>
      </c>
      <c r="C23" s="400" t="e">
        <f>#REF!</f>
        <v>#REF!</v>
      </c>
      <c r="D23" s="401" t="e">
        <f t="shared" si="0"/>
        <v>#REF!</v>
      </c>
      <c r="E23" s="402" t="e">
        <f>#REF!+#REF!</f>
        <v>#REF!</v>
      </c>
      <c r="F23" s="400" t="e">
        <f>#REF!</f>
        <v>#REF!</v>
      </c>
      <c r="G23" s="401" t="e">
        <f t="shared" si="1"/>
        <v>#REF!</v>
      </c>
      <c r="H23" s="399" t="e">
        <f>#REF!+#REF!</f>
        <v>#REF!</v>
      </c>
      <c r="I23" s="400" t="e">
        <f>#REF!</f>
        <v>#REF!</v>
      </c>
      <c r="J23" s="401" t="e">
        <f t="shared" si="2"/>
        <v>#REF!</v>
      </c>
      <c r="K23" s="402" t="e">
        <f>#REF!+#REF!</f>
        <v>#REF!</v>
      </c>
      <c r="L23" s="400" t="e">
        <f>#REF!</f>
        <v>#REF!</v>
      </c>
      <c r="M23" s="401" t="e">
        <f t="shared" si="3"/>
        <v>#REF!</v>
      </c>
      <c r="N23" s="399" t="e">
        <f>#REF!+#REF!</f>
        <v>#REF!</v>
      </c>
      <c r="O23" s="400" t="e">
        <f>#REF!</f>
        <v>#REF!</v>
      </c>
      <c r="P23" s="401" t="e">
        <f t="shared" si="4"/>
        <v>#REF!</v>
      </c>
    </row>
    <row r="24" spans="1:16">
      <c r="A24" s="293" t="s">
        <v>590</v>
      </c>
      <c r="B24" s="399" t="e">
        <f>#REF!+#REF!</f>
        <v>#REF!</v>
      </c>
      <c r="C24" s="400" t="e">
        <f>#REF!</f>
        <v>#REF!</v>
      </c>
      <c r="D24" s="401" t="e">
        <f t="shared" si="0"/>
        <v>#REF!</v>
      </c>
      <c r="E24" s="402" t="e">
        <f>#REF!+#REF!</f>
        <v>#REF!</v>
      </c>
      <c r="F24" s="400" t="e">
        <f>#REF!</f>
        <v>#REF!</v>
      </c>
      <c r="G24" s="401" t="e">
        <f t="shared" si="1"/>
        <v>#REF!</v>
      </c>
      <c r="H24" s="399" t="e">
        <f>#REF!+#REF!</f>
        <v>#REF!</v>
      </c>
      <c r="I24" s="400" t="e">
        <f>#REF!</f>
        <v>#REF!</v>
      </c>
      <c r="J24" s="401" t="e">
        <f t="shared" si="2"/>
        <v>#REF!</v>
      </c>
      <c r="K24" s="402" t="e">
        <f>#REF!+#REF!</f>
        <v>#REF!</v>
      </c>
      <c r="L24" s="400" t="e">
        <f>#REF!</f>
        <v>#REF!</v>
      </c>
      <c r="M24" s="401" t="e">
        <f t="shared" si="3"/>
        <v>#REF!</v>
      </c>
      <c r="N24" s="399" t="e">
        <f>#REF!+#REF!</f>
        <v>#REF!</v>
      </c>
      <c r="O24" s="400" t="e">
        <f>#REF!</f>
        <v>#REF!</v>
      </c>
      <c r="P24" s="401" t="e">
        <f t="shared" si="4"/>
        <v>#REF!</v>
      </c>
    </row>
    <row r="25" spans="1:16">
      <c r="A25" s="403" t="s">
        <v>591</v>
      </c>
      <c r="B25" s="404" t="e">
        <f>#REF!+#REF!</f>
        <v>#REF!</v>
      </c>
      <c r="C25" s="405" t="e">
        <f>#REF!</f>
        <v>#REF!</v>
      </c>
      <c r="D25" s="406" t="e">
        <f t="shared" si="0"/>
        <v>#REF!</v>
      </c>
      <c r="E25" s="407" t="e">
        <f>#REF!+#REF!</f>
        <v>#REF!</v>
      </c>
      <c r="F25" s="405" t="e">
        <f>#REF!</f>
        <v>#REF!</v>
      </c>
      <c r="G25" s="406" t="e">
        <f t="shared" si="1"/>
        <v>#REF!</v>
      </c>
      <c r="H25" s="404" t="e">
        <f>#REF!+#REF!</f>
        <v>#REF!</v>
      </c>
      <c r="I25" s="405" t="e">
        <f>#REF!</f>
        <v>#REF!</v>
      </c>
      <c r="J25" s="406" t="e">
        <f t="shared" si="2"/>
        <v>#REF!</v>
      </c>
      <c r="K25" s="407" t="e">
        <f>#REF!+#REF!</f>
        <v>#REF!</v>
      </c>
      <c r="L25" s="405" t="e">
        <f>#REF!</f>
        <v>#REF!</v>
      </c>
      <c r="M25" s="406" t="e">
        <f t="shared" si="3"/>
        <v>#REF!</v>
      </c>
      <c r="N25" s="404" t="e">
        <f>#REF!+#REF!</f>
        <v>#REF!</v>
      </c>
      <c r="O25" s="405" t="e">
        <f>#REF!</f>
        <v>#REF!</v>
      </c>
      <c r="P25" s="406" t="e">
        <f t="shared" si="4"/>
        <v>#REF!</v>
      </c>
    </row>
    <row r="26" spans="1:16">
      <c r="A26" s="293" t="s">
        <v>592</v>
      </c>
      <c r="B26" s="408" t="e">
        <f>#REF!+#REF!</f>
        <v>#REF!</v>
      </c>
      <c r="C26" s="400" t="e">
        <f>#REF!</f>
        <v>#REF!</v>
      </c>
      <c r="D26" s="401" t="e">
        <f t="shared" si="0"/>
        <v>#REF!</v>
      </c>
      <c r="E26" s="408" t="e">
        <f>#REF!+#REF!</f>
        <v>#REF!</v>
      </c>
      <c r="F26" s="400" t="e">
        <f>#REF!</f>
        <v>#REF!</v>
      </c>
      <c r="G26" s="401" t="e">
        <f t="shared" si="1"/>
        <v>#REF!</v>
      </c>
      <c r="H26" s="408" t="e">
        <f>#REF!+#REF!</f>
        <v>#REF!</v>
      </c>
      <c r="I26" s="400" t="e">
        <f>#REF!</f>
        <v>#REF!</v>
      </c>
      <c r="J26" s="401" t="e">
        <f t="shared" si="2"/>
        <v>#REF!</v>
      </c>
      <c r="K26" s="408" t="e">
        <f>#REF!+#REF!</f>
        <v>#REF!</v>
      </c>
      <c r="L26" s="400" t="e">
        <f>#REF!</f>
        <v>#REF!</v>
      </c>
      <c r="M26" s="401" t="e">
        <f t="shared" si="3"/>
        <v>#REF!</v>
      </c>
      <c r="N26" s="408" t="e">
        <f>#REF!+#REF!</f>
        <v>#REF!</v>
      </c>
      <c r="O26" s="400" t="e">
        <f>#REF!</f>
        <v>#REF!</v>
      </c>
      <c r="P26" s="401" t="e">
        <f t="shared" si="4"/>
        <v>#REF!</v>
      </c>
    </row>
    <row r="27" spans="1:16">
      <c r="A27" s="293" t="s">
        <v>593</v>
      </c>
      <c r="B27" s="408" t="e">
        <f>#REF!+#REF!</f>
        <v>#REF!</v>
      </c>
      <c r="C27" s="400" t="e">
        <f>#REF!</f>
        <v>#REF!</v>
      </c>
      <c r="D27" s="401" t="e">
        <f t="shared" si="0"/>
        <v>#REF!</v>
      </c>
      <c r="E27" s="408" t="e">
        <f>#REF!+#REF!</f>
        <v>#REF!</v>
      </c>
      <c r="F27" s="400" t="e">
        <f>#REF!</f>
        <v>#REF!</v>
      </c>
      <c r="G27" s="401" t="e">
        <f t="shared" si="1"/>
        <v>#REF!</v>
      </c>
      <c r="H27" s="408" t="e">
        <f>#REF!+#REF!</f>
        <v>#REF!</v>
      </c>
      <c r="I27" s="400" t="e">
        <f>#REF!</f>
        <v>#REF!</v>
      </c>
      <c r="J27" s="401" t="e">
        <f t="shared" si="2"/>
        <v>#REF!</v>
      </c>
      <c r="K27" s="408" t="e">
        <f>#REF!+#REF!</f>
        <v>#REF!</v>
      </c>
      <c r="L27" s="400" t="e">
        <f>#REF!</f>
        <v>#REF!</v>
      </c>
      <c r="M27" s="401" t="e">
        <f t="shared" si="3"/>
        <v>#REF!</v>
      </c>
      <c r="N27" s="408" t="e">
        <f>#REF!+#REF!</f>
        <v>#REF!</v>
      </c>
      <c r="O27" s="400" t="e">
        <f>#REF!</f>
        <v>#REF!</v>
      </c>
      <c r="P27" s="401" t="e">
        <f t="shared" si="4"/>
        <v>#REF!</v>
      </c>
    </row>
    <row r="28" spans="1:16">
      <c r="A28" s="293" t="s">
        <v>594</v>
      </c>
      <c r="B28" s="408" t="e">
        <f>#REF!+#REF!</f>
        <v>#REF!</v>
      </c>
      <c r="C28" s="400" t="e">
        <f>#REF!</f>
        <v>#REF!</v>
      </c>
      <c r="D28" s="401" t="e">
        <f t="shared" si="0"/>
        <v>#REF!</v>
      </c>
      <c r="E28" s="408" t="e">
        <f>#REF!+#REF!</f>
        <v>#REF!</v>
      </c>
      <c r="F28" s="400" t="e">
        <f>#REF!</f>
        <v>#REF!</v>
      </c>
      <c r="G28" s="401" t="e">
        <f t="shared" si="1"/>
        <v>#REF!</v>
      </c>
      <c r="H28" s="408" t="e">
        <f>#REF!+#REF!</f>
        <v>#REF!</v>
      </c>
      <c r="I28" s="400" t="e">
        <f>#REF!</f>
        <v>#REF!</v>
      </c>
      <c r="J28" s="401" t="e">
        <f t="shared" si="2"/>
        <v>#REF!</v>
      </c>
      <c r="K28" s="408" t="e">
        <f>#REF!+#REF!</f>
        <v>#REF!</v>
      </c>
      <c r="L28" s="400" t="e">
        <f>#REF!</f>
        <v>#REF!</v>
      </c>
      <c r="M28" s="401" t="e">
        <f t="shared" si="3"/>
        <v>#REF!</v>
      </c>
      <c r="N28" s="408" t="e">
        <f>#REF!+#REF!</f>
        <v>#REF!</v>
      </c>
      <c r="O28" s="400" t="e">
        <f>#REF!</f>
        <v>#REF!</v>
      </c>
      <c r="P28" s="401" t="e">
        <f t="shared" si="4"/>
        <v>#REF!</v>
      </c>
    </row>
    <row r="29" spans="1:16">
      <c r="A29" s="293" t="s">
        <v>595</v>
      </c>
      <c r="B29" s="408" t="e">
        <f>#REF!+#REF!</f>
        <v>#REF!</v>
      </c>
      <c r="C29" s="400" t="e">
        <f>#REF!</f>
        <v>#REF!</v>
      </c>
      <c r="D29" s="401" t="e">
        <f t="shared" si="0"/>
        <v>#REF!</v>
      </c>
      <c r="E29" s="408" t="e">
        <f>#REF!+#REF!</f>
        <v>#REF!</v>
      </c>
      <c r="F29" s="400" t="e">
        <f>#REF!</f>
        <v>#REF!</v>
      </c>
      <c r="G29" s="401" t="e">
        <f t="shared" si="1"/>
        <v>#REF!</v>
      </c>
      <c r="H29" s="408" t="e">
        <f>#REF!+#REF!</f>
        <v>#REF!</v>
      </c>
      <c r="I29" s="400" t="e">
        <f>#REF!</f>
        <v>#REF!</v>
      </c>
      <c r="J29" s="401" t="e">
        <f t="shared" si="2"/>
        <v>#REF!</v>
      </c>
      <c r="K29" s="408" t="e">
        <f>#REF!+#REF!</f>
        <v>#REF!</v>
      </c>
      <c r="L29" s="400" t="e">
        <f>#REF!</f>
        <v>#REF!</v>
      </c>
      <c r="M29" s="401" t="e">
        <f t="shared" si="3"/>
        <v>#REF!</v>
      </c>
      <c r="N29" s="408" t="e">
        <f>#REF!+#REF!</f>
        <v>#REF!</v>
      </c>
      <c r="O29" s="400" t="e">
        <f>#REF!</f>
        <v>#REF!</v>
      </c>
      <c r="P29" s="401" t="e">
        <f t="shared" si="4"/>
        <v>#REF!</v>
      </c>
    </row>
    <row r="30" spans="1:16">
      <c r="A30" s="403" t="s">
        <v>596</v>
      </c>
      <c r="B30" s="408" t="e">
        <f>#REF!+#REF!</f>
        <v>#REF!</v>
      </c>
      <c r="C30" s="400" t="e">
        <f>#REF!</f>
        <v>#REF!</v>
      </c>
      <c r="D30" s="401" t="e">
        <f t="shared" si="0"/>
        <v>#REF!</v>
      </c>
      <c r="E30" s="408" t="e">
        <f>#REF!+#REF!</f>
        <v>#REF!</v>
      </c>
      <c r="F30" s="400" t="e">
        <f>#REF!</f>
        <v>#REF!</v>
      </c>
      <c r="G30" s="401" t="e">
        <f t="shared" si="1"/>
        <v>#REF!</v>
      </c>
      <c r="H30" s="408" t="e">
        <f>#REF!+#REF!</f>
        <v>#REF!</v>
      </c>
      <c r="I30" s="400" t="e">
        <f>#REF!</f>
        <v>#REF!</v>
      </c>
      <c r="J30" s="401" t="e">
        <f t="shared" si="2"/>
        <v>#REF!</v>
      </c>
      <c r="K30" s="408" t="e">
        <f>#REF!+#REF!</f>
        <v>#REF!</v>
      </c>
      <c r="L30" s="400" t="e">
        <f>#REF!</f>
        <v>#REF!</v>
      </c>
      <c r="M30" s="401" t="e">
        <f t="shared" si="3"/>
        <v>#REF!</v>
      </c>
      <c r="N30" s="408" t="e">
        <f>#REF!+#REF!</f>
        <v>#REF!</v>
      </c>
      <c r="O30" s="400" t="e">
        <f>#REF!</f>
        <v>#REF!</v>
      </c>
      <c r="P30" s="401" t="e">
        <f t="shared" si="4"/>
        <v>#REF!</v>
      </c>
    </row>
    <row r="31" spans="1:16">
      <c r="A31" s="293" t="s">
        <v>597</v>
      </c>
      <c r="B31" s="395" t="e">
        <f>#REF!+#REF!</f>
        <v>#REF!</v>
      </c>
      <c r="C31" s="396" t="e">
        <f>#REF!</f>
        <v>#REF!</v>
      </c>
      <c r="D31" s="397" t="e">
        <f t="shared" si="0"/>
        <v>#REF!</v>
      </c>
      <c r="E31" s="398" t="e">
        <f>#REF!+#REF!</f>
        <v>#REF!</v>
      </c>
      <c r="F31" s="396" t="e">
        <f>#REF!</f>
        <v>#REF!</v>
      </c>
      <c r="G31" s="397" t="e">
        <f t="shared" si="1"/>
        <v>#REF!</v>
      </c>
      <c r="H31" s="395" t="e">
        <f>#REF!+#REF!</f>
        <v>#REF!</v>
      </c>
      <c r="I31" s="396" t="e">
        <f>#REF!</f>
        <v>#REF!</v>
      </c>
      <c r="J31" s="397" t="e">
        <f t="shared" si="2"/>
        <v>#REF!</v>
      </c>
      <c r="K31" s="398" t="e">
        <f>#REF!+#REF!</f>
        <v>#REF!</v>
      </c>
      <c r="L31" s="396" t="e">
        <f>#REF!</f>
        <v>#REF!</v>
      </c>
      <c r="M31" s="397" t="e">
        <f t="shared" si="3"/>
        <v>#REF!</v>
      </c>
      <c r="N31" s="395" t="e">
        <f>#REF!+#REF!</f>
        <v>#REF!</v>
      </c>
      <c r="O31" s="396" t="e">
        <f>#REF!</f>
        <v>#REF!</v>
      </c>
      <c r="P31" s="397" t="e">
        <f t="shared" si="4"/>
        <v>#REF!</v>
      </c>
    </row>
    <row r="32" spans="1:16">
      <c r="A32" s="293" t="s">
        <v>598</v>
      </c>
      <c r="B32" s="399" t="e">
        <f>#REF!+#REF!</f>
        <v>#REF!</v>
      </c>
      <c r="C32" s="400" t="e">
        <f>#REF!</f>
        <v>#REF!</v>
      </c>
      <c r="D32" s="401" t="e">
        <f t="shared" si="0"/>
        <v>#REF!</v>
      </c>
      <c r="E32" s="402" t="e">
        <f>#REF!+#REF!</f>
        <v>#REF!</v>
      </c>
      <c r="F32" s="400" t="e">
        <f>#REF!</f>
        <v>#REF!</v>
      </c>
      <c r="G32" s="401" t="e">
        <f t="shared" si="1"/>
        <v>#REF!</v>
      </c>
      <c r="H32" s="399" t="e">
        <f>#REF!+#REF!</f>
        <v>#REF!</v>
      </c>
      <c r="I32" s="400" t="e">
        <f>#REF!</f>
        <v>#REF!</v>
      </c>
      <c r="J32" s="401" t="e">
        <f t="shared" si="2"/>
        <v>#REF!</v>
      </c>
      <c r="K32" s="402" t="e">
        <f>#REF!+#REF!</f>
        <v>#REF!</v>
      </c>
      <c r="L32" s="400" t="e">
        <f>#REF!</f>
        <v>#REF!</v>
      </c>
      <c r="M32" s="401" t="e">
        <f t="shared" si="3"/>
        <v>#REF!</v>
      </c>
      <c r="N32" s="399" t="e">
        <f>#REF!+#REF!</f>
        <v>#REF!</v>
      </c>
      <c r="O32" s="400" t="e">
        <f>#REF!</f>
        <v>#REF!</v>
      </c>
      <c r="P32" s="401" t="e">
        <f t="shared" si="4"/>
        <v>#REF!</v>
      </c>
    </row>
    <row r="33" spans="1:16">
      <c r="A33" s="293" t="s">
        <v>599</v>
      </c>
      <c r="B33" s="399" t="e">
        <f>#REF!+#REF!</f>
        <v>#REF!</v>
      </c>
      <c r="C33" s="400" t="e">
        <f>#REF!</f>
        <v>#REF!</v>
      </c>
      <c r="D33" s="401" t="e">
        <f t="shared" si="0"/>
        <v>#REF!</v>
      </c>
      <c r="E33" s="402" t="e">
        <f>#REF!+#REF!</f>
        <v>#REF!</v>
      </c>
      <c r="F33" s="400" t="e">
        <f>#REF!</f>
        <v>#REF!</v>
      </c>
      <c r="G33" s="401" t="e">
        <f t="shared" si="1"/>
        <v>#REF!</v>
      </c>
      <c r="H33" s="399" t="e">
        <f>#REF!+#REF!</f>
        <v>#REF!</v>
      </c>
      <c r="I33" s="400" t="e">
        <f>#REF!</f>
        <v>#REF!</v>
      </c>
      <c r="J33" s="401" t="e">
        <f t="shared" si="2"/>
        <v>#REF!</v>
      </c>
      <c r="K33" s="402" t="e">
        <f>#REF!+#REF!</f>
        <v>#REF!</v>
      </c>
      <c r="L33" s="400" t="e">
        <f>#REF!</f>
        <v>#REF!</v>
      </c>
      <c r="M33" s="401" t="e">
        <f t="shared" si="3"/>
        <v>#REF!</v>
      </c>
      <c r="N33" s="399" t="e">
        <f>#REF!+#REF!</f>
        <v>#REF!</v>
      </c>
      <c r="O33" s="400" t="e">
        <f>#REF!</f>
        <v>#REF!</v>
      </c>
      <c r="P33" s="401" t="e">
        <f t="shared" si="4"/>
        <v>#REF!</v>
      </c>
    </row>
    <row r="34" spans="1:16">
      <c r="A34" s="293" t="s">
        <v>600</v>
      </c>
      <c r="B34" s="399" t="e">
        <f>#REF!+#REF!</f>
        <v>#REF!</v>
      </c>
      <c r="C34" s="400" t="e">
        <f>#REF!</f>
        <v>#REF!</v>
      </c>
      <c r="D34" s="401" t="e">
        <f t="shared" si="0"/>
        <v>#REF!</v>
      </c>
      <c r="E34" s="402" t="e">
        <f>#REF!+#REF!</f>
        <v>#REF!</v>
      </c>
      <c r="F34" s="400" t="e">
        <f>#REF!</f>
        <v>#REF!</v>
      </c>
      <c r="G34" s="401" t="e">
        <f t="shared" si="1"/>
        <v>#REF!</v>
      </c>
      <c r="H34" s="399" t="e">
        <f>#REF!+#REF!</f>
        <v>#REF!</v>
      </c>
      <c r="I34" s="400" t="e">
        <f>#REF!</f>
        <v>#REF!</v>
      </c>
      <c r="J34" s="401" t="e">
        <f t="shared" si="2"/>
        <v>#REF!</v>
      </c>
      <c r="K34" s="402" t="e">
        <f>#REF!+#REF!</f>
        <v>#REF!</v>
      </c>
      <c r="L34" s="400" t="e">
        <f>#REF!</f>
        <v>#REF!</v>
      </c>
      <c r="M34" s="401" t="e">
        <f t="shared" si="3"/>
        <v>#REF!</v>
      </c>
      <c r="N34" s="399" t="e">
        <f>#REF!+#REF!</f>
        <v>#REF!</v>
      </c>
      <c r="O34" s="400" t="e">
        <f>#REF!</f>
        <v>#REF!</v>
      </c>
      <c r="P34" s="401" t="e">
        <f t="shared" si="4"/>
        <v>#REF!</v>
      </c>
    </row>
    <row r="35" spans="1:16">
      <c r="A35" s="403" t="s">
        <v>601</v>
      </c>
      <c r="B35" s="404" t="e">
        <f>#REF!+#REF!</f>
        <v>#REF!</v>
      </c>
      <c r="C35" s="405" t="e">
        <f>#REF!</f>
        <v>#REF!</v>
      </c>
      <c r="D35" s="406" t="e">
        <f t="shared" si="0"/>
        <v>#REF!</v>
      </c>
      <c r="E35" s="407" t="e">
        <f>#REF!+#REF!</f>
        <v>#REF!</v>
      </c>
      <c r="F35" s="405" t="e">
        <f>#REF!</f>
        <v>#REF!</v>
      </c>
      <c r="G35" s="406" t="e">
        <f t="shared" si="1"/>
        <v>#REF!</v>
      </c>
      <c r="H35" s="404" t="e">
        <f>#REF!+#REF!</f>
        <v>#REF!</v>
      </c>
      <c r="I35" s="405" t="e">
        <f>#REF!</f>
        <v>#REF!</v>
      </c>
      <c r="J35" s="406" t="e">
        <f t="shared" si="2"/>
        <v>#REF!</v>
      </c>
      <c r="K35" s="407" t="e">
        <f>#REF!+#REF!</f>
        <v>#REF!</v>
      </c>
      <c r="L35" s="405" t="e">
        <f>#REF!</f>
        <v>#REF!</v>
      </c>
      <c r="M35" s="406" t="e">
        <f t="shared" si="3"/>
        <v>#REF!</v>
      </c>
      <c r="N35" s="404" t="e">
        <f>#REF!+#REF!</f>
        <v>#REF!</v>
      </c>
      <c r="O35" s="405" t="e">
        <f>#REF!</f>
        <v>#REF!</v>
      </c>
      <c r="P35" s="406" t="e">
        <f t="shared" si="4"/>
        <v>#REF!</v>
      </c>
    </row>
    <row r="36" spans="1:16">
      <c r="A36" s="293" t="s">
        <v>602</v>
      </c>
      <c r="B36" s="408" t="e">
        <f>#REF!+#REF!</f>
        <v>#REF!</v>
      </c>
      <c r="C36" s="400" t="e">
        <f>#REF!</f>
        <v>#REF!</v>
      </c>
      <c r="D36" s="401" t="e">
        <f t="shared" si="0"/>
        <v>#REF!</v>
      </c>
      <c r="E36" s="408" t="e">
        <f>#REF!+#REF!</f>
        <v>#REF!</v>
      </c>
      <c r="F36" s="400" t="e">
        <f>#REF!</f>
        <v>#REF!</v>
      </c>
      <c r="G36" s="401" t="e">
        <f t="shared" si="1"/>
        <v>#REF!</v>
      </c>
      <c r="H36" s="408" t="e">
        <f>#REF!+#REF!</f>
        <v>#REF!</v>
      </c>
      <c r="I36" s="400" t="e">
        <f>#REF!</f>
        <v>#REF!</v>
      </c>
      <c r="J36" s="401" t="e">
        <f t="shared" si="2"/>
        <v>#REF!</v>
      </c>
      <c r="K36" s="408" t="e">
        <f>#REF!+#REF!</f>
        <v>#REF!</v>
      </c>
      <c r="L36" s="400" t="e">
        <f>#REF!</f>
        <v>#REF!</v>
      </c>
      <c r="M36" s="401" t="e">
        <f t="shared" si="3"/>
        <v>#REF!</v>
      </c>
      <c r="N36" s="408" t="e">
        <f>#REF!+#REF!</f>
        <v>#REF!</v>
      </c>
      <c r="O36" s="400" t="e">
        <f>#REF!</f>
        <v>#REF!</v>
      </c>
      <c r="P36" s="401" t="e">
        <f t="shared" si="4"/>
        <v>#REF!</v>
      </c>
    </row>
    <row r="37" spans="1:16">
      <c r="A37" s="293" t="s">
        <v>603</v>
      </c>
      <c r="B37" s="408" t="e">
        <f>#REF!+#REF!</f>
        <v>#REF!</v>
      </c>
      <c r="C37" s="400" t="e">
        <f>#REF!</f>
        <v>#REF!</v>
      </c>
      <c r="D37" s="401" t="e">
        <f t="shared" si="0"/>
        <v>#REF!</v>
      </c>
      <c r="E37" s="408" t="e">
        <f>#REF!+#REF!</f>
        <v>#REF!</v>
      </c>
      <c r="F37" s="400" t="e">
        <f>#REF!</f>
        <v>#REF!</v>
      </c>
      <c r="G37" s="401" t="e">
        <f t="shared" si="1"/>
        <v>#REF!</v>
      </c>
      <c r="H37" s="408" t="e">
        <f>#REF!+#REF!</f>
        <v>#REF!</v>
      </c>
      <c r="I37" s="400" t="e">
        <f>#REF!</f>
        <v>#REF!</v>
      </c>
      <c r="J37" s="401" t="e">
        <f t="shared" si="2"/>
        <v>#REF!</v>
      </c>
      <c r="K37" s="408" t="e">
        <f>#REF!+#REF!</f>
        <v>#REF!</v>
      </c>
      <c r="L37" s="400" t="e">
        <f>#REF!</f>
        <v>#REF!</v>
      </c>
      <c r="M37" s="401" t="e">
        <f t="shared" si="3"/>
        <v>#REF!</v>
      </c>
      <c r="N37" s="408" t="e">
        <f>#REF!+#REF!</f>
        <v>#REF!</v>
      </c>
      <c r="O37" s="400" t="e">
        <f>#REF!</f>
        <v>#REF!</v>
      </c>
      <c r="P37" s="401" t="e">
        <f t="shared" si="4"/>
        <v>#REF!</v>
      </c>
    </row>
    <row r="38" spans="1:16">
      <c r="A38" s="293" t="s">
        <v>604</v>
      </c>
      <c r="B38" s="408" t="e">
        <f>#REF!+#REF!</f>
        <v>#REF!</v>
      </c>
      <c r="C38" s="400" t="e">
        <f>#REF!</f>
        <v>#REF!</v>
      </c>
      <c r="D38" s="401" t="e">
        <f t="shared" si="0"/>
        <v>#REF!</v>
      </c>
      <c r="E38" s="408" t="e">
        <f>#REF!+#REF!</f>
        <v>#REF!</v>
      </c>
      <c r="F38" s="400" t="e">
        <f>#REF!</f>
        <v>#REF!</v>
      </c>
      <c r="G38" s="401" t="e">
        <f t="shared" si="1"/>
        <v>#REF!</v>
      </c>
      <c r="H38" s="408" t="e">
        <f>#REF!+#REF!</f>
        <v>#REF!</v>
      </c>
      <c r="I38" s="400" t="e">
        <f>#REF!</f>
        <v>#REF!</v>
      </c>
      <c r="J38" s="401" t="e">
        <f t="shared" si="2"/>
        <v>#REF!</v>
      </c>
      <c r="K38" s="408" t="e">
        <f>#REF!+#REF!</f>
        <v>#REF!</v>
      </c>
      <c r="L38" s="400" t="e">
        <f>#REF!</f>
        <v>#REF!</v>
      </c>
      <c r="M38" s="401" t="e">
        <f t="shared" si="3"/>
        <v>#REF!</v>
      </c>
      <c r="N38" s="408" t="e">
        <f>#REF!+#REF!</f>
        <v>#REF!</v>
      </c>
      <c r="O38" s="400" t="e">
        <f>#REF!</f>
        <v>#REF!</v>
      </c>
      <c r="P38" s="401" t="e">
        <f t="shared" si="4"/>
        <v>#REF!</v>
      </c>
    </row>
    <row r="39" spans="1:16">
      <c r="A39" s="293" t="s">
        <v>605</v>
      </c>
      <c r="B39" s="408" t="e">
        <f>#REF!+#REF!</f>
        <v>#REF!</v>
      </c>
      <c r="C39" s="400" t="e">
        <f>#REF!</f>
        <v>#REF!</v>
      </c>
      <c r="D39" s="401" t="e">
        <f t="shared" si="0"/>
        <v>#REF!</v>
      </c>
      <c r="E39" s="408" t="e">
        <f>#REF!+#REF!</f>
        <v>#REF!</v>
      </c>
      <c r="F39" s="400" t="e">
        <f>#REF!</f>
        <v>#REF!</v>
      </c>
      <c r="G39" s="401" t="e">
        <f t="shared" si="1"/>
        <v>#REF!</v>
      </c>
      <c r="H39" s="408" t="e">
        <f>#REF!+#REF!</f>
        <v>#REF!</v>
      </c>
      <c r="I39" s="400" t="e">
        <f>#REF!</f>
        <v>#REF!</v>
      </c>
      <c r="J39" s="401" t="e">
        <f t="shared" si="2"/>
        <v>#REF!</v>
      </c>
      <c r="K39" s="408" t="e">
        <f>#REF!+#REF!</f>
        <v>#REF!</v>
      </c>
      <c r="L39" s="400" t="e">
        <f>#REF!</f>
        <v>#REF!</v>
      </c>
      <c r="M39" s="401" t="e">
        <f t="shared" si="3"/>
        <v>#REF!</v>
      </c>
      <c r="N39" s="408" t="e">
        <f>#REF!+#REF!</f>
        <v>#REF!</v>
      </c>
      <c r="O39" s="400" t="e">
        <f>#REF!</f>
        <v>#REF!</v>
      </c>
      <c r="P39" s="401" t="e">
        <f t="shared" si="4"/>
        <v>#REF!</v>
      </c>
    </row>
    <row r="40" spans="1:16">
      <c r="A40" s="403" t="s">
        <v>606</v>
      </c>
      <c r="B40" s="408" t="e">
        <f>#REF!+#REF!</f>
        <v>#REF!</v>
      </c>
      <c r="C40" s="400" t="e">
        <f>#REF!</f>
        <v>#REF!</v>
      </c>
      <c r="D40" s="401" t="e">
        <f t="shared" si="0"/>
        <v>#REF!</v>
      </c>
      <c r="E40" s="408" t="e">
        <f>#REF!+#REF!</f>
        <v>#REF!</v>
      </c>
      <c r="F40" s="400" t="e">
        <f>#REF!</f>
        <v>#REF!</v>
      </c>
      <c r="G40" s="401" t="e">
        <f t="shared" si="1"/>
        <v>#REF!</v>
      </c>
      <c r="H40" s="408" t="e">
        <f>#REF!+#REF!</f>
        <v>#REF!</v>
      </c>
      <c r="I40" s="400" t="e">
        <f>#REF!</f>
        <v>#REF!</v>
      </c>
      <c r="J40" s="401" t="e">
        <f t="shared" si="2"/>
        <v>#REF!</v>
      </c>
      <c r="K40" s="408" t="e">
        <f>#REF!+#REF!</f>
        <v>#REF!</v>
      </c>
      <c r="L40" s="400" t="e">
        <f>#REF!</f>
        <v>#REF!</v>
      </c>
      <c r="M40" s="401" t="e">
        <f t="shared" si="3"/>
        <v>#REF!</v>
      </c>
      <c r="N40" s="408" t="e">
        <f>#REF!+#REF!</f>
        <v>#REF!</v>
      </c>
      <c r="O40" s="400" t="e">
        <f>#REF!</f>
        <v>#REF!</v>
      </c>
      <c r="P40" s="401" t="e">
        <f t="shared" si="4"/>
        <v>#REF!</v>
      </c>
    </row>
    <row r="41" spans="1:16">
      <c r="A41" s="293" t="s">
        <v>607</v>
      </c>
      <c r="B41" s="395" t="e">
        <f>#REF!+#REF!</f>
        <v>#REF!</v>
      </c>
      <c r="C41" s="396" t="e">
        <f>#REF!</f>
        <v>#REF!</v>
      </c>
      <c r="D41" s="397" t="e">
        <f t="shared" si="0"/>
        <v>#REF!</v>
      </c>
      <c r="E41" s="398" t="e">
        <f>#REF!+#REF!</f>
        <v>#REF!</v>
      </c>
      <c r="F41" s="396" t="e">
        <f>#REF!</f>
        <v>#REF!</v>
      </c>
      <c r="G41" s="397" t="e">
        <f t="shared" si="1"/>
        <v>#REF!</v>
      </c>
      <c r="H41" s="395" t="e">
        <f>#REF!+#REF!</f>
        <v>#REF!</v>
      </c>
      <c r="I41" s="396" t="e">
        <f>#REF!</f>
        <v>#REF!</v>
      </c>
      <c r="J41" s="397" t="e">
        <f t="shared" si="2"/>
        <v>#REF!</v>
      </c>
      <c r="K41" s="398" t="e">
        <f>#REF!+#REF!</f>
        <v>#REF!</v>
      </c>
      <c r="L41" s="396" t="e">
        <f>#REF!</f>
        <v>#REF!</v>
      </c>
      <c r="M41" s="397" t="e">
        <f t="shared" si="3"/>
        <v>#REF!</v>
      </c>
      <c r="N41" s="395" t="e">
        <f>#REF!+#REF!</f>
        <v>#REF!</v>
      </c>
      <c r="O41" s="396" t="e">
        <f>#REF!</f>
        <v>#REF!</v>
      </c>
      <c r="P41" s="397" t="e">
        <f t="shared" si="4"/>
        <v>#REF!</v>
      </c>
    </row>
    <row r="42" spans="1:16">
      <c r="A42" s="293" t="s">
        <v>608</v>
      </c>
      <c r="B42" s="399" t="e">
        <f>#REF!+#REF!</f>
        <v>#REF!</v>
      </c>
      <c r="C42" s="400" t="e">
        <f>#REF!</f>
        <v>#REF!</v>
      </c>
      <c r="D42" s="401" t="e">
        <f t="shared" si="0"/>
        <v>#REF!</v>
      </c>
      <c r="E42" s="402" t="e">
        <f>#REF!+#REF!</f>
        <v>#REF!</v>
      </c>
      <c r="F42" s="400" t="e">
        <f>#REF!</f>
        <v>#REF!</v>
      </c>
      <c r="G42" s="401" t="e">
        <f t="shared" si="1"/>
        <v>#REF!</v>
      </c>
      <c r="H42" s="399" t="e">
        <f>#REF!+#REF!</f>
        <v>#REF!</v>
      </c>
      <c r="I42" s="400" t="e">
        <f>#REF!</f>
        <v>#REF!</v>
      </c>
      <c r="J42" s="401" t="e">
        <f t="shared" si="2"/>
        <v>#REF!</v>
      </c>
      <c r="K42" s="402" t="e">
        <f>#REF!+#REF!</f>
        <v>#REF!</v>
      </c>
      <c r="L42" s="400" t="e">
        <f>#REF!</f>
        <v>#REF!</v>
      </c>
      <c r="M42" s="401" t="e">
        <f t="shared" si="3"/>
        <v>#REF!</v>
      </c>
      <c r="N42" s="399" t="e">
        <f>#REF!+#REF!</f>
        <v>#REF!</v>
      </c>
      <c r="O42" s="400" t="e">
        <f>#REF!</f>
        <v>#REF!</v>
      </c>
      <c r="P42" s="401" t="e">
        <f t="shared" si="4"/>
        <v>#REF!</v>
      </c>
    </row>
    <row r="43" spans="1:16">
      <c r="A43" s="293" t="s">
        <v>609</v>
      </c>
      <c r="B43" s="399" t="e">
        <f>#REF!+#REF!</f>
        <v>#REF!</v>
      </c>
      <c r="C43" s="400" t="e">
        <f>#REF!</f>
        <v>#REF!</v>
      </c>
      <c r="D43" s="401" t="e">
        <f t="shared" si="0"/>
        <v>#REF!</v>
      </c>
      <c r="E43" s="402" t="e">
        <f>#REF!+#REF!</f>
        <v>#REF!</v>
      </c>
      <c r="F43" s="400" t="e">
        <f>#REF!</f>
        <v>#REF!</v>
      </c>
      <c r="G43" s="401" t="e">
        <f t="shared" si="1"/>
        <v>#REF!</v>
      </c>
      <c r="H43" s="399" t="e">
        <f>#REF!+#REF!</f>
        <v>#REF!</v>
      </c>
      <c r="I43" s="400" t="e">
        <f>#REF!</f>
        <v>#REF!</v>
      </c>
      <c r="J43" s="401" t="e">
        <f t="shared" si="2"/>
        <v>#REF!</v>
      </c>
      <c r="K43" s="402" t="e">
        <f>#REF!+#REF!</f>
        <v>#REF!</v>
      </c>
      <c r="L43" s="400" t="e">
        <f>#REF!</f>
        <v>#REF!</v>
      </c>
      <c r="M43" s="401" t="e">
        <f t="shared" si="3"/>
        <v>#REF!</v>
      </c>
      <c r="N43" s="399" t="e">
        <f>#REF!+#REF!</f>
        <v>#REF!</v>
      </c>
      <c r="O43" s="400" t="e">
        <f>#REF!</f>
        <v>#REF!</v>
      </c>
      <c r="P43" s="401" t="e">
        <f t="shared" si="4"/>
        <v>#REF!</v>
      </c>
    </row>
    <row r="44" spans="1:16">
      <c r="A44" s="293" t="s">
        <v>610</v>
      </c>
      <c r="B44" s="399" t="e">
        <f>#REF!+#REF!</f>
        <v>#REF!</v>
      </c>
      <c r="C44" s="400" t="e">
        <f>#REF!</f>
        <v>#REF!</v>
      </c>
      <c r="D44" s="401" t="e">
        <f t="shared" si="0"/>
        <v>#REF!</v>
      </c>
      <c r="E44" s="402" t="e">
        <f>#REF!+#REF!</f>
        <v>#REF!</v>
      </c>
      <c r="F44" s="400" t="e">
        <f>#REF!</f>
        <v>#REF!</v>
      </c>
      <c r="G44" s="401" t="e">
        <f t="shared" si="1"/>
        <v>#REF!</v>
      </c>
      <c r="H44" s="399" t="e">
        <f>#REF!+#REF!</f>
        <v>#REF!</v>
      </c>
      <c r="I44" s="400" t="e">
        <f>#REF!</f>
        <v>#REF!</v>
      </c>
      <c r="J44" s="401" t="e">
        <f t="shared" si="2"/>
        <v>#REF!</v>
      </c>
      <c r="K44" s="402" t="e">
        <f>#REF!+#REF!</f>
        <v>#REF!</v>
      </c>
      <c r="L44" s="400" t="e">
        <f>#REF!</f>
        <v>#REF!</v>
      </c>
      <c r="M44" s="401" t="e">
        <f t="shared" si="3"/>
        <v>#REF!</v>
      </c>
      <c r="N44" s="399" t="e">
        <f>#REF!+#REF!</f>
        <v>#REF!</v>
      </c>
      <c r="O44" s="400" t="e">
        <f>#REF!</f>
        <v>#REF!</v>
      </c>
      <c r="P44" s="401" t="e">
        <f t="shared" si="4"/>
        <v>#REF!</v>
      </c>
    </row>
    <row r="45" spans="1:16">
      <c r="A45" s="403" t="s">
        <v>611</v>
      </c>
      <c r="B45" s="404" t="e">
        <f>#REF!+#REF!</f>
        <v>#REF!</v>
      </c>
      <c r="C45" s="405" t="e">
        <f>#REF!</f>
        <v>#REF!</v>
      </c>
      <c r="D45" s="406" t="e">
        <f t="shared" si="0"/>
        <v>#REF!</v>
      </c>
      <c r="E45" s="407" t="e">
        <f>#REF!+#REF!</f>
        <v>#REF!</v>
      </c>
      <c r="F45" s="405" t="e">
        <f>#REF!</f>
        <v>#REF!</v>
      </c>
      <c r="G45" s="406" t="e">
        <f t="shared" si="1"/>
        <v>#REF!</v>
      </c>
      <c r="H45" s="404" t="e">
        <f>#REF!+#REF!</f>
        <v>#REF!</v>
      </c>
      <c r="I45" s="405" t="e">
        <f>#REF!</f>
        <v>#REF!</v>
      </c>
      <c r="J45" s="406" t="e">
        <f t="shared" si="2"/>
        <v>#REF!</v>
      </c>
      <c r="K45" s="407" t="e">
        <f>#REF!+#REF!</f>
        <v>#REF!</v>
      </c>
      <c r="L45" s="405" t="e">
        <f>#REF!</f>
        <v>#REF!</v>
      </c>
      <c r="M45" s="406" t="e">
        <f t="shared" si="3"/>
        <v>#REF!</v>
      </c>
      <c r="N45" s="404" t="e">
        <f>#REF!+#REF!</f>
        <v>#REF!</v>
      </c>
      <c r="O45" s="405" t="e">
        <f>#REF!</f>
        <v>#REF!</v>
      </c>
      <c r="P45" s="406" t="e">
        <f t="shared" si="4"/>
        <v>#REF!</v>
      </c>
    </row>
    <row r="46" spans="1:16">
      <c r="A46" s="293" t="s">
        <v>612</v>
      </c>
      <c r="B46" s="408" t="e">
        <f>#REF!+#REF!</f>
        <v>#REF!</v>
      </c>
      <c r="C46" s="400" t="e">
        <f>#REF!</f>
        <v>#REF!</v>
      </c>
      <c r="D46" s="401" t="e">
        <f t="shared" si="0"/>
        <v>#REF!</v>
      </c>
      <c r="E46" s="408" t="e">
        <f>#REF!+#REF!</f>
        <v>#REF!</v>
      </c>
      <c r="F46" s="400" t="e">
        <f>#REF!</f>
        <v>#REF!</v>
      </c>
      <c r="G46" s="401" t="e">
        <f t="shared" si="1"/>
        <v>#REF!</v>
      </c>
      <c r="H46" s="408" t="e">
        <f>#REF!+#REF!</f>
        <v>#REF!</v>
      </c>
      <c r="I46" s="400" t="e">
        <f>#REF!</f>
        <v>#REF!</v>
      </c>
      <c r="J46" s="401" t="e">
        <f t="shared" si="2"/>
        <v>#REF!</v>
      </c>
      <c r="K46" s="408" t="e">
        <f>#REF!+#REF!</f>
        <v>#REF!</v>
      </c>
      <c r="L46" s="400" t="e">
        <f>#REF!</f>
        <v>#REF!</v>
      </c>
      <c r="M46" s="401" t="e">
        <f t="shared" si="3"/>
        <v>#REF!</v>
      </c>
      <c r="N46" s="408" t="e">
        <f>#REF!+#REF!</f>
        <v>#REF!</v>
      </c>
      <c r="O46" s="400" t="e">
        <f>#REF!</f>
        <v>#REF!</v>
      </c>
      <c r="P46" s="401" t="e">
        <f t="shared" si="4"/>
        <v>#REF!</v>
      </c>
    </row>
    <row r="47" spans="1:16">
      <c r="A47" s="293" t="s">
        <v>613</v>
      </c>
      <c r="B47" s="408" t="e">
        <f>#REF!+#REF!</f>
        <v>#REF!</v>
      </c>
      <c r="C47" s="400" t="e">
        <f>#REF!</f>
        <v>#REF!</v>
      </c>
      <c r="D47" s="401" t="e">
        <f t="shared" si="0"/>
        <v>#REF!</v>
      </c>
      <c r="E47" s="408" t="e">
        <f>#REF!+#REF!</f>
        <v>#REF!</v>
      </c>
      <c r="F47" s="400" t="e">
        <f>#REF!</f>
        <v>#REF!</v>
      </c>
      <c r="G47" s="401" t="e">
        <f t="shared" si="1"/>
        <v>#REF!</v>
      </c>
      <c r="H47" s="408" t="e">
        <f>#REF!+#REF!</f>
        <v>#REF!</v>
      </c>
      <c r="I47" s="400" t="e">
        <f>#REF!</f>
        <v>#REF!</v>
      </c>
      <c r="J47" s="401" t="e">
        <f t="shared" si="2"/>
        <v>#REF!</v>
      </c>
      <c r="K47" s="408" t="e">
        <f>#REF!+#REF!</f>
        <v>#REF!</v>
      </c>
      <c r="L47" s="400" t="e">
        <f>#REF!</f>
        <v>#REF!</v>
      </c>
      <c r="M47" s="401" t="e">
        <f t="shared" si="3"/>
        <v>#REF!</v>
      </c>
      <c r="N47" s="408" t="e">
        <f>#REF!+#REF!</f>
        <v>#REF!</v>
      </c>
      <c r="O47" s="400" t="e">
        <f>#REF!</f>
        <v>#REF!</v>
      </c>
      <c r="P47" s="401" t="e">
        <f t="shared" si="4"/>
        <v>#REF!</v>
      </c>
    </row>
    <row r="48" spans="1:16">
      <c r="A48" s="293" t="s">
        <v>614</v>
      </c>
      <c r="B48" s="408" t="e">
        <f>#REF!+#REF!</f>
        <v>#REF!</v>
      </c>
      <c r="C48" s="400" t="e">
        <f>#REF!</f>
        <v>#REF!</v>
      </c>
      <c r="D48" s="401" t="e">
        <f t="shared" si="0"/>
        <v>#REF!</v>
      </c>
      <c r="E48" s="408" t="e">
        <f>#REF!+#REF!</f>
        <v>#REF!</v>
      </c>
      <c r="F48" s="400" t="e">
        <f>#REF!</f>
        <v>#REF!</v>
      </c>
      <c r="G48" s="401" t="e">
        <f t="shared" si="1"/>
        <v>#REF!</v>
      </c>
      <c r="H48" s="408" t="e">
        <f>#REF!+#REF!</f>
        <v>#REF!</v>
      </c>
      <c r="I48" s="400" t="e">
        <f>#REF!</f>
        <v>#REF!</v>
      </c>
      <c r="J48" s="401" t="e">
        <f t="shared" si="2"/>
        <v>#REF!</v>
      </c>
      <c r="K48" s="408" t="e">
        <f>#REF!+#REF!</f>
        <v>#REF!</v>
      </c>
      <c r="L48" s="400" t="e">
        <f>#REF!</f>
        <v>#REF!</v>
      </c>
      <c r="M48" s="401" t="e">
        <f t="shared" si="3"/>
        <v>#REF!</v>
      </c>
      <c r="N48" s="408" t="e">
        <f>#REF!+#REF!</f>
        <v>#REF!</v>
      </c>
      <c r="O48" s="400" t="e">
        <f>#REF!</f>
        <v>#REF!</v>
      </c>
      <c r="P48" s="401" t="e">
        <f t="shared" si="4"/>
        <v>#REF!</v>
      </c>
    </row>
    <row r="49" spans="1:16">
      <c r="A49" s="293" t="s">
        <v>615</v>
      </c>
      <c r="B49" s="408" t="e">
        <f>#REF!+#REF!</f>
        <v>#REF!</v>
      </c>
      <c r="C49" s="400" t="e">
        <f>#REF!</f>
        <v>#REF!</v>
      </c>
      <c r="D49" s="401" t="e">
        <f t="shared" si="0"/>
        <v>#REF!</v>
      </c>
      <c r="E49" s="408" t="e">
        <f>#REF!+#REF!</f>
        <v>#REF!</v>
      </c>
      <c r="F49" s="400" t="e">
        <f>#REF!</f>
        <v>#REF!</v>
      </c>
      <c r="G49" s="401" t="e">
        <f t="shared" si="1"/>
        <v>#REF!</v>
      </c>
      <c r="H49" s="408" t="e">
        <f>#REF!+#REF!</f>
        <v>#REF!</v>
      </c>
      <c r="I49" s="400" t="e">
        <f>#REF!</f>
        <v>#REF!</v>
      </c>
      <c r="J49" s="401" t="e">
        <f t="shared" si="2"/>
        <v>#REF!</v>
      </c>
      <c r="K49" s="408" t="e">
        <f>#REF!+#REF!</f>
        <v>#REF!</v>
      </c>
      <c r="L49" s="400" t="e">
        <f>#REF!</f>
        <v>#REF!</v>
      </c>
      <c r="M49" s="401" t="e">
        <f t="shared" si="3"/>
        <v>#REF!</v>
      </c>
      <c r="N49" s="408" t="e">
        <f>#REF!+#REF!</f>
        <v>#REF!</v>
      </c>
      <c r="O49" s="400" t="e">
        <f>#REF!</f>
        <v>#REF!</v>
      </c>
      <c r="P49" s="401" t="e">
        <f t="shared" si="4"/>
        <v>#REF!</v>
      </c>
    </row>
    <row r="50" spans="1:16">
      <c r="A50" s="403" t="s">
        <v>616</v>
      </c>
      <c r="B50" s="408" t="e">
        <f>#REF!+#REF!</f>
        <v>#REF!</v>
      </c>
      <c r="C50" s="400" t="e">
        <f>#REF!</f>
        <v>#REF!</v>
      </c>
      <c r="D50" s="401" t="e">
        <f t="shared" si="0"/>
        <v>#REF!</v>
      </c>
      <c r="E50" s="408" t="e">
        <f>#REF!+#REF!</f>
        <v>#REF!</v>
      </c>
      <c r="F50" s="400" t="e">
        <f>#REF!</f>
        <v>#REF!</v>
      </c>
      <c r="G50" s="401" t="e">
        <f t="shared" si="1"/>
        <v>#REF!</v>
      </c>
      <c r="H50" s="408" t="e">
        <f>#REF!+#REF!</f>
        <v>#REF!</v>
      </c>
      <c r="I50" s="400" t="e">
        <f>#REF!</f>
        <v>#REF!</v>
      </c>
      <c r="J50" s="401" t="e">
        <f t="shared" si="2"/>
        <v>#REF!</v>
      </c>
      <c r="K50" s="408" t="e">
        <f>#REF!+#REF!</f>
        <v>#REF!</v>
      </c>
      <c r="L50" s="400" t="e">
        <f>#REF!</f>
        <v>#REF!</v>
      </c>
      <c r="M50" s="401" t="e">
        <f t="shared" si="3"/>
        <v>#REF!</v>
      </c>
      <c r="N50" s="408" t="e">
        <f>#REF!+#REF!</f>
        <v>#REF!</v>
      </c>
      <c r="O50" s="400" t="e">
        <f>#REF!</f>
        <v>#REF!</v>
      </c>
      <c r="P50" s="401" t="e">
        <f t="shared" si="4"/>
        <v>#REF!</v>
      </c>
    </row>
    <row r="51" spans="1:16">
      <c r="A51" s="293" t="s">
        <v>617</v>
      </c>
      <c r="B51" s="395" t="e">
        <f>#REF!+#REF!</f>
        <v>#REF!</v>
      </c>
      <c r="C51" s="396" t="e">
        <f>#REF!</f>
        <v>#REF!</v>
      </c>
      <c r="D51" s="397" t="e">
        <f t="shared" si="0"/>
        <v>#REF!</v>
      </c>
      <c r="E51" s="398" t="e">
        <f>#REF!+#REF!</f>
        <v>#REF!</v>
      </c>
      <c r="F51" s="396" t="e">
        <f>#REF!</f>
        <v>#REF!</v>
      </c>
      <c r="G51" s="397" t="e">
        <f t="shared" si="1"/>
        <v>#REF!</v>
      </c>
      <c r="H51" s="395" t="e">
        <f>#REF!+#REF!</f>
        <v>#REF!</v>
      </c>
      <c r="I51" s="396" t="e">
        <f>#REF!</f>
        <v>#REF!</v>
      </c>
      <c r="J51" s="397" t="e">
        <f t="shared" si="2"/>
        <v>#REF!</v>
      </c>
      <c r="K51" s="398" t="e">
        <f>#REF!+#REF!</f>
        <v>#REF!</v>
      </c>
      <c r="L51" s="396" t="e">
        <f>#REF!</f>
        <v>#REF!</v>
      </c>
      <c r="M51" s="397" t="e">
        <f t="shared" si="3"/>
        <v>#REF!</v>
      </c>
      <c r="N51" s="395" t="e">
        <f>#REF!+#REF!</f>
        <v>#REF!</v>
      </c>
      <c r="O51" s="396" t="e">
        <f>#REF!</f>
        <v>#REF!</v>
      </c>
      <c r="P51" s="397" t="e">
        <f t="shared" si="4"/>
        <v>#REF!</v>
      </c>
    </row>
    <row r="52" spans="1:16">
      <c r="A52" s="293" t="s">
        <v>618</v>
      </c>
      <c r="B52" s="399" t="e">
        <f>#REF!+#REF!</f>
        <v>#REF!</v>
      </c>
      <c r="C52" s="400" t="e">
        <f>#REF!</f>
        <v>#REF!</v>
      </c>
      <c r="D52" s="401" t="e">
        <f t="shared" si="0"/>
        <v>#REF!</v>
      </c>
      <c r="E52" s="402" t="e">
        <f>#REF!+#REF!</f>
        <v>#REF!</v>
      </c>
      <c r="F52" s="400" t="e">
        <f>#REF!</f>
        <v>#REF!</v>
      </c>
      <c r="G52" s="401" t="e">
        <f t="shared" si="1"/>
        <v>#REF!</v>
      </c>
      <c r="H52" s="399" t="e">
        <f>#REF!+#REF!</f>
        <v>#REF!</v>
      </c>
      <c r="I52" s="400" t="e">
        <f>#REF!</f>
        <v>#REF!</v>
      </c>
      <c r="J52" s="401" t="e">
        <f t="shared" si="2"/>
        <v>#REF!</v>
      </c>
      <c r="K52" s="402" t="e">
        <f>#REF!+#REF!</f>
        <v>#REF!</v>
      </c>
      <c r="L52" s="400" t="e">
        <f>#REF!</f>
        <v>#REF!</v>
      </c>
      <c r="M52" s="401" t="e">
        <f t="shared" si="3"/>
        <v>#REF!</v>
      </c>
      <c r="N52" s="399" t="e">
        <f>#REF!+#REF!</f>
        <v>#REF!</v>
      </c>
      <c r="O52" s="400" t="e">
        <f>#REF!</f>
        <v>#REF!</v>
      </c>
      <c r="P52" s="401" t="e">
        <f t="shared" si="4"/>
        <v>#REF!</v>
      </c>
    </row>
    <row r="53" spans="1:16">
      <c r="A53" s="293" t="s">
        <v>619</v>
      </c>
      <c r="B53" s="399" t="e">
        <f>#REF!+#REF!</f>
        <v>#REF!</v>
      </c>
      <c r="C53" s="400" t="e">
        <f>#REF!</f>
        <v>#REF!</v>
      </c>
      <c r="D53" s="401" t="e">
        <f t="shared" si="0"/>
        <v>#REF!</v>
      </c>
      <c r="E53" s="402" t="e">
        <f>#REF!+#REF!</f>
        <v>#REF!</v>
      </c>
      <c r="F53" s="400" t="e">
        <f>#REF!</f>
        <v>#REF!</v>
      </c>
      <c r="G53" s="401" t="e">
        <f t="shared" si="1"/>
        <v>#REF!</v>
      </c>
      <c r="H53" s="399" t="e">
        <f>#REF!+#REF!</f>
        <v>#REF!</v>
      </c>
      <c r="I53" s="400" t="e">
        <f>#REF!</f>
        <v>#REF!</v>
      </c>
      <c r="J53" s="401" t="e">
        <f t="shared" si="2"/>
        <v>#REF!</v>
      </c>
      <c r="K53" s="402" t="e">
        <f>#REF!+#REF!</f>
        <v>#REF!</v>
      </c>
      <c r="L53" s="400" t="e">
        <f>#REF!</f>
        <v>#REF!</v>
      </c>
      <c r="M53" s="401" t="e">
        <f t="shared" si="3"/>
        <v>#REF!</v>
      </c>
      <c r="N53" s="399" t="e">
        <f>#REF!+#REF!</f>
        <v>#REF!</v>
      </c>
      <c r="O53" s="400" t="e">
        <f>#REF!</f>
        <v>#REF!</v>
      </c>
      <c r="P53" s="401" t="e">
        <f t="shared" si="4"/>
        <v>#REF!</v>
      </c>
    </row>
    <row r="54" spans="1:16">
      <c r="A54" s="293" t="s">
        <v>620</v>
      </c>
      <c r="B54" s="399" t="e">
        <f>#REF!+#REF!</f>
        <v>#REF!</v>
      </c>
      <c r="C54" s="400" t="e">
        <f>#REF!</f>
        <v>#REF!</v>
      </c>
      <c r="D54" s="401" t="e">
        <f t="shared" si="0"/>
        <v>#REF!</v>
      </c>
      <c r="E54" s="402" t="e">
        <f>#REF!+#REF!</f>
        <v>#REF!</v>
      </c>
      <c r="F54" s="400" t="e">
        <f>#REF!</f>
        <v>#REF!</v>
      </c>
      <c r="G54" s="401" t="e">
        <f t="shared" si="1"/>
        <v>#REF!</v>
      </c>
      <c r="H54" s="399" t="e">
        <f>#REF!+#REF!</f>
        <v>#REF!</v>
      </c>
      <c r="I54" s="400" t="e">
        <f>#REF!</f>
        <v>#REF!</v>
      </c>
      <c r="J54" s="401" t="e">
        <f t="shared" si="2"/>
        <v>#REF!</v>
      </c>
      <c r="K54" s="402" t="e">
        <f>#REF!+#REF!</f>
        <v>#REF!</v>
      </c>
      <c r="L54" s="400" t="e">
        <f>#REF!</f>
        <v>#REF!</v>
      </c>
      <c r="M54" s="401" t="e">
        <f t="shared" si="3"/>
        <v>#REF!</v>
      </c>
      <c r="N54" s="399" t="e">
        <f>#REF!+#REF!</f>
        <v>#REF!</v>
      </c>
      <c r="O54" s="400" t="e">
        <f>#REF!</f>
        <v>#REF!</v>
      </c>
      <c r="P54" s="401" t="e">
        <f t="shared" si="4"/>
        <v>#REF!</v>
      </c>
    </row>
    <row r="55" spans="1:16">
      <c r="A55" s="403" t="s">
        <v>621</v>
      </c>
      <c r="B55" s="404" t="e">
        <f>#REF!+#REF!</f>
        <v>#REF!</v>
      </c>
      <c r="C55" s="405" t="e">
        <f>#REF!</f>
        <v>#REF!</v>
      </c>
      <c r="D55" s="406" t="e">
        <f t="shared" si="0"/>
        <v>#REF!</v>
      </c>
      <c r="E55" s="407" t="e">
        <f>#REF!+#REF!</f>
        <v>#REF!</v>
      </c>
      <c r="F55" s="405" t="e">
        <f>#REF!</f>
        <v>#REF!</v>
      </c>
      <c r="G55" s="406" t="e">
        <f t="shared" si="1"/>
        <v>#REF!</v>
      </c>
      <c r="H55" s="404" t="e">
        <f>#REF!+#REF!</f>
        <v>#REF!</v>
      </c>
      <c r="I55" s="405" t="e">
        <f>#REF!</f>
        <v>#REF!</v>
      </c>
      <c r="J55" s="406" t="e">
        <f t="shared" si="2"/>
        <v>#REF!</v>
      </c>
      <c r="K55" s="407" t="e">
        <f>#REF!+#REF!</f>
        <v>#REF!</v>
      </c>
      <c r="L55" s="405" t="e">
        <f>#REF!</f>
        <v>#REF!</v>
      </c>
      <c r="M55" s="406" t="e">
        <f t="shared" si="3"/>
        <v>#REF!</v>
      </c>
      <c r="N55" s="404" t="e">
        <f>#REF!+#REF!</f>
        <v>#REF!</v>
      </c>
      <c r="O55" s="405" t="e">
        <f>#REF!</f>
        <v>#REF!</v>
      </c>
      <c r="P55" s="406" t="e">
        <f t="shared" si="4"/>
        <v>#REF!</v>
      </c>
    </row>
    <row r="56" spans="1:16" ht="20.25" customHeight="1">
      <c r="A56" s="186" t="s">
        <v>666</v>
      </c>
    </row>
  </sheetData>
  <customSheetViews>
    <customSheetView guid="{6F28069D-A7F4-41D2-AA1B-4487F97E36F1}" showRuler="0">
      <pageMargins left="0.59055118110236227" right="0.39370078740157483" top="0.78740157480314965" bottom="0.78740157480314965" header="0.51181102362204722" footer="0.51181102362204722"/>
      <pageSetup paperSize="8" orientation="landscape" r:id="rId1"/>
      <headerFooter alignWithMargins="0"/>
    </customSheetView>
  </customSheetViews>
  <mergeCells count="6">
    <mergeCell ref="K3:M3"/>
    <mergeCell ref="N3:P3"/>
    <mergeCell ref="A3:A4"/>
    <mergeCell ref="B3:D3"/>
    <mergeCell ref="E3:G3"/>
    <mergeCell ref="H3:J3"/>
  </mergeCells>
  <phoneticPr fontId="2"/>
  <pageMargins left="0.59055118110236227" right="0.39370078740157483" top="0.78740157480314965" bottom="0.78740157480314965" header="0.51181102362204722" footer="0.51181102362204722"/>
  <pageSetup paperSize="8" orientation="landscape" r:id="rId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AH60"/>
  <sheetViews>
    <sheetView zoomScaleNormal="100" workbookViewId="0">
      <pane xSplit="1" ySplit="7" topLeftCell="B8" activePane="bottomRight" state="frozen"/>
      <selection pane="topRight"/>
      <selection pane="bottomLeft"/>
      <selection pane="bottomRight"/>
    </sheetView>
  </sheetViews>
  <sheetFormatPr defaultRowHeight="13.5"/>
  <cols>
    <col min="1" max="1" width="15.875" style="262" customWidth="1"/>
    <col min="2" max="2" width="13" style="262" customWidth="1"/>
    <col min="3" max="3" width="15.25" style="262" customWidth="1"/>
    <col min="4" max="4" width="7.5" style="377" customWidth="1"/>
    <col min="5" max="5" width="7.375" style="377" customWidth="1"/>
    <col min="6" max="6" width="13.625" style="262" customWidth="1"/>
    <col min="7" max="7" width="15" style="262" customWidth="1"/>
    <col min="8" max="9" width="7.5" style="377" customWidth="1"/>
    <col min="10" max="10" width="12.875" style="262" customWidth="1"/>
    <col min="11" max="11" width="15" style="262" customWidth="1"/>
    <col min="12" max="12" width="7.5" style="377" customWidth="1"/>
    <col min="13" max="13" width="7.375" style="377" customWidth="1"/>
    <col min="14" max="14" width="12.875" style="262" customWidth="1"/>
    <col min="15" max="15" width="15" style="262" customWidth="1"/>
    <col min="16" max="17" width="7.375" style="377" customWidth="1"/>
    <col min="18" max="18" width="16.625" style="262" customWidth="1"/>
    <col min="19" max="19" width="14.75" style="262" customWidth="1"/>
    <col min="20" max="20" width="16.75" style="262" customWidth="1"/>
    <col min="21" max="22" width="6.75" style="377" customWidth="1"/>
    <col min="23" max="23" width="14.75" style="262" customWidth="1"/>
    <col min="24" max="24" width="16.625" style="262" customWidth="1"/>
    <col min="25" max="25" width="6.75" style="377" customWidth="1"/>
    <col min="26" max="26" width="6.875" style="377" customWidth="1"/>
    <col min="27" max="27" width="11.625" style="262" customWidth="1"/>
    <col min="28" max="28" width="12.625" style="262" customWidth="1"/>
    <col min="29" max="30" width="6.75" style="377" customWidth="1"/>
    <col min="31" max="31" width="9.625" style="262" customWidth="1"/>
    <col min="32" max="32" width="12.625" style="262" customWidth="1"/>
    <col min="33" max="34" width="6.75" style="377" customWidth="1"/>
    <col min="35" max="16384" width="9" style="262"/>
  </cols>
  <sheetData>
    <row r="1" spans="1:34" s="363" customFormat="1" ht="17.25">
      <c r="A1" s="363" t="s">
        <v>293</v>
      </c>
      <c r="B1" s="925" t="s">
        <v>366</v>
      </c>
      <c r="C1" s="925"/>
      <c r="D1" s="925"/>
      <c r="E1" s="925"/>
      <c r="F1" s="925"/>
      <c r="G1" s="925"/>
      <c r="H1" s="925"/>
      <c r="I1" s="925"/>
      <c r="J1" s="925"/>
      <c r="K1" s="925"/>
      <c r="L1" s="925"/>
      <c r="M1" s="925"/>
      <c r="N1" s="925"/>
      <c r="O1" s="925"/>
      <c r="P1" s="925"/>
      <c r="Q1" s="925"/>
      <c r="R1" s="363" t="s">
        <v>294</v>
      </c>
      <c r="T1" s="925" t="s">
        <v>367</v>
      </c>
      <c r="U1" s="925"/>
      <c r="V1" s="925"/>
      <c r="W1" s="925"/>
      <c r="X1" s="925"/>
      <c r="Y1" s="925"/>
      <c r="Z1" s="925"/>
      <c r="AA1" s="925"/>
      <c r="AB1" s="925"/>
      <c r="AC1" s="925"/>
      <c r="AD1" s="925"/>
      <c r="AE1" s="925"/>
      <c r="AF1" s="925"/>
      <c r="AG1" s="925"/>
      <c r="AH1" s="925"/>
    </row>
    <row r="3" spans="1:34">
      <c r="A3" s="926" t="s">
        <v>56</v>
      </c>
      <c r="B3" s="928" t="s">
        <v>534</v>
      </c>
      <c r="C3" s="922"/>
      <c r="D3" s="922"/>
      <c r="E3" s="922"/>
      <c r="F3" s="928" t="s">
        <v>557</v>
      </c>
      <c r="G3" s="922"/>
      <c r="H3" s="922"/>
      <c r="I3" s="922"/>
      <c r="J3" s="922"/>
      <c r="K3" s="922"/>
      <c r="L3" s="922"/>
      <c r="M3" s="922"/>
      <c r="N3" s="922"/>
      <c r="O3" s="922"/>
      <c r="P3" s="922"/>
      <c r="Q3" s="922"/>
      <c r="R3" s="926" t="s">
        <v>56</v>
      </c>
      <c r="S3" s="928" t="s">
        <v>165</v>
      </c>
      <c r="T3" s="922"/>
      <c r="U3" s="922"/>
      <c r="V3" s="922"/>
      <c r="W3" s="928" t="s">
        <v>476</v>
      </c>
      <c r="X3" s="922"/>
      <c r="Y3" s="922"/>
      <c r="Z3" s="922"/>
      <c r="AA3" s="928" t="s">
        <v>241</v>
      </c>
      <c r="AB3" s="922"/>
      <c r="AC3" s="922"/>
      <c r="AD3" s="922"/>
      <c r="AE3" s="928" t="s">
        <v>566</v>
      </c>
      <c r="AF3" s="922"/>
      <c r="AG3" s="922"/>
      <c r="AH3" s="922"/>
    </row>
    <row r="4" spans="1:34" ht="13.5" customHeight="1">
      <c r="A4" s="926"/>
      <c r="B4" s="922"/>
      <c r="C4" s="922"/>
      <c r="D4" s="922"/>
      <c r="E4" s="922"/>
      <c r="F4" s="928" t="s">
        <v>541</v>
      </c>
      <c r="G4" s="922"/>
      <c r="H4" s="922"/>
      <c r="I4" s="922"/>
      <c r="J4" s="928" t="s">
        <v>562</v>
      </c>
      <c r="K4" s="922"/>
      <c r="L4" s="922"/>
      <c r="M4" s="922"/>
      <c r="N4" s="928" t="s">
        <v>563</v>
      </c>
      <c r="O4" s="922"/>
      <c r="P4" s="922"/>
      <c r="Q4" s="922"/>
      <c r="R4" s="926"/>
      <c r="S4" s="922"/>
      <c r="T4" s="922"/>
      <c r="U4" s="922"/>
      <c r="V4" s="922"/>
      <c r="W4" s="922"/>
      <c r="X4" s="922"/>
      <c r="Y4" s="922"/>
      <c r="Z4" s="922"/>
      <c r="AA4" s="922"/>
      <c r="AB4" s="922"/>
      <c r="AC4" s="922"/>
      <c r="AD4" s="922"/>
      <c r="AE4" s="922"/>
      <c r="AF4" s="922"/>
      <c r="AG4" s="922"/>
      <c r="AH4" s="922"/>
    </row>
    <row r="5" spans="1:34">
      <c r="A5" s="926"/>
      <c r="B5" s="928" t="s">
        <v>535</v>
      </c>
      <c r="C5" s="928" t="s">
        <v>536</v>
      </c>
      <c r="D5" s="927" t="s">
        <v>57</v>
      </c>
      <c r="E5" s="927"/>
      <c r="F5" s="928" t="s">
        <v>535</v>
      </c>
      <c r="G5" s="928" t="s">
        <v>536</v>
      </c>
      <c r="H5" s="927" t="s">
        <v>57</v>
      </c>
      <c r="I5" s="927"/>
      <c r="J5" s="928" t="s">
        <v>535</v>
      </c>
      <c r="K5" s="928" t="s">
        <v>536</v>
      </c>
      <c r="L5" s="927" t="s">
        <v>57</v>
      </c>
      <c r="M5" s="927"/>
      <c r="N5" s="928" t="s">
        <v>535</v>
      </c>
      <c r="O5" s="928" t="s">
        <v>536</v>
      </c>
      <c r="P5" s="927" t="s">
        <v>57</v>
      </c>
      <c r="Q5" s="927"/>
      <c r="R5" s="926"/>
      <c r="S5" s="928" t="s">
        <v>535</v>
      </c>
      <c r="T5" s="928" t="s">
        <v>536</v>
      </c>
      <c r="U5" s="927" t="s">
        <v>57</v>
      </c>
      <c r="V5" s="927"/>
      <c r="W5" s="928" t="s">
        <v>535</v>
      </c>
      <c r="X5" s="928" t="s">
        <v>536</v>
      </c>
      <c r="Y5" s="927" t="s">
        <v>57</v>
      </c>
      <c r="Z5" s="927"/>
      <c r="AA5" s="928" t="s">
        <v>535</v>
      </c>
      <c r="AB5" s="928" t="s">
        <v>536</v>
      </c>
      <c r="AC5" s="927" t="s">
        <v>57</v>
      </c>
      <c r="AD5" s="927"/>
      <c r="AE5" s="928" t="s">
        <v>535</v>
      </c>
      <c r="AF5" s="928" t="s">
        <v>536</v>
      </c>
      <c r="AG5" s="927" t="s">
        <v>57</v>
      </c>
      <c r="AH5" s="927"/>
    </row>
    <row r="6" spans="1:34">
      <c r="A6" s="926"/>
      <c r="B6" s="928"/>
      <c r="C6" s="928"/>
      <c r="D6" s="364" t="s">
        <v>535</v>
      </c>
      <c r="E6" s="364" t="s">
        <v>536</v>
      </c>
      <c r="F6" s="928"/>
      <c r="G6" s="928"/>
      <c r="H6" s="364" t="s">
        <v>535</v>
      </c>
      <c r="I6" s="364" t="s">
        <v>536</v>
      </c>
      <c r="J6" s="928"/>
      <c r="K6" s="928"/>
      <c r="L6" s="364" t="s">
        <v>535</v>
      </c>
      <c r="M6" s="364" t="s">
        <v>536</v>
      </c>
      <c r="N6" s="928"/>
      <c r="O6" s="928"/>
      <c r="P6" s="364" t="s">
        <v>535</v>
      </c>
      <c r="Q6" s="364" t="s">
        <v>536</v>
      </c>
      <c r="R6" s="926"/>
      <c r="S6" s="928"/>
      <c r="T6" s="928"/>
      <c r="U6" s="364" t="s">
        <v>535</v>
      </c>
      <c r="V6" s="364" t="s">
        <v>536</v>
      </c>
      <c r="W6" s="928"/>
      <c r="X6" s="928"/>
      <c r="Y6" s="364" t="s">
        <v>535</v>
      </c>
      <c r="Z6" s="364" t="s">
        <v>536</v>
      </c>
      <c r="AA6" s="928"/>
      <c r="AB6" s="928"/>
      <c r="AC6" s="364" t="s">
        <v>535</v>
      </c>
      <c r="AD6" s="364" t="s">
        <v>536</v>
      </c>
      <c r="AE6" s="928"/>
      <c r="AF6" s="928"/>
      <c r="AG6" s="364" t="s">
        <v>535</v>
      </c>
      <c r="AH6" s="364" t="s">
        <v>536</v>
      </c>
    </row>
    <row r="7" spans="1:34">
      <c r="A7" s="264"/>
      <c r="B7" s="365" t="s">
        <v>537</v>
      </c>
      <c r="C7" s="365" t="s">
        <v>539</v>
      </c>
      <c r="D7" s="366" t="s">
        <v>573</v>
      </c>
      <c r="E7" s="367" t="s">
        <v>573</v>
      </c>
      <c r="F7" s="368" t="s">
        <v>537</v>
      </c>
      <c r="G7" s="365" t="s">
        <v>539</v>
      </c>
      <c r="H7" s="366" t="s">
        <v>573</v>
      </c>
      <c r="I7" s="367" t="s">
        <v>573</v>
      </c>
      <c r="J7" s="369" t="s">
        <v>537</v>
      </c>
      <c r="K7" s="365" t="s">
        <v>539</v>
      </c>
      <c r="L7" s="366" t="s">
        <v>573</v>
      </c>
      <c r="M7" s="367" t="s">
        <v>573</v>
      </c>
      <c r="N7" s="369" t="s">
        <v>537</v>
      </c>
      <c r="O7" s="365" t="s">
        <v>539</v>
      </c>
      <c r="P7" s="366" t="s">
        <v>573</v>
      </c>
      <c r="Q7" s="367" t="s">
        <v>573</v>
      </c>
      <c r="R7" s="267"/>
      <c r="S7" s="365" t="s">
        <v>537</v>
      </c>
      <c r="T7" s="369" t="s">
        <v>539</v>
      </c>
      <c r="U7" s="367" t="s">
        <v>573</v>
      </c>
      <c r="V7" s="366" t="s">
        <v>573</v>
      </c>
      <c r="W7" s="365" t="s">
        <v>537</v>
      </c>
      <c r="X7" s="369" t="s">
        <v>539</v>
      </c>
      <c r="Y7" s="367" t="s">
        <v>573</v>
      </c>
      <c r="Z7" s="366" t="s">
        <v>573</v>
      </c>
      <c r="AA7" s="365" t="s">
        <v>537</v>
      </c>
      <c r="AB7" s="369" t="s">
        <v>539</v>
      </c>
      <c r="AC7" s="367" t="s">
        <v>573</v>
      </c>
      <c r="AD7" s="366" t="s">
        <v>573</v>
      </c>
      <c r="AE7" s="365" t="s">
        <v>537</v>
      </c>
      <c r="AF7" s="369" t="s">
        <v>539</v>
      </c>
      <c r="AG7" s="367" t="s">
        <v>573</v>
      </c>
      <c r="AH7" s="370" t="s">
        <v>573</v>
      </c>
    </row>
    <row r="8" spans="1:34">
      <c r="A8" s="673" t="s">
        <v>469</v>
      </c>
      <c r="B8" s="264">
        <v>692596895</v>
      </c>
      <c r="C8" s="264">
        <v>11319170133.247</v>
      </c>
      <c r="D8" s="265"/>
      <c r="E8" s="266"/>
      <c r="F8" s="267">
        <v>491753701</v>
      </c>
      <c r="G8" s="264">
        <v>9012315664.1030006</v>
      </c>
      <c r="H8" s="265"/>
      <c r="I8" s="266"/>
      <c r="J8" s="268">
        <v>14670661</v>
      </c>
      <c r="K8" s="264">
        <v>3947060950.6090002</v>
      </c>
      <c r="L8" s="265"/>
      <c r="M8" s="266"/>
      <c r="N8" s="268">
        <v>477083040</v>
      </c>
      <c r="O8" s="264">
        <v>5065254428.5839996</v>
      </c>
      <c r="P8" s="265"/>
      <c r="Q8" s="266"/>
      <c r="R8" s="673" t="s">
        <v>469</v>
      </c>
      <c r="S8" s="264">
        <v>105015737</v>
      </c>
      <c r="T8" s="268">
        <v>1239987254.3970001</v>
      </c>
      <c r="U8" s="266"/>
      <c r="V8" s="265"/>
      <c r="W8" s="264">
        <v>94991578</v>
      </c>
      <c r="X8" s="268">
        <v>571051713.10099995</v>
      </c>
      <c r="Y8" s="266"/>
      <c r="Z8" s="265"/>
      <c r="AA8" s="264">
        <v>13634981</v>
      </c>
      <c r="AB8" s="268">
        <v>367004510.74599999</v>
      </c>
      <c r="AC8" s="266"/>
      <c r="AD8" s="265"/>
      <c r="AE8" s="264">
        <v>164379</v>
      </c>
      <c r="AF8" s="268">
        <v>6494482.7659999998</v>
      </c>
      <c r="AG8" s="266"/>
      <c r="AH8" s="269"/>
    </row>
    <row r="9" spans="1:34">
      <c r="A9" s="673" t="s">
        <v>58</v>
      </c>
      <c r="B9" s="264">
        <v>718288130</v>
      </c>
      <c r="C9" s="264">
        <v>11812667852.118</v>
      </c>
      <c r="D9" s="265">
        <v>103.70940660945354</v>
      </c>
      <c r="E9" s="266">
        <v>104.35984010366171</v>
      </c>
      <c r="F9" s="267">
        <v>502173271</v>
      </c>
      <c r="G9" s="264">
        <v>9335789618.7639999</v>
      </c>
      <c r="H9" s="265">
        <v>102.11885949791764</v>
      </c>
      <c r="I9" s="266">
        <v>103.5892435054115</v>
      </c>
      <c r="J9" s="268">
        <v>14631879</v>
      </c>
      <c r="K9" s="264">
        <v>4115495519.0819998</v>
      </c>
      <c r="L9" s="265">
        <v>99.735649266246412</v>
      </c>
      <c r="M9" s="266">
        <v>104.26734146193033</v>
      </c>
      <c r="N9" s="268">
        <v>487541392</v>
      </c>
      <c r="O9" s="264">
        <v>5220294099.6820002</v>
      </c>
      <c r="P9" s="265">
        <v>102.19214499848914</v>
      </c>
      <c r="Q9" s="266">
        <v>103.06084666197788</v>
      </c>
      <c r="R9" s="673" t="s">
        <v>58</v>
      </c>
      <c r="S9" s="264">
        <v>107514753</v>
      </c>
      <c r="T9" s="268">
        <v>1323084974.8929999</v>
      </c>
      <c r="U9" s="266">
        <v>102.37965858393206</v>
      </c>
      <c r="V9" s="265">
        <v>106.70149795502614</v>
      </c>
      <c r="W9" s="264">
        <v>107426775</v>
      </c>
      <c r="X9" s="268">
        <v>639599075.80900002</v>
      </c>
      <c r="Y9" s="266">
        <v>113.09084159018813</v>
      </c>
      <c r="Z9" s="265">
        <v>112.00370494219607</v>
      </c>
      <c r="AA9" s="264">
        <v>13586130</v>
      </c>
      <c r="AB9" s="268">
        <v>347962370.79500002</v>
      </c>
      <c r="AC9" s="266">
        <v>99.641723006434702</v>
      </c>
      <c r="AD9" s="265">
        <v>94.811469779405826</v>
      </c>
      <c r="AE9" s="264">
        <v>275758</v>
      </c>
      <c r="AF9" s="268">
        <v>12170667.970000001</v>
      </c>
      <c r="AG9" s="266">
        <v>167.75743860225452</v>
      </c>
      <c r="AH9" s="269">
        <v>187.40011188752456</v>
      </c>
    </row>
    <row r="10" spans="1:34">
      <c r="A10" s="673" t="s">
        <v>59</v>
      </c>
      <c r="B10" s="264">
        <v>721774032</v>
      </c>
      <c r="C10" s="264">
        <v>11379061988.615</v>
      </c>
      <c r="D10" s="265">
        <v>100.48530691994033</v>
      </c>
      <c r="E10" s="266">
        <v>96.329314690539988</v>
      </c>
      <c r="F10" s="267">
        <v>493934777</v>
      </c>
      <c r="G10" s="264">
        <v>8920955582.9880009</v>
      </c>
      <c r="H10" s="265">
        <v>98.35943199772575</v>
      </c>
      <c r="I10" s="266">
        <v>95.556519022855611</v>
      </c>
      <c r="J10" s="268">
        <v>14400139</v>
      </c>
      <c r="K10" s="264">
        <v>4055543330.572</v>
      </c>
      <c r="L10" s="265">
        <v>98.416197946962242</v>
      </c>
      <c r="M10" s="266">
        <v>98.543257106415879</v>
      </c>
      <c r="N10" s="268">
        <v>479534638</v>
      </c>
      <c r="O10" s="264">
        <v>4865412252.4160004</v>
      </c>
      <c r="P10" s="265">
        <v>98.357728362887386</v>
      </c>
      <c r="Q10" s="266">
        <v>93.201880191240221</v>
      </c>
      <c r="R10" s="673" t="s">
        <v>59</v>
      </c>
      <c r="S10" s="264">
        <v>105657354</v>
      </c>
      <c r="T10" s="268">
        <v>1239236159.6140001</v>
      </c>
      <c r="U10" s="266">
        <v>98.272424064444436</v>
      </c>
      <c r="V10" s="265">
        <v>93.6626281100516</v>
      </c>
      <c r="W10" s="264">
        <v>120656992</v>
      </c>
      <c r="X10" s="268">
        <v>681652652.38800001</v>
      </c>
      <c r="Y10" s="266">
        <v>112.31556751098597</v>
      </c>
      <c r="Z10" s="265">
        <v>106.57499020395056</v>
      </c>
      <c r="AA10" s="264">
        <v>13345751</v>
      </c>
      <c r="AB10" s="268">
        <v>330264436.09100002</v>
      </c>
      <c r="AC10" s="266">
        <v>98.230702930120657</v>
      </c>
      <c r="AD10" s="265">
        <v>94.913836612974848</v>
      </c>
      <c r="AE10" s="264">
        <v>400598</v>
      </c>
      <c r="AF10" s="268">
        <v>17773569.999000002</v>
      </c>
      <c r="AG10" s="266">
        <v>145.27157870306573</v>
      </c>
      <c r="AH10" s="269">
        <v>146.03610946260989</v>
      </c>
    </row>
    <row r="11" spans="1:34">
      <c r="A11" s="673" t="s">
        <v>60</v>
      </c>
      <c r="B11" s="264">
        <v>743442253</v>
      </c>
      <c r="C11" s="264">
        <v>11096170458.490999</v>
      </c>
      <c r="D11" s="265">
        <v>103.00207821829754</v>
      </c>
      <c r="E11" s="266">
        <v>97.513929264054994</v>
      </c>
      <c r="F11" s="267">
        <v>496198660</v>
      </c>
      <c r="G11" s="264">
        <v>8605376389.2849998</v>
      </c>
      <c r="H11" s="265">
        <v>100.45833642525641</v>
      </c>
      <c r="I11" s="266">
        <v>96.462495628777688</v>
      </c>
      <c r="J11" s="268">
        <v>14274599</v>
      </c>
      <c r="K11" s="264">
        <v>4010726033.131</v>
      </c>
      <c r="L11" s="265">
        <v>99.128202859708509</v>
      </c>
      <c r="M11" s="266">
        <v>98.894912622356841</v>
      </c>
      <c r="N11" s="268">
        <v>481924061</v>
      </c>
      <c r="O11" s="264">
        <v>4594650356.1540003</v>
      </c>
      <c r="P11" s="265">
        <v>100.49827954242588</v>
      </c>
      <c r="Q11" s="266">
        <v>94.434964968743415</v>
      </c>
      <c r="R11" s="673" t="s">
        <v>60</v>
      </c>
      <c r="S11" s="264">
        <v>103739376</v>
      </c>
      <c r="T11" s="268">
        <v>1172614999.652</v>
      </c>
      <c r="U11" s="266">
        <v>98.184718879104238</v>
      </c>
      <c r="V11" s="265">
        <v>94.624014200590196</v>
      </c>
      <c r="W11" s="264">
        <v>141648783</v>
      </c>
      <c r="X11" s="268">
        <v>749424619.84300005</v>
      </c>
      <c r="Y11" s="266">
        <v>117.39790678686902</v>
      </c>
      <c r="Z11" s="265">
        <v>109.94230231740136</v>
      </c>
      <c r="AA11" s="264">
        <v>13204950</v>
      </c>
      <c r="AB11" s="268">
        <v>322355651.50099999</v>
      </c>
      <c r="AC11" s="266">
        <v>98.944975071091918</v>
      </c>
      <c r="AD11" s="265">
        <v>97.605317519619078</v>
      </c>
      <c r="AE11" s="264">
        <v>524737</v>
      </c>
      <c r="AF11" s="268">
        <v>23601772.495999999</v>
      </c>
      <c r="AG11" s="266">
        <v>130.98842230864858</v>
      </c>
      <c r="AH11" s="269">
        <v>132.79140036204268</v>
      </c>
    </row>
    <row r="12" spans="1:34">
      <c r="A12" s="673" t="s">
        <v>61</v>
      </c>
      <c r="B12" s="264">
        <v>750409339</v>
      </c>
      <c r="C12" s="264">
        <v>11160496905.193001</v>
      </c>
      <c r="D12" s="265">
        <v>100.93713882576432</v>
      </c>
      <c r="E12" s="266">
        <v>100.57971754257593</v>
      </c>
      <c r="F12" s="267">
        <v>489797745</v>
      </c>
      <c r="G12" s="264">
        <v>8541487034.8739996</v>
      </c>
      <c r="H12" s="265">
        <v>98.710009615906657</v>
      </c>
      <c r="I12" s="266">
        <v>99.257564672121106</v>
      </c>
      <c r="J12" s="268">
        <v>13910575</v>
      </c>
      <c r="K12" s="264">
        <v>3994858569.6999998</v>
      </c>
      <c r="L12" s="265">
        <v>97.449847803080146</v>
      </c>
      <c r="M12" s="266">
        <v>99.604374287848998</v>
      </c>
      <c r="N12" s="268">
        <v>475887170</v>
      </c>
      <c r="O12" s="264">
        <v>4546628465.1739998</v>
      </c>
      <c r="P12" s="265">
        <v>98.747335630540348</v>
      </c>
      <c r="Q12" s="266">
        <v>98.954830351439455</v>
      </c>
      <c r="R12" s="673" t="s">
        <v>61</v>
      </c>
      <c r="S12" s="264">
        <v>101998995</v>
      </c>
      <c r="T12" s="268">
        <v>1151302770.9579999</v>
      </c>
      <c r="U12" s="266">
        <v>98.32235254625013</v>
      </c>
      <c r="V12" s="265">
        <v>98.182504172270953</v>
      </c>
      <c r="W12" s="264">
        <v>156484772</v>
      </c>
      <c r="X12" s="268">
        <v>876996183.63399994</v>
      </c>
      <c r="Y12" s="266">
        <v>110.47378500950482</v>
      </c>
      <c r="Z12" s="265">
        <v>117.02260112801277</v>
      </c>
      <c r="AA12" s="264">
        <v>12842292</v>
      </c>
      <c r="AB12" s="268">
        <v>315632207.801</v>
      </c>
      <c r="AC12" s="266">
        <v>97.253620801290424</v>
      </c>
      <c r="AD12" s="265">
        <v>97.914277702688537</v>
      </c>
      <c r="AE12" s="264">
        <v>651174</v>
      </c>
      <c r="AF12" s="268">
        <v>29450434.068999998</v>
      </c>
      <c r="AG12" s="266">
        <v>124.09530869749989</v>
      </c>
      <c r="AH12" s="269">
        <v>124.78060312627461</v>
      </c>
    </row>
    <row r="13" spans="1:34">
      <c r="A13" s="673" t="s">
        <v>62</v>
      </c>
      <c r="B13" s="264">
        <v>766212843</v>
      </c>
      <c r="C13" s="264">
        <v>10815747988.503</v>
      </c>
      <c r="D13" s="265">
        <v>102.10598445124094</v>
      </c>
      <c r="E13" s="266">
        <v>96.910989540890526</v>
      </c>
      <c r="F13" s="267">
        <v>490516019</v>
      </c>
      <c r="G13" s="264">
        <v>8388205895.4949999</v>
      </c>
      <c r="H13" s="265">
        <v>100.14664706143147</v>
      </c>
      <c r="I13" s="266">
        <v>98.205451360481277</v>
      </c>
      <c r="J13" s="268">
        <v>13330256</v>
      </c>
      <c r="K13" s="264">
        <v>3920529285.6820002</v>
      </c>
      <c r="L13" s="265">
        <v>95.828217021941938</v>
      </c>
      <c r="M13" s="266">
        <v>98.139376332825179</v>
      </c>
      <c r="N13" s="268">
        <v>477185763</v>
      </c>
      <c r="O13" s="264">
        <v>4467676609.8129997</v>
      </c>
      <c r="P13" s="265">
        <v>100.2728783379472</v>
      </c>
      <c r="Q13" s="266">
        <v>98.263507652632029</v>
      </c>
      <c r="R13" s="673" t="s">
        <v>62</v>
      </c>
      <c r="S13" s="264">
        <v>100933672</v>
      </c>
      <c r="T13" s="268">
        <v>1134513207.652</v>
      </c>
      <c r="U13" s="266">
        <v>98.955555395423261</v>
      </c>
      <c r="V13" s="265">
        <v>98.541690011565819</v>
      </c>
      <c r="W13" s="264">
        <v>174542015</v>
      </c>
      <c r="X13" s="268">
        <v>993203619.42200005</v>
      </c>
      <c r="Y13" s="266">
        <v>111.53929725507092</v>
      </c>
      <c r="Z13" s="265">
        <v>113.25062046524224</v>
      </c>
      <c r="AA13" s="264">
        <v>12266313</v>
      </c>
      <c r="AB13" s="268">
        <v>291430662.59200001</v>
      </c>
      <c r="AC13" s="266">
        <v>95.514982839511831</v>
      </c>
      <c r="AD13" s="265">
        <v>92.332358798992203</v>
      </c>
      <c r="AE13" s="264">
        <v>220368</v>
      </c>
      <c r="AF13" s="268">
        <v>8404834.3080000002</v>
      </c>
      <c r="AG13" s="266">
        <v>33.841646011665084</v>
      </c>
      <c r="AH13" s="269">
        <v>28.538914870687982</v>
      </c>
    </row>
    <row r="14" spans="1:34">
      <c r="A14" s="673" t="s">
        <v>63</v>
      </c>
      <c r="B14" s="264">
        <v>788819928</v>
      </c>
      <c r="C14" s="264">
        <v>10917961851.177</v>
      </c>
      <c r="D14" s="265">
        <v>102.95049674598053</v>
      </c>
      <c r="E14" s="266">
        <v>100.9450466373907</v>
      </c>
      <c r="F14" s="267">
        <v>495838203</v>
      </c>
      <c r="G14" s="264">
        <v>8351860389.0209999</v>
      </c>
      <c r="H14" s="265">
        <v>101.08501736820953</v>
      </c>
      <c r="I14" s="266">
        <v>99.566707029765212</v>
      </c>
      <c r="J14" s="268">
        <v>13063386</v>
      </c>
      <c r="K14" s="264">
        <v>3886103783.1409998</v>
      </c>
      <c r="L14" s="265">
        <v>97.998012941386875</v>
      </c>
      <c r="M14" s="266">
        <v>99.121916964968875</v>
      </c>
      <c r="N14" s="268">
        <v>482774817</v>
      </c>
      <c r="O14" s="264">
        <v>4465756605.8800001</v>
      </c>
      <c r="P14" s="265">
        <v>101.17125330078215</v>
      </c>
      <c r="Q14" s="266">
        <v>99.957024554356011</v>
      </c>
      <c r="R14" s="673" t="s">
        <v>63</v>
      </c>
      <c r="S14" s="264">
        <v>100920553</v>
      </c>
      <c r="T14" s="268">
        <v>1136067928.7260001</v>
      </c>
      <c r="U14" s="266">
        <v>99.987002355368588</v>
      </c>
      <c r="V14" s="265">
        <v>100.13703860506109</v>
      </c>
      <c r="W14" s="264">
        <v>191813159</v>
      </c>
      <c r="X14" s="268">
        <v>1137736086.4979999</v>
      </c>
      <c r="Y14" s="266">
        <v>109.89512124057923</v>
      </c>
      <c r="Z14" s="265">
        <v>114.55214864803969</v>
      </c>
      <c r="AA14" s="264">
        <v>11999371</v>
      </c>
      <c r="AB14" s="268">
        <v>282673533.079</v>
      </c>
      <c r="AC14" s="266">
        <v>97.823779647559945</v>
      </c>
      <c r="AD14" s="265">
        <v>96.995124179757326</v>
      </c>
      <c r="AE14" s="264">
        <v>247718</v>
      </c>
      <c r="AF14" s="268">
        <v>9588709.1600000001</v>
      </c>
      <c r="AG14" s="266">
        <v>112.41105786684091</v>
      </c>
      <c r="AH14" s="269">
        <v>114.08564177015541</v>
      </c>
    </row>
    <row r="15" spans="1:34">
      <c r="A15" s="673" t="s">
        <v>137</v>
      </c>
      <c r="B15" s="264">
        <v>792624475</v>
      </c>
      <c r="C15" s="264">
        <v>10599623352.478001</v>
      </c>
      <c r="D15" s="265">
        <v>100.48230868224211</v>
      </c>
      <c r="E15" s="266">
        <v>97.084268080084186</v>
      </c>
      <c r="F15" s="267">
        <v>487995007</v>
      </c>
      <c r="G15" s="264">
        <v>7991501400.8280001</v>
      </c>
      <c r="H15" s="265">
        <v>98.418194493174212</v>
      </c>
      <c r="I15" s="266">
        <v>95.685284817898633</v>
      </c>
      <c r="J15" s="268">
        <v>12666053</v>
      </c>
      <c r="K15" s="264">
        <v>3757281191.9060001</v>
      </c>
      <c r="L15" s="265">
        <v>96.958422571299664</v>
      </c>
      <c r="M15" s="266">
        <v>96.685045011050192</v>
      </c>
      <c r="N15" s="268">
        <v>475328954</v>
      </c>
      <c r="O15" s="264">
        <v>4234220208.9219999</v>
      </c>
      <c r="P15" s="265">
        <v>98.45769440786718</v>
      </c>
      <c r="Q15" s="266">
        <v>94.81529296394838</v>
      </c>
      <c r="R15" s="673" t="s">
        <v>137</v>
      </c>
      <c r="S15" s="264">
        <v>101654508</v>
      </c>
      <c r="T15" s="268">
        <v>1113874989.247</v>
      </c>
      <c r="U15" s="266">
        <v>100.72726018455329</v>
      </c>
      <c r="V15" s="265">
        <v>98.04651298414106</v>
      </c>
      <c r="W15" s="264">
        <v>202707775</v>
      </c>
      <c r="X15" s="268">
        <v>1213122182.1800001</v>
      </c>
      <c r="Y15" s="266">
        <v>105.67980635781093</v>
      </c>
      <c r="Z15" s="265">
        <v>106.62597385954784</v>
      </c>
      <c r="AA15" s="264">
        <v>11600267</v>
      </c>
      <c r="AB15" s="268">
        <v>271039333.52100003</v>
      </c>
      <c r="AC15" s="266">
        <v>96.673958993350567</v>
      </c>
      <c r="AD15" s="265">
        <v>95.884227493364762</v>
      </c>
      <c r="AE15" s="264">
        <v>267135</v>
      </c>
      <c r="AF15" s="268">
        <v>10079888.175000001</v>
      </c>
      <c r="AG15" s="266">
        <v>107.83834844460233</v>
      </c>
      <c r="AH15" s="269">
        <v>105.12247276253814</v>
      </c>
    </row>
    <row r="16" spans="1:34">
      <c r="A16" s="673" t="s">
        <v>168</v>
      </c>
      <c r="B16" s="264">
        <v>784655807</v>
      </c>
      <c r="C16" s="264">
        <v>10049258584.591</v>
      </c>
      <c r="D16" s="265">
        <v>98.994647749175286</v>
      </c>
      <c r="E16" s="266">
        <v>94.807695051179948</v>
      </c>
      <c r="F16" s="267">
        <v>477690762</v>
      </c>
      <c r="G16" s="264">
        <v>7523488228.7700005</v>
      </c>
      <c r="H16" s="265">
        <v>97.888452780829368</v>
      </c>
      <c r="I16" s="266">
        <v>94.143613964586066</v>
      </c>
      <c r="J16" s="268">
        <v>12217305</v>
      </c>
      <c r="K16" s="264">
        <v>3507077523.8049998</v>
      </c>
      <c r="L16" s="265">
        <v>96.457080986476214</v>
      </c>
      <c r="M16" s="266">
        <v>93.340831965411766</v>
      </c>
      <c r="N16" s="268">
        <v>465473457</v>
      </c>
      <c r="O16" s="264">
        <v>4016410704.9650002</v>
      </c>
      <c r="P16" s="265">
        <v>97.926594431695406</v>
      </c>
      <c r="Q16" s="266">
        <v>94.855971271922755</v>
      </c>
      <c r="R16" s="673" t="s">
        <v>168</v>
      </c>
      <c r="S16" s="264">
        <v>99018597</v>
      </c>
      <c r="T16" s="268">
        <v>983502873.73399997</v>
      </c>
      <c r="U16" s="266">
        <v>97.406990548810683</v>
      </c>
      <c r="V16" s="265">
        <v>88.295624125546269</v>
      </c>
      <c r="W16" s="264">
        <v>207661813</v>
      </c>
      <c r="X16" s="268">
        <v>1271404885.9690001</v>
      </c>
      <c r="Y16" s="266">
        <v>102.44393092470183</v>
      </c>
      <c r="Z16" s="265">
        <v>104.80435562428387</v>
      </c>
      <c r="AA16" s="264">
        <v>11170775</v>
      </c>
      <c r="AB16" s="268">
        <v>260428012.45899999</v>
      </c>
      <c r="AC16" s="266">
        <v>96.297567978392223</v>
      </c>
      <c r="AD16" s="265">
        <v>96.084951610472473</v>
      </c>
      <c r="AE16" s="264">
        <v>284635</v>
      </c>
      <c r="AF16" s="268">
        <v>10434583.659</v>
      </c>
      <c r="AG16" s="266">
        <v>106.55099481535552</v>
      </c>
      <c r="AH16" s="269">
        <v>103.51884344193134</v>
      </c>
    </row>
    <row r="17" spans="1:34">
      <c r="A17" s="673" t="s">
        <v>169</v>
      </c>
      <c r="B17" s="264">
        <v>810204244</v>
      </c>
      <c r="C17" s="264">
        <v>10109390255.664</v>
      </c>
      <c r="D17" s="265">
        <v>103.25600559787867</v>
      </c>
      <c r="E17" s="266">
        <v>100.59836922860362</v>
      </c>
      <c r="F17" s="267">
        <v>486887344</v>
      </c>
      <c r="G17" s="264">
        <v>7502841616.3030005</v>
      </c>
      <c r="H17" s="265">
        <v>101.92521663209388</v>
      </c>
      <c r="I17" s="266">
        <v>99.725571279715084</v>
      </c>
      <c r="J17" s="268">
        <v>11935122</v>
      </c>
      <c r="K17" s="264">
        <v>3463466029.3530002</v>
      </c>
      <c r="L17" s="265">
        <v>97.690300766003631</v>
      </c>
      <c r="M17" s="266">
        <v>98.756471901291661</v>
      </c>
      <c r="N17" s="268">
        <v>474952222</v>
      </c>
      <c r="O17" s="264">
        <v>4039375586.9499998</v>
      </c>
      <c r="P17" s="265">
        <v>102.03637067967122</v>
      </c>
      <c r="Q17" s="266">
        <v>100.57177623684279</v>
      </c>
      <c r="R17" s="673" t="s">
        <v>169</v>
      </c>
      <c r="S17" s="264">
        <v>101862469</v>
      </c>
      <c r="T17" s="268">
        <v>978595557.88699996</v>
      </c>
      <c r="U17" s="266">
        <v>102.87205846796637</v>
      </c>
      <c r="V17" s="265">
        <v>99.501036959010733</v>
      </c>
      <c r="W17" s="264">
        <v>221135781</v>
      </c>
      <c r="X17" s="268">
        <v>1362315343.2679999</v>
      </c>
      <c r="Y17" s="266">
        <v>106.48841874456716</v>
      </c>
      <c r="Z17" s="265">
        <v>107.15039389121999</v>
      </c>
      <c r="AA17" s="264">
        <v>10886777</v>
      </c>
      <c r="AB17" s="268">
        <v>253917267.62799999</v>
      </c>
      <c r="AC17" s="266">
        <v>97.457669678245239</v>
      </c>
      <c r="AD17" s="265">
        <v>97.49998290524718</v>
      </c>
      <c r="AE17" s="264">
        <v>318650</v>
      </c>
      <c r="AF17" s="268">
        <v>11720470.578</v>
      </c>
      <c r="AG17" s="266">
        <v>111.95039260807702</v>
      </c>
      <c r="AH17" s="269">
        <v>112.32331793028369</v>
      </c>
    </row>
    <row r="18" spans="1:34">
      <c r="A18" s="673" t="s">
        <v>470</v>
      </c>
      <c r="B18" s="264">
        <v>824632153</v>
      </c>
      <c r="C18" s="264">
        <v>10289721557.836</v>
      </c>
      <c r="D18" s="265">
        <v>101.78077430559595</v>
      </c>
      <c r="E18" s="266">
        <v>101.78379998804543</v>
      </c>
      <c r="F18" s="267">
        <v>490668024</v>
      </c>
      <c r="G18" s="264">
        <v>7581330661.4099998</v>
      </c>
      <c r="H18" s="265">
        <v>100.77649995354983</v>
      </c>
      <c r="I18" s="266">
        <v>101.04612424359925</v>
      </c>
      <c r="J18" s="268">
        <v>11731370</v>
      </c>
      <c r="K18" s="264">
        <v>3479418131.1170001</v>
      </c>
      <c r="L18" s="265">
        <v>98.292836889308717</v>
      </c>
      <c r="M18" s="266">
        <v>100.46058201896035</v>
      </c>
      <c r="N18" s="268">
        <v>478936654</v>
      </c>
      <c r="O18" s="264">
        <v>4101912530.2930002</v>
      </c>
      <c r="P18" s="265">
        <v>100.83891217167525</v>
      </c>
      <c r="Q18" s="266">
        <v>101.54818342580072</v>
      </c>
      <c r="R18" s="673" t="s">
        <v>470</v>
      </c>
      <c r="S18" s="264">
        <v>104287792</v>
      </c>
      <c r="T18" s="268">
        <v>981543094.33599997</v>
      </c>
      <c r="U18" s="266">
        <v>102.38097802243533</v>
      </c>
      <c r="V18" s="265">
        <v>100.30120067736301</v>
      </c>
      <c r="W18" s="264">
        <v>229323644</v>
      </c>
      <c r="X18" s="268">
        <v>1465041406.322</v>
      </c>
      <c r="Y18" s="266">
        <v>103.7026405057443</v>
      </c>
      <c r="Z18" s="265">
        <v>107.54054951826168</v>
      </c>
      <c r="AA18" s="264">
        <v>10697189</v>
      </c>
      <c r="AB18" s="268">
        <v>248752904.50600001</v>
      </c>
      <c r="AC18" s="266">
        <v>98.258547961439831</v>
      </c>
      <c r="AD18" s="265">
        <v>97.966123702321028</v>
      </c>
      <c r="AE18" s="264">
        <v>352693</v>
      </c>
      <c r="AF18" s="268">
        <v>13053491.262</v>
      </c>
      <c r="AG18" s="266">
        <v>110.6835085517025</v>
      </c>
      <c r="AH18" s="269">
        <v>111.37343995813748</v>
      </c>
    </row>
    <row r="19" spans="1:34">
      <c r="A19" s="673" t="s">
        <v>376</v>
      </c>
      <c r="B19" s="264">
        <v>846627324</v>
      </c>
      <c r="C19" s="264">
        <v>10226815354.382</v>
      </c>
      <c r="D19" s="265">
        <v>102.66727060301758</v>
      </c>
      <c r="E19" s="266">
        <v>99.38865009028261</v>
      </c>
      <c r="F19" s="267">
        <v>498430202</v>
      </c>
      <c r="G19" s="264">
        <v>7550382887.3920002</v>
      </c>
      <c r="H19" s="265">
        <v>101.58196124881371</v>
      </c>
      <c r="I19" s="266">
        <v>99.591789681783325</v>
      </c>
      <c r="J19" s="268">
        <v>11607611</v>
      </c>
      <c r="K19" s="264">
        <v>3483269943.7129998</v>
      </c>
      <c r="L19" s="265">
        <v>98.945059272702167</v>
      </c>
      <c r="M19" s="266">
        <v>100.1107027799146</v>
      </c>
      <c r="N19" s="268">
        <v>486822591</v>
      </c>
      <c r="O19" s="264">
        <v>4067112943.6789999</v>
      </c>
      <c r="P19" s="265">
        <v>101.6465511532972</v>
      </c>
      <c r="Q19" s="266">
        <v>99.151625336791014</v>
      </c>
      <c r="R19" s="673" t="s">
        <v>376</v>
      </c>
      <c r="S19" s="264">
        <v>105676989</v>
      </c>
      <c r="T19" s="268">
        <v>955145064.96099997</v>
      </c>
      <c r="U19" s="266">
        <v>101.33208017291228</v>
      </c>
      <c r="V19" s="265">
        <v>97.310558290580417</v>
      </c>
      <c r="W19" s="264">
        <v>242179369</v>
      </c>
      <c r="X19" s="268">
        <v>1511511300.391</v>
      </c>
      <c r="Y19" s="266">
        <v>105.60593089127784</v>
      </c>
      <c r="Z19" s="265">
        <v>103.17191677098488</v>
      </c>
      <c r="AA19" s="264">
        <v>10455063</v>
      </c>
      <c r="AB19" s="268">
        <v>195029302.63800001</v>
      </c>
      <c r="AC19" s="266">
        <v>97.736545554163811</v>
      </c>
      <c r="AD19" s="265">
        <v>78.402824290759526</v>
      </c>
      <c r="AE19" s="264">
        <v>340764</v>
      </c>
      <c r="AF19" s="268">
        <v>14746799</v>
      </c>
      <c r="AG19" s="266">
        <v>96.617738373032637</v>
      </c>
      <c r="AH19" s="269">
        <v>112.9720678093943</v>
      </c>
    </row>
    <row r="20" spans="1:34">
      <c r="A20" s="673" t="s">
        <v>456</v>
      </c>
      <c r="B20" s="264">
        <v>862461676</v>
      </c>
      <c r="C20" s="264">
        <v>10593255381.412001</v>
      </c>
      <c r="D20" s="265">
        <v>101.87028596303608</v>
      </c>
      <c r="E20" s="266">
        <v>103.58312939397101</v>
      </c>
      <c r="F20" s="267">
        <v>503685350</v>
      </c>
      <c r="G20" s="264">
        <v>7792254349.3170004</v>
      </c>
      <c r="H20" s="265">
        <v>101.05433980102192</v>
      </c>
      <c r="I20" s="266">
        <v>103.20343306468456</v>
      </c>
      <c r="J20" s="268">
        <v>11399939</v>
      </c>
      <c r="K20" s="264">
        <v>3663491699.1669998</v>
      </c>
      <c r="L20" s="265">
        <v>98.210898004766008</v>
      </c>
      <c r="M20" s="266">
        <v>105.17392445507375</v>
      </c>
      <c r="N20" s="268">
        <v>492285411</v>
      </c>
      <c r="O20" s="264">
        <v>4128762650.1500001</v>
      </c>
      <c r="P20" s="265">
        <v>101.12213773579788</v>
      </c>
      <c r="Q20" s="266">
        <v>101.51581004325966</v>
      </c>
      <c r="R20" s="673" t="s">
        <v>456</v>
      </c>
      <c r="S20" s="264">
        <v>106279714</v>
      </c>
      <c r="T20" s="268">
        <v>955274166.91700006</v>
      </c>
      <c r="U20" s="266">
        <v>100.57034649236647</v>
      </c>
      <c r="V20" s="265">
        <v>100.01351647626481</v>
      </c>
      <c r="W20" s="264">
        <v>252124459</v>
      </c>
      <c r="X20" s="268">
        <v>1640743541.3110001</v>
      </c>
      <c r="Y20" s="266">
        <v>104.1064976100421</v>
      </c>
      <c r="Z20" s="265">
        <v>108.54986931864619</v>
      </c>
      <c r="AA20" s="264">
        <v>10185966</v>
      </c>
      <c r="AB20" s="268">
        <v>188857119.40099999</v>
      </c>
      <c r="AC20" s="266">
        <v>97.426156112115251</v>
      </c>
      <c r="AD20" s="265">
        <v>96.835253393457293</v>
      </c>
      <c r="AE20" s="264">
        <v>372153</v>
      </c>
      <c r="AF20" s="268">
        <v>16126204.466</v>
      </c>
      <c r="AG20" s="266">
        <v>109.21136035496708</v>
      </c>
      <c r="AH20" s="269">
        <v>109.35393142606745</v>
      </c>
    </row>
    <row r="21" spans="1:34">
      <c r="A21" s="673" t="s">
        <v>458</v>
      </c>
      <c r="B21" s="264">
        <v>830006973</v>
      </c>
      <c r="C21" s="264">
        <v>9314597079.8530006</v>
      </c>
      <c r="D21" s="265">
        <v>96.236968678942205</v>
      </c>
      <c r="E21" s="266">
        <v>87.929505562542531</v>
      </c>
      <c r="F21" s="267">
        <v>476919913</v>
      </c>
      <c r="G21" s="264">
        <v>6699885415.9750004</v>
      </c>
      <c r="H21" s="265">
        <v>94.686079910801453</v>
      </c>
      <c r="I21" s="266">
        <v>85.981349114486392</v>
      </c>
      <c r="J21" s="268">
        <v>9403936</v>
      </c>
      <c r="K21" s="264">
        <v>3002851703.7519999</v>
      </c>
      <c r="L21" s="265">
        <v>82.491108066455439</v>
      </c>
      <c r="M21" s="266">
        <v>81.96693074082259</v>
      </c>
      <c r="N21" s="268">
        <v>467515977</v>
      </c>
      <c r="O21" s="264">
        <v>3697033712.223</v>
      </c>
      <c r="P21" s="265">
        <v>94.968480997703182</v>
      </c>
      <c r="Q21" s="266">
        <v>89.543382012736544</v>
      </c>
      <c r="R21" s="673" t="s">
        <v>458</v>
      </c>
      <c r="S21" s="264">
        <v>105795051</v>
      </c>
      <c r="T21" s="268">
        <v>944915676.89199996</v>
      </c>
      <c r="U21" s="266">
        <v>99.543974120969125</v>
      </c>
      <c r="V21" s="265">
        <v>98.915652659337525</v>
      </c>
      <c r="W21" s="264">
        <v>246946626</v>
      </c>
      <c r="X21" s="268">
        <v>1505908376.4860001</v>
      </c>
      <c r="Y21" s="266">
        <v>97.946318647331225</v>
      </c>
      <c r="Z21" s="265">
        <v>91.782069444121475</v>
      </c>
      <c r="AA21" s="264">
        <v>8270842</v>
      </c>
      <c r="AB21" s="268">
        <v>148214445.102</v>
      </c>
      <c r="AC21" s="266">
        <v>81.198405728037969</v>
      </c>
      <c r="AD21" s="265">
        <v>78.479670542520836</v>
      </c>
      <c r="AE21" s="264">
        <v>345383</v>
      </c>
      <c r="AF21" s="268">
        <v>15673165.398</v>
      </c>
      <c r="AG21" s="266">
        <v>92.806721966503019</v>
      </c>
      <c r="AH21" s="269">
        <v>97.190665237097946</v>
      </c>
    </row>
    <row r="22" spans="1:34">
      <c r="A22" s="673" t="s">
        <v>468</v>
      </c>
      <c r="B22" s="264">
        <v>859393448</v>
      </c>
      <c r="C22" s="264">
        <v>9644554571.9090004</v>
      </c>
      <c r="D22" s="265">
        <v>103.54050941208178</v>
      </c>
      <c r="E22" s="266">
        <v>103.5423699944003</v>
      </c>
      <c r="F22" s="267">
        <v>490567107</v>
      </c>
      <c r="G22" s="264">
        <v>6916074120.6610003</v>
      </c>
      <c r="H22" s="265">
        <v>102.86152740281993</v>
      </c>
      <c r="I22" s="266">
        <v>103.22675226908397</v>
      </c>
      <c r="J22" s="268">
        <v>9423758</v>
      </c>
      <c r="K22" s="264">
        <v>3107291967.8340001</v>
      </c>
      <c r="L22" s="265">
        <v>100.2107840801979</v>
      </c>
      <c r="M22" s="266">
        <v>103.47803602660446</v>
      </c>
      <c r="N22" s="268">
        <v>481143349</v>
      </c>
      <c r="O22" s="264">
        <v>3808782152.8270001</v>
      </c>
      <c r="P22" s="265">
        <v>102.91484626631274</v>
      </c>
      <c r="Q22" s="266">
        <v>103.02265138222953</v>
      </c>
      <c r="R22" s="673" t="s">
        <v>468</v>
      </c>
      <c r="S22" s="264">
        <v>107549630</v>
      </c>
      <c r="T22" s="268">
        <v>937028230.51600003</v>
      </c>
      <c r="U22" s="266">
        <v>101.65846982766709</v>
      </c>
      <c r="V22" s="265">
        <v>99.165275106669498</v>
      </c>
      <c r="W22" s="264">
        <v>260883656</v>
      </c>
      <c r="X22" s="268">
        <v>1626967172.086</v>
      </c>
      <c r="Y22" s="266">
        <v>105.64374181812065</v>
      </c>
      <c r="Z22" s="265">
        <v>108.03892172261421</v>
      </c>
      <c r="AA22" s="264">
        <v>8219031</v>
      </c>
      <c r="AB22" s="268">
        <v>146682592.421</v>
      </c>
      <c r="AC22" s="266">
        <v>99.373570429709574</v>
      </c>
      <c r="AD22" s="265">
        <v>98.966461953188315</v>
      </c>
      <c r="AE22" s="264">
        <v>393055</v>
      </c>
      <c r="AF22" s="268">
        <v>17802456.225000001</v>
      </c>
      <c r="AG22" s="266">
        <v>113.802648074746</v>
      </c>
      <c r="AH22" s="269">
        <v>113.5855825733308</v>
      </c>
    </row>
    <row r="23" spans="1:34">
      <c r="A23" s="673" t="s">
        <v>464</v>
      </c>
      <c r="B23" s="264">
        <v>887394724</v>
      </c>
      <c r="C23" s="264">
        <v>10089491344.577</v>
      </c>
      <c r="D23" s="265">
        <v>103.25826035387693</v>
      </c>
      <c r="E23" s="266">
        <v>104.61334703796415</v>
      </c>
      <c r="F23" s="267">
        <v>499030670</v>
      </c>
      <c r="G23" s="264">
        <v>7252276410.3620014</v>
      </c>
      <c r="H23" s="265">
        <v>101.72526100491284</v>
      </c>
      <c r="I23" s="266">
        <v>104.86117244892785</v>
      </c>
      <c r="J23" s="268">
        <v>9509472</v>
      </c>
      <c r="K23" s="264">
        <v>3351373359.1260004</v>
      </c>
      <c r="L23" s="265">
        <v>100.90955221897676</v>
      </c>
      <c r="M23" s="266">
        <v>107.85511608882194</v>
      </c>
      <c r="N23" s="268">
        <v>489521198</v>
      </c>
      <c r="O23" s="264">
        <v>3900903051.2359996</v>
      </c>
      <c r="P23" s="265">
        <v>101.74123762022531</v>
      </c>
      <c r="Q23" s="266">
        <v>102.41864445674911</v>
      </c>
      <c r="R23" s="673" t="s">
        <v>464</v>
      </c>
      <c r="S23" s="264">
        <v>109713809</v>
      </c>
      <c r="T23" s="268">
        <v>952814701.95499992</v>
      </c>
      <c r="U23" s="266">
        <v>102.01226075812626</v>
      </c>
      <c r="V23" s="265">
        <v>101.68473808204335</v>
      </c>
      <c r="W23" s="264">
        <v>278205415</v>
      </c>
      <c r="X23" s="268">
        <v>1718322316.7870002</v>
      </c>
      <c r="Y23" s="266">
        <v>106.63964897824032</v>
      </c>
      <c r="Z23" s="265">
        <v>105.61505765256899</v>
      </c>
      <c r="AA23" s="264">
        <v>8233776</v>
      </c>
      <c r="AB23" s="268">
        <v>145531711.14600003</v>
      </c>
      <c r="AC23" s="266">
        <v>100.17940071037572</v>
      </c>
      <c r="AD23" s="265">
        <v>99.215393417852354</v>
      </c>
      <c r="AE23" s="264">
        <v>444830</v>
      </c>
      <c r="AF23" s="268">
        <v>20546204.327</v>
      </c>
      <c r="AG23" s="266">
        <v>113.17245678085763</v>
      </c>
      <c r="AH23" s="269">
        <v>115.41218844929359</v>
      </c>
    </row>
    <row r="24" spans="1:34">
      <c r="A24" s="673" t="s">
        <v>319</v>
      </c>
      <c r="B24" s="264">
        <v>911615385</v>
      </c>
      <c r="C24" s="264">
        <v>10407072512.223</v>
      </c>
      <c r="D24" s="265">
        <v>102.72941232857724</v>
      </c>
      <c r="E24" s="266">
        <v>103.14764299606338</v>
      </c>
      <c r="F24" s="267">
        <v>508772551</v>
      </c>
      <c r="G24" s="264">
        <v>7411308685.4980011</v>
      </c>
      <c r="H24" s="265">
        <v>101.95216077601002</v>
      </c>
      <c r="I24" s="266">
        <v>102.19286009160898</v>
      </c>
      <c r="J24" s="268">
        <v>9488941</v>
      </c>
      <c r="K24" s="264">
        <v>3415395220.3369999</v>
      </c>
      <c r="L24" s="265">
        <v>99.784099474713216</v>
      </c>
      <c r="M24" s="266">
        <v>101.91031718494341</v>
      </c>
      <c r="N24" s="268">
        <v>499283610</v>
      </c>
      <c r="O24" s="264">
        <v>3995913465.1609998</v>
      </c>
      <c r="P24" s="265">
        <v>101.99427768192379</v>
      </c>
      <c r="Q24" s="266">
        <v>102.4356004924269</v>
      </c>
      <c r="R24" s="673" t="s">
        <v>319</v>
      </c>
      <c r="S24" s="264">
        <v>113172028</v>
      </c>
      <c r="T24" s="268">
        <v>974518497.35699987</v>
      </c>
      <c r="U24" s="266">
        <v>103.15203622180323</v>
      </c>
      <c r="V24" s="265">
        <v>102.27786109486638</v>
      </c>
      <c r="W24" s="264">
        <v>289173739</v>
      </c>
      <c r="X24" s="268">
        <v>1855141579.128</v>
      </c>
      <c r="Y24" s="266">
        <v>103.94252714311834</v>
      </c>
      <c r="Z24" s="265">
        <v>107.962374753814</v>
      </c>
      <c r="AA24" s="264">
        <v>8166026</v>
      </c>
      <c r="AB24" s="268">
        <v>143129588.537</v>
      </c>
      <c r="AC24" s="266">
        <v>99.177169745691401</v>
      </c>
      <c r="AD24" s="265">
        <v>98.349416364251923</v>
      </c>
      <c r="AE24" s="264">
        <v>497067</v>
      </c>
      <c r="AF24" s="268">
        <v>22974161.703000002</v>
      </c>
      <c r="AG24" s="266">
        <v>111.74313782793426</v>
      </c>
      <c r="AH24" s="269">
        <v>111.81706040375252</v>
      </c>
    </row>
    <row r="25" spans="1:34">
      <c r="A25" s="673" t="s">
        <v>76</v>
      </c>
      <c r="B25" s="264">
        <v>939237263</v>
      </c>
      <c r="C25" s="264">
        <v>10624999094.909998</v>
      </c>
      <c r="D25" s="265">
        <v>103.02999252255928</v>
      </c>
      <c r="E25" s="266">
        <v>102.09402387108426</v>
      </c>
      <c r="F25" s="267">
        <v>520393731</v>
      </c>
      <c r="G25" s="264">
        <v>7577125638.2300005</v>
      </c>
      <c r="H25" s="265">
        <v>102.2841601767152</v>
      </c>
      <c r="I25" s="266">
        <v>102.23735051080061</v>
      </c>
      <c r="J25" s="268">
        <v>9506303</v>
      </c>
      <c r="K25" s="264">
        <v>3527148376.2959995</v>
      </c>
      <c r="L25" s="265">
        <v>100.18297089211536</v>
      </c>
      <c r="M25" s="266">
        <v>103.27204170379945</v>
      </c>
      <c r="N25" s="268">
        <v>510887428</v>
      </c>
      <c r="O25" s="264">
        <v>4049977261.934</v>
      </c>
      <c r="P25" s="265">
        <v>102.32409351470599</v>
      </c>
      <c r="Q25" s="266">
        <v>101.35297716640672</v>
      </c>
      <c r="R25" s="674" t="s">
        <v>75</v>
      </c>
      <c r="S25" s="264">
        <v>116039353</v>
      </c>
      <c r="T25" s="268">
        <v>984427903.01799989</v>
      </c>
      <c r="U25" s="266">
        <v>102.53359867334002</v>
      </c>
      <c r="V25" s="265">
        <v>101.01685146950781</v>
      </c>
      <c r="W25" s="264">
        <v>302231917</v>
      </c>
      <c r="X25" s="268">
        <v>1895865908.628</v>
      </c>
      <c r="Y25" s="266">
        <v>104.51568598350489</v>
      </c>
      <c r="Z25" s="265">
        <v>102.19521409892296</v>
      </c>
      <c r="AA25" s="264">
        <v>8153163</v>
      </c>
      <c r="AB25" s="268">
        <v>139992472.352</v>
      </c>
      <c r="AC25" s="266">
        <v>99.842481520387025</v>
      </c>
      <c r="AD25" s="265">
        <v>97.808198698070711</v>
      </c>
      <c r="AE25" s="264">
        <v>572262</v>
      </c>
      <c r="AF25" s="268">
        <v>27587172.682</v>
      </c>
      <c r="AG25" s="266">
        <v>115.12773931884435</v>
      </c>
      <c r="AH25" s="269">
        <v>120.07912644924765</v>
      </c>
    </row>
    <row r="26" spans="1:34">
      <c r="A26" s="295" t="s">
        <v>78</v>
      </c>
      <c r="B26" s="264">
        <v>951243294</v>
      </c>
      <c r="C26" s="264">
        <v>10847786322.716999</v>
      </c>
      <c r="D26" s="265">
        <v>101.27827456096151</v>
      </c>
      <c r="E26" s="266">
        <v>102.09682114621287</v>
      </c>
      <c r="F26" s="267">
        <v>523249267</v>
      </c>
      <c r="G26" s="264">
        <v>7692411505.2299995</v>
      </c>
      <c r="H26" s="265">
        <v>100.54872605680947</v>
      </c>
      <c r="I26" s="266">
        <v>101.5214986857065</v>
      </c>
      <c r="J26" s="268">
        <v>9490232</v>
      </c>
      <c r="K26" s="264">
        <v>3579088801.2810001</v>
      </c>
      <c r="L26" s="265">
        <v>99.830943743324823</v>
      </c>
      <c r="M26" s="266">
        <v>101.47258973665745</v>
      </c>
      <c r="N26" s="268">
        <v>513759035</v>
      </c>
      <c r="O26" s="264">
        <v>4113322703.9489999</v>
      </c>
      <c r="P26" s="265">
        <v>100.56208214229143</v>
      </c>
      <c r="Q26" s="266">
        <v>101.56409376934958</v>
      </c>
      <c r="R26" s="295" t="s">
        <v>77</v>
      </c>
      <c r="S26" s="264">
        <v>119432755</v>
      </c>
      <c r="T26" s="268">
        <v>990552004.602</v>
      </c>
      <c r="U26" s="266">
        <v>102.92435446447206</v>
      </c>
      <c r="V26" s="265">
        <v>100.62209752133448</v>
      </c>
      <c r="W26" s="264">
        <v>307907031</v>
      </c>
      <c r="X26" s="268">
        <v>1995179856.1800001</v>
      </c>
      <c r="Y26" s="266">
        <v>101.87773483897135</v>
      </c>
      <c r="Z26" s="265">
        <v>105.23844788283954</v>
      </c>
      <c r="AA26" s="264">
        <v>8124696</v>
      </c>
      <c r="AB26" s="268">
        <v>137710186.47999999</v>
      </c>
      <c r="AC26" s="266">
        <v>99.650847162015538</v>
      </c>
      <c r="AD26" s="265">
        <v>98.369708146691366</v>
      </c>
      <c r="AE26" s="264">
        <v>654241</v>
      </c>
      <c r="AF26" s="268">
        <v>31932770.225000001</v>
      </c>
      <c r="AG26" s="266">
        <v>114.32543135836382</v>
      </c>
      <c r="AH26" s="269">
        <v>115.75223961183742</v>
      </c>
    </row>
    <row r="27" spans="1:34">
      <c r="A27" s="673" t="s">
        <v>80</v>
      </c>
      <c r="B27" s="264">
        <v>976312586</v>
      </c>
      <c r="C27" s="264">
        <v>11148112912.152</v>
      </c>
      <c r="D27" s="265">
        <v>102.63542378255126</v>
      </c>
      <c r="E27" s="266">
        <v>102.76855185473251</v>
      </c>
      <c r="F27" s="267">
        <v>531924837</v>
      </c>
      <c r="G27" s="264">
        <v>7881103601.3809996</v>
      </c>
      <c r="H27" s="265">
        <v>101.65801856727686</v>
      </c>
      <c r="I27" s="266">
        <v>102.45296414554407</v>
      </c>
      <c r="J27" s="268">
        <v>9557008</v>
      </c>
      <c r="K27" s="264">
        <v>3664133933.0349998</v>
      </c>
      <c r="L27" s="265">
        <v>100.70362874163668</v>
      </c>
      <c r="M27" s="266">
        <v>102.37616713291833</v>
      </c>
      <c r="N27" s="268">
        <v>522367829</v>
      </c>
      <c r="O27" s="264">
        <v>4216969668.3460002</v>
      </c>
      <c r="P27" s="265">
        <v>101.67564819565655</v>
      </c>
      <c r="Q27" s="266">
        <v>102.51978684525514</v>
      </c>
      <c r="R27" s="673" t="s">
        <v>79</v>
      </c>
      <c r="S27" s="264">
        <v>124241200</v>
      </c>
      <c r="T27" s="268">
        <v>1029825402.488</v>
      </c>
      <c r="U27" s="266">
        <v>104.02606889542152</v>
      </c>
      <c r="V27" s="265">
        <v>103.96479919313069</v>
      </c>
      <c r="W27" s="264">
        <v>319370553</v>
      </c>
      <c r="X27" s="268">
        <v>2062704812.1270001</v>
      </c>
      <c r="Y27" s="266">
        <v>103.72304651919431</v>
      </c>
      <c r="Z27" s="265">
        <v>103.38440445546017</v>
      </c>
      <c r="AA27" s="264">
        <v>8172141</v>
      </c>
      <c r="AB27" s="268">
        <v>135877697.69100001</v>
      </c>
      <c r="AC27" s="266">
        <v>100.58396031063808</v>
      </c>
      <c r="AD27" s="265">
        <v>98.669315004328936</v>
      </c>
      <c r="AE27" s="264">
        <v>775996</v>
      </c>
      <c r="AF27" s="268">
        <v>38601398.465000004</v>
      </c>
      <c r="AG27" s="266">
        <v>118.61011462137041</v>
      </c>
      <c r="AH27" s="269">
        <v>120.88333769044304</v>
      </c>
    </row>
    <row r="28" spans="1:34">
      <c r="A28" s="673" t="s">
        <v>683</v>
      </c>
      <c r="B28" s="264">
        <v>1015550158</v>
      </c>
      <c r="C28" s="264">
        <v>11722769113.511999</v>
      </c>
      <c r="D28" s="265">
        <v>104.01895587157779</v>
      </c>
      <c r="E28" s="266">
        <v>105.15473969350988</v>
      </c>
      <c r="F28" s="267">
        <v>551668143</v>
      </c>
      <c r="G28" s="264">
        <v>8193487433.2469997</v>
      </c>
      <c r="H28" s="265">
        <v>103.71167214363408</v>
      </c>
      <c r="I28" s="266">
        <v>103.96370670487394</v>
      </c>
      <c r="J28" s="268">
        <v>9772545</v>
      </c>
      <c r="K28" s="264">
        <v>3777061870.8920002</v>
      </c>
      <c r="L28" s="265">
        <v>102.25527696534313</v>
      </c>
      <c r="M28" s="266">
        <v>103.08198171575738</v>
      </c>
      <c r="N28" s="268">
        <v>541895598</v>
      </c>
      <c r="O28" s="264">
        <v>4416425562.3549995</v>
      </c>
      <c r="P28" s="265">
        <v>103.73831769796836</v>
      </c>
      <c r="Q28" s="266">
        <v>104.72983942725942</v>
      </c>
      <c r="R28" s="673" t="s">
        <v>683</v>
      </c>
      <c r="S28" s="264">
        <v>129030417</v>
      </c>
      <c r="T28" s="268">
        <v>1056491702.229</v>
      </c>
      <c r="U28" s="266">
        <v>103.85477361776931</v>
      </c>
      <c r="V28" s="265">
        <v>102.58940007467049</v>
      </c>
      <c r="W28" s="264">
        <v>333916812</v>
      </c>
      <c r="X28" s="268">
        <v>2291587523.362</v>
      </c>
      <c r="Y28" s="266">
        <v>104.55466506331284</v>
      </c>
      <c r="Z28" s="265">
        <v>111.09624168661259</v>
      </c>
      <c r="AA28" s="264">
        <v>8296982</v>
      </c>
      <c r="AB28" s="268">
        <v>134402307.60299999</v>
      </c>
      <c r="AC28" s="266">
        <v>101.52764128763809</v>
      </c>
      <c r="AD28" s="265">
        <v>98.914177887120829</v>
      </c>
      <c r="AE28" s="264">
        <v>934786</v>
      </c>
      <c r="AF28" s="268">
        <v>46800147.071000002</v>
      </c>
      <c r="AG28" s="266">
        <v>120.46273434399146</v>
      </c>
      <c r="AH28" s="269">
        <v>121.23951186233273</v>
      </c>
    </row>
    <row r="29" spans="1:34">
      <c r="A29" s="673" t="s">
        <v>692</v>
      </c>
      <c r="B29" s="264">
        <v>1057813322</v>
      </c>
      <c r="C29" s="264">
        <v>11865645888.459</v>
      </c>
      <c r="D29" s="265">
        <v>104.16160281863695</v>
      </c>
      <c r="E29" s="266">
        <v>101.21879714224104</v>
      </c>
      <c r="F29" s="267">
        <v>570871933</v>
      </c>
      <c r="G29" s="264">
        <v>8348157832.2069998</v>
      </c>
      <c r="H29" s="265">
        <v>103.4810402311014</v>
      </c>
      <c r="I29" s="266">
        <v>101.8877236368532</v>
      </c>
      <c r="J29" s="268">
        <v>9905637</v>
      </c>
      <c r="K29" s="264">
        <v>3848310528.1500001</v>
      </c>
      <c r="L29" s="265">
        <v>101.36189702887017</v>
      </c>
      <c r="M29" s="266">
        <v>101.88635134115962</v>
      </c>
      <c r="N29" s="268">
        <v>560966296</v>
      </c>
      <c r="O29" s="264">
        <v>4499847304.0570002</v>
      </c>
      <c r="P29" s="265">
        <v>103.51925685877228</v>
      </c>
      <c r="Q29" s="266">
        <v>101.88889726599437</v>
      </c>
      <c r="R29" s="673" t="s">
        <v>693</v>
      </c>
      <c r="S29" s="264">
        <v>134615924</v>
      </c>
      <c r="T29" s="268">
        <v>1093180326.155</v>
      </c>
      <c r="U29" s="266">
        <v>104.32882968982422</v>
      </c>
      <c r="V29" s="265">
        <v>103.47268453207856</v>
      </c>
      <c r="W29" s="264">
        <v>351199782</v>
      </c>
      <c r="X29" s="268">
        <v>2248456895.3899999</v>
      </c>
      <c r="Y29" s="266">
        <v>105.17583103901937</v>
      </c>
      <c r="Z29" s="265">
        <v>98.117871234142399</v>
      </c>
      <c r="AA29" s="264">
        <v>8315631</v>
      </c>
      <c r="AB29" s="268">
        <v>119213101.233</v>
      </c>
      <c r="AC29" s="266">
        <v>100.2247684760555</v>
      </c>
      <c r="AD29" s="265">
        <v>88.69870120469497</v>
      </c>
      <c r="AE29" s="264">
        <v>1125683</v>
      </c>
      <c r="AF29" s="268">
        <v>56637733.473999999</v>
      </c>
      <c r="AG29" s="266">
        <v>120.42146544770675</v>
      </c>
      <c r="AH29" s="269">
        <v>121.02041770953305</v>
      </c>
    </row>
    <row r="30" spans="1:34" s="268" customFormat="1" ht="14.25" customHeight="1">
      <c r="A30" s="673" t="s">
        <v>698</v>
      </c>
      <c r="B30" s="264">
        <v>1093369276</v>
      </c>
      <c r="C30" s="264">
        <v>12298080851.684999</v>
      </c>
      <c r="D30" s="265">
        <v>103.36126925805536</v>
      </c>
      <c r="E30" s="266">
        <v>103.6444283546891</v>
      </c>
      <c r="F30" s="267">
        <v>586310891</v>
      </c>
      <c r="G30" s="264">
        <v>8617757972.9120007</v>
      </c>
      <c r="H30" s="265">
        <v>102.70445210344576</v>
      </c>
      <c r="I30" s="266">
        <v>103.22945667923153</v>
      </c>
      <c r="J30" s="268">
        <v>10058582</v>
      </c>
      <c r="K30" s="264">
        <v>3965794674.4159999</v>
      </c>
      <c r="L30" s="265">
        <v>101.54401983436301</v>
      </c>
      <c r="M30" s="266">
        <v>103.05287594144534</v>
      </c>
      <c r="N30" s="268">
        <v>576252309</v>
      </c>
      <c r="O30" s="264">
        <v>4651963298.4960003</v>
      </c>
      <c r="P30" s="265">
        <v>102.72494321120497</v>
      </c>
      <c r="Q30" s="266">
        <v>103.38047013955017</v>
      </c>
      <c r="R30" s="673" t="s">
        <v>698</v>
      </c>
      <c r="S30" s="264">
        <v>140479200</v>
      </c>
      <c r="T30" s="268">
        <v>1130468571.967</v>
      </c>
      <c r="U30" s="266">
        <v>104.35555900504015</v>
      </c>
      <c r="V30" s="265">
        <v>103.41098764036055</v>
      </c>
      <c r="W30" s="264">
        <v>365245526</v>
      </c>
      <c r="X30" s="268">
        <v>2363676342.7550001</v>
      </c>
      <c r="Y30" s="266">
        <v>103.99936011349801</v>
      </c>
      <c r="Z30" s="265">
        <v>105.1243787506549</v>
      </c>
      <c r="AA30" s="264">
        <v>8408860</v>
      </c>
      <c r="AB30" s="268">
        <v>118521316.44</v>
      </c>
      <c r="AC30" s="266">
        <v>101.12112959317218</v>
      </c>
      <c r="AD30" s="265">
        <v>99.419707409802285</v>
      </c>
      <c r="AE30" s="264">
        <v>1333659</v>
      </c>
      <c r="AF30" s="268">
        <v>67656647.611000001</v>
      </c>
      <c r="AG30" s="266">
        <v>118.47553885063557</v>
      </c>
      <c r="AH30" s="269">
        <v>119.45507607937441</v>
      </c>
    </row>
    <row r="31" spans="1:34" s="268" customFormat="1" ht="14.25" customHeight="1">
      <c r="A31" s="673" t="s">
        <v>704</v>
      </c>
      <c r="B31" s="264">
        <v>1125852881</v>
      </c>
      <c r="C31" s="264">
        <v>12544512967.245001</v>
      </c>
      <c r="D31" s="265">
        <v>102.97096376430463</v>
      </c>
      <c r="E31" s="266">
        <v>102.00382578820204</v>
      </c>
      <c r="F31" s="267">
        <v>600348030</v>
      </c>
      <c r="G31" s="264">
        <v>8851747017.8460007</v>
      </c>
      <c r="H31" s="265">
        <v>102.39414604358765</v>
      </c>
      <c r="I31" s="266">
        <v>102.71519629199952</v>
      </c>
      <c r="J31" s="268">
        <v>10159641</v>
      </c>
      <c r="K31" s="264">
        <v>4085945481.2740002</v>
      </c>
      <c r="L31" s="265">
        <v>101.00470424161179</v>
      </c>
      <c r="M31" s="266">
        <v>103.02967795163759</v>
      </c>
      <c r="N31" s="268">
        <v>590188389</v>
      </c>
      <c r="O31" s="264">
        <v>4765801536.5719995</v>
      </c>
      <c r="P31" s="265">
        <v>102.4183989864065</v>
      </c>
      <c r="Q31" s="266">
        <v>102.44710095010431</v>
      </c>
      <c r="R31" s="673" t="s">
        <v>703</v>
      </c>
      <c r="S31" s="264">
        <v>145710389</v>
      </c>
      <c r="T31" s="268">
        <v>1163593543.9460001</v>
      </c>
      <c r="U31" s="266">
        <v>103.72381747618154</v>
      </c>
      <c r="V31" s="265">
        <v>102.93019839740994</v>
      </c>
      <c r="W31" s="264">
        <v>378216889</v>
      </c>
      <c r="X31" s="268">
        <v>2343644304.7719998</v>
      </c>
      <c r="Y31" s="266">
        <v>103.5514091416961</v>
      </c>
      <c r="Z31" s="265">
        <v>99.152505035454581</v>
      </c>
      <c r="AA31" s="264">
        <v>8371321</v>
      </c>
      <c r="AB31" s="268">
        <v>104537856.06999999</v>
      </c>
      <c r="AC31" s="266">
        <v>99.553578011763776</v>
      </c>
      <c r="AD31" s="265">
        <v>88.201733839938441</v>
      </c>
      <c r="AE31" s="264">
        <v>1577573</v>
      </c>
      <c r="AF31" s="268">
        <v>80990244.611000001</v>
      </c>
      <c r="AG31" s="266">
        <v>118.28908289150375</v>
      </c>
      <c r="AH31" s="269">
        <v>119.70774117668839</v>
      </c>
    </row>
    <row r="32" spans="1:34" s="268" customFormat="1" ht="14.25" customHeight="1">
      <c r="A32" s="673"/>
      <c r="B32" s="264"/>
      <c r="C32" s="264"/>
      <c r="D32" s="265"/>
      <c r="E32" s="266"/>
      <c r="F32" s="267"/>
      <c r="G32" s="264"/>
      <c r="H32" s="265"/>
      <c r="I32" s="266"/>
      <c r="K32" s="264"/>
      <c r="L32" s="265"/>
      <c r="M32" s="266"/>
      <c r="O32" s="264"/>
      <c r="P32" s="265"/>
      <c r="Q32" s="266"/>
      <c r="R32" s="674"/>
      <c r="S32" s="264"/>
      <c r="U32" s="266"/>
      <c r="V32" s="265"/>
      <c r="W32" s="264"/>
      <c r="Y32" s="266"/>
      <c r="Z32" s="265"/>
      <c r="AA32" s="264"/>
      <c r="AC32" s="266"/>
      <c r="AD32" s="265"/>
      <c r="AE32" s="264"/>
      <c r="AG32" s="266"/>
      <c r="AH32" s="269"/>
    </row>
    <row r="33" spans="1:34" s="268" customFormat="1" ht="14.25" customHeight="1">
      <c r="A33" s="673"/>
      <c r="B33" s="264"/>
      <c r="C33" s="264"/>
      <c r="D33" s="265"/>
      <c r="E33" s="266"/>
      <c r="F33" s="267"/>
      <c r="G33" s="264"/>
      <c r="H33" s="265"/>
      <c r="I33" s="266"/>
      <c r="K33" s="264"/>
      <c r="L33" s="265"/>
      <c r="M33" s="266"/>
      <c r="O33" s="264"/>
      <c r="P33" s="265"/>
      <c r="Q33" s="266"/>
      <c r="R33" s="674"/>
      <c r="S33" s="264"/>
      <c r="U33" s="266"/>
      <c r="V33" s="265"/>
      <c r="W33" s="264"/>
      <c r="Y33" s="266"/>
      <c r="Z33" s="265"/>
      <c r="AA33" s="264"/>
      <c r="AC33" s="266"/>
      <c r="AD33" s="265"/>
      <c r="AE33" s="264"/>
      <c r="AG33" s="266"/>
      <c r="AH33" s="269"/>
    </row>
    <row r="34" spans="1:34" s="268" customFormat="1" ht="14.25" customHeight="1">
      <c r="A34" s="674"/>
      <c r="B34" s="264"/>
      <c r="C34" s="264"/>
      <c r="D34" s="265"/>
      <c r="E34" s="266"/>
      <c r="F34" s="267"/>
      <c r="G34" s="264"/>
      <c r="H34" s="265"/>
      <c r="I34" s="266"/>
      <c r="K34" s="264"/>
      <c r="L34" s="265"/>
      <c r="M34" s="266"/>
      <c r="O34" s="264"/>
      <c r="P34" s="265"/>
      <c r="Q34" s="266"/>
      <c r="R34" s="674"/>
      <c r="S34" s="264"/>
      <c r="U34" s="266"/>
      <c r="V34" s="265"/>
      <c r="W34" s="264"/>
      <c r="Y34" s="266"/>
      <c r="Z34" s="265"/>
      <c r="AA34" s="264"/>
      <c r="AC34" s="266"/>
      <c r="AD34" s="265"/>
      <c r="AE34" s="264"/>
      <c r="AG34" s="266"/>
      <c r="AH34" s="269"/>
    </row>
    <row r="35" spans="1:34" s="268" customFormat="1" ht="14.25" customHeight="1">
      <c r="A35" s="295"/>
      <c r="B35" s="264"/>
      <c r="C35" s="264"/>
      <c r="D35" s="266"/>
      <c r="E35" s="269"/>
      <c r="F35" s="264"/>
      <c r="G35" s="264"/>
      <c r="H35" s="266"/>
      <c r="I35" s="266"/>
      <c r="K35" s="264"/>
      <c r="L35" s="265"/>
      <c r="M35" s="266"/>
      <c r="O35" s="264"/>
      <c r="P35" s="265"/>
      <c r="Q35" s="266"/>
      <c r="R35" s="295"/>
      <c r="S35" s="264"/>
      <c r="U35" s="266"/>
      <c r="V35" s="265"/>
      <c r="W35" s="264"/>
      <c r="Y35" s="266"/>
      <c r="Z35" s="265"/>
      <c r="AA35" s="264"/>
      <c r="AC35" s="266"/>
      <c r="AD35" s="265"/>
      <c r="AE35" s="264"/>
      <c r="AG35" s="266"/>
      <c r="AH35" s="269"/>
    </row>
    <row r="36" spans="1:34" s="268" customFormat="1" ht="14.25" customHeight="1">
      <c r="A36" s="674"/>
      <c r="B36" s="264"/>
      <c r="C36" s="264"/>
      <c r="D36" s="265"/>
      <c r="E36" s="266"/>
      <c r="F36" s="267"/>
      <c r="G36" s="264"/>
      <c r="H36" s="265"/>
      <c r="I36" s="266"/>
      <c r="K36" s="264"/>
      <c r="L36" s="265"/>
      <c r="M36" s="266"/>
      <c r="O36" s="264"/>
      <c r="P36" s="265"/>
      <c r="Q36" s="266"/>
      <c r="R36" s="674"/>
      <c r="S36" s="264"/>
      <c r="U36" s="266"/>
      <c r="V36" s="265"/>
      <c r="W36" s="264"/>
      <c r="Y36" s="266"/>
      <c r="Z36" s="265"/>
      <c r="AA36" s="264"/>
      <c r="AC36" s="266"/>
      <c r="AD36" s="265"/>
      <c r="AE36" s="264"/>
      <c r="AG36" s="266"/>
      <c r="AH36" s="269"/>
    </row>
    <row r="37" spans="1:34" s="268" customFormat="1" ht="14.25" customHeight="1">
      <c r="A37" s="674"/>
      <c r="B37" s="264"/>
      <c r="C37" s="264"/>
      <c r="D37" s="265"/>
      <c r="E37" s="266"/>
      <c r="F37" s="267"/>
      <c r="G37" s="264"/>
      <c r="H37" s="265"/>
      <c r="I37" s="266"/>
      <c r="K37" s="264"/>
      <c r="L37" s="265"/>
      <c r="M37" s="266"/>
      <c r="O37" s="264"/>
      <c r="P37" s="265"/>
      <c r="Q37" s="266"/>
      <c r="R37" s="674"/>
      <c r="S37" s="264"/>
      <c r="U37" s="266"/>
      <c r="V37" s="265"/>
      <c r="W37" s="264"/>
      <c r="Y37" s="266"/>
      <c r="Z37" s="265"/>
      <c r="AA37" s="264"/>
      <c r="AC37" s="266"/>
      <c r="AD37" s="265"/>
      <c r="AE37" s="264"/>
      <c r="AG37" s="266"/>
      <c r="AH37" s="269"/>
    </row>
    <row r="38" spans="1:34" s="268" customFormat="1" ht="14.25" customHeight="1">
      <c r="A38" s="674"/>
      <c r="B38" s="264"/>
      <c r="C38" s="264"/>
      <c r="D38" s="265"/>
      <c r="E38" s="266"/>
      <c r="F38" s="267"/>
      <c r="G38" s="264"/>
      <c r="H38" s="265"/>
      <c r="I38" s="266"/>
      <c r="K38" s="264"/>
      <c r="L38" s="265"/>
      <c r="M38" s="266"/>
      <c r="O38" s="264"/>
      <c r="P38" s="265"/>
      <c r="Q38" s="266"/>
      <c r="R38" s="674"/>
      <c r="S38" s="264"/>
      <c r="U38" s="266"/>
      <c r="V38" s="265"/>
      <c r="W38" s="264"/>
      <c r="Y38" s="266"/>
      <c r="Z38" s="265"/>
      <c r="AA38" s="264"/>
      <c r="AC38" s="266"/>
      <c r="AD38" s="265"/>
      <c r="AE38" s="264"/>
      <c r="AG38" s="266"/>
      <c r="AH38" s="269"/>
    </row>
    <row r="39" spans="1:34" s="268" customFormat="1" ht="14.25" customHeight="1">
      <c r="A39" s="674"/>
      <c r="B39" s="264"/>
      <c r="C39" s="264"/>
      <c r="D39" s="265"/>
      <c r="E39" s="266"/>
      <c r="F39" s="267"/>
      <c r="G39" s="264"/>
      <c r="H39" s="265"/>
      <c r="I39" s="266"/>
      <c r="K39" s="264"/>
      <c r="L39" s="265"/>
      <c r="M39" s="266"/>
      <c r="O39" s="264"/>
      <c r="P39" s="265"/>
      <c r="Q39" s="266"/>
      <c r="R39" s="674"/>
      <c r="S39" s="264"/>
      <c r="U39" s="266"/>
      <c r="V39" s="265"/>
      <c r="W39" s="264"/>
      <c r="Y39" s="266"/>
      <c r="Z39" s="265"/>
      <c r="AA39" s="264"/>
      <c r="AC39" s="266"/>
      <c r="AD39" s="265"/>
      <c r="AE39" s="264"/>
      <c r="AG39" s="266"/>
      <c r="AH39" s="269"/>
    </row>
    <row r="40" spans="1:34" s="268" customFormat="1" ht="14.25" customHeight="1">
      <c r="A40" s="674"/>
      <c r="B40" s="264"/>
      <c r="C40" s="264"/>
      <c r="D40" s="265"/>
      <c r="E40" s="266"/>
      <c r="F40" s="267"/>
      <c r="G40" s="264"/>
      <c r="H40" s="265"/>
      <c r="I40" s="266"/>
      <c r="K40" s="264"/>
      <c r="L40" s="265"/>
      <c r="M40" s="266"/>
      <c r="O40" s="264"/>
      <c r="P40" s="265"/>
      <c r="Q40" s="266"/>
      <c r="R40" s="674"/>
      <c r="S40" s="264"/>
      <c r="U40" s="266"/>
      <c r="V40" s="265"/>
      <c r="W40" s="264"/>
      <c r="Y40" s="266"/>
      <c r="Z40" s="265"/>
      <c r="AA40" s="264"/>
      <c r="AC40" s="266"/>
      <c r="AD40" s="265"/>
      <c r="AE40" s="264"/>
      <c r="AG40" s="266"/>
      <c r="AH40" s="269"/>
    </row>
    <row r="41" spans="1:34" s="268" customFormat="1" ht="14.25" customHeight="1">
      <c r="A41" s="674"/>
      <c r="B41" s="264"/>
      <c r="C41" s="264"/>
      <c r="D41" s="265"/>
      <c r="E41" s="266"/>
      <c r="F41" s="267"/>
      <c r="G41" s="264"/>
      <c r="H41" s="265"/>
      <c r="I41" s="266"/>
      <c r="K41" s="264"/>
      <c r="L41" s="265"/>
      <c r="M41" s="266"/>
      <c r="O41" s="264"/>
      <c r="P41" s="265"/>
      <c r="Q41" s="266"/>
      <c r="R41" s="674"/>
      <c r="S41" s="264"/>
      <c r="U41" s="266"/>
      <c r="V41" s="265"/>
      <c r="W41" s="264"/>
      <c r="Y41" s="266"/>
      <c r="Z41" s="265"/>
      <c r="AA41" s="264"/>
      <c r="AC41" s="266"/>
      <c r="AD41" s="265"/>
      <c r="AE41" s="264"/>
      <c r="AG41" s="266"/>
      <c r="AH41" s="269"/>
    </row>
    <row r="42" spans="1:34" s="268" customFormat="1" ht="14.25" customHeight="1">
      <c r="A42" s="674"/>
      <c r="B42" s="264"/>
      <c r="C42" s="264"/>
      <c r="D42" s="265"/>
      <c r="E42" s="266"/>
      <c r="F42" s="267"/>
      <c r="G42" s="264"/>
      <c r="H42" s="265"/>
      <c r="I42" s="266"/>
      <c r="K42" s="264"/>
      <c r="L42" s="265"/>
      <c r="M42" s="266"/>
      <c r="O42" s="264"/>
      <c r="P42" s="265"/>
      <c r="Q42" s="266"/>
      <c r="R42" s="674"/>
      <c r="S42" s="264"/>
      <c r="U42" s="266"/>
      <c r="V42" s="265"/>
      <c r="W42" s="264"/>
      <c r="Y42" s="266"/>
      <c r="Z42" s="265"/>
      <c r="AA42" s="264"/>
      <c r="AC42" s="266"/>
      <c r="AD42" s="265"/>
      <c r="AE42" s="264"/>
      <c r="AG42" s="266"/>
      <c r="AH42" s="269"/>
    </row>
    <row r="43" spans="1:34" s="268" customFormat="1" ht="14.25" customHeight="1">
      <c r="A43" s="674"/>
      <c r="B43" s="264"/>
      <c r="C43" s="264"/>
      <c r="D43" s="265"/>
      <c r="E43" s="266"/>
      <c r="F43" s="267"/>
      <c r="G43" s="264"/>
      <c r="H43" s="265"/>
      <c r="I43" s="266"/>
      <c r="K43" s="264"/>
      <c r="L43" s="265"/>
      <c r="M43" s="266"/>
      <c r="O43" s="264"/>
      <c r="P43" s="265"/>
      <c r="Q43" s="266"/>
      <c r="R43" s="674"/>
      <c r="S43" s="264"/>
      <c r="U43" s="266"/>
      <c r="V43" s="265"/>
      <c r="W43" s="264"/>
      <c r="Y43" s="266"/>
      <c r="Z43" s="265"/>
      <c r="AA43" s="264"/>
      <c r="AC43" s="266"/>
      <c r="AD43" s="265"/>
      <c r="AE43" s="264"/>
      <c r="AG43" s="266"/>
      <c r="AH43" s="269"/>
    </row>
    <row r="44" spans="1:34" s="268" customFormat="1" ht="14.25" customHeight="1">
      <c r="A44" s="674"/>
      <c r="B44" s="264"/>
      <c r="C44" s="264"/>
      <c r="D44" s="265"/>
      <c r="E44" s="266"/>
      <c r="F44" s="267"/>
      <c r="G44" s="264"/>
      <c r="H44" s="265"/>
      <c r="I44" s="266"/>
      <c r="K44" s="264"/>
      <c r="L44" s="265"/>
      <c r="M44" s="266"/>
      <c r="O44" s="264"/>
      <c r="P44" s="265"/>
      <c r="Q44" s="266"/>
      <c r="R44" s="674"/>
      <c r="S44" s="264"/>
      <c r="U44" s="266"/>
      <c r="V44" s="265"/>
      <c r="W44" s="264"/>
      <c r="Y44" s="266"/>
      <c r="Z44" s="265"/>
      <c r="AA44" s="264"/>
      <c r="AC44" s="266"/>
      <c r="AD44" s="265"/>
      <c r="AE44" s="264"/>
      <c r="AG44" s="266"/>
      <c r="AH44" s="269"/>
    </row>
    <row r="45" spans="1:34" s="268" customFormat="1" ht="14.25" customHeight="1">
      <c r="A45" s="674"/>
      <c r="B45" s="264"/>
      <c r="C45" s="264"/>
      <c r="D45" s="265"/>
      <c r="E45" s="266"/>
      <c r="F45" s="267"/>
      <c r="G45" s="264"/>
      <c r="H45" s="265"/>
      <c r="I45" s="266"/>
      <c r="K45" s="264"/>
      <c r="L45" s="265"/>
      <c r="M45" s="266"/>
      <c r="O45" s="264"/>
      <c r="P45" s="265"/>
      <c r="Q45" s="266"/>
      <c r="R45" s="674"/>
      <c r="S45" s="264"/>
      <c r="U45" s="266"/>
      <c r="V45" s="265"/>
      <c r="W45" s="264"/>
      <c r="Y45" s="266"/>
      <c r="Z45" s="265"/>
      <c r="AA45" s="264"/>
      <c r="AC45" s="266"/>
      <c r="AD45" s="265"/>
      <c r="AE45" s="264"/>
      <c r="AG45" s="266"/>
      <c r="AH45" s="269"/>
    </row>
    <row r="46" spans="1:34" s="268" customFormat="1" ht="14.25" customHeight="1">
      <c r="A46" s="674"/>
      <c r="B46" s="264"/>
      <c r="C46" s="264"/>
      <c r="D46" s="265"/>
      <c r="E46" s="266"/>
      <c r="F46" s="267"/>
      <c r="G46" s="264"/>
      <c r="H46" s="265"/>
      <c r="I46" s="266"/>
      <c r="K46" s="264"/>
      <c r="L46" s="265"/>
      <c r="M46" s="266"/>
      <c r="O46" s="264"/>
      <c r="P46" s="265"/>
      <c r="Q46" s="266"/>
      <c r="R46" s="674"/>
      <c r="S46" s="264"/>
      <c r="U46" s="266"/>
      <c r="V46" s="265"/>
      <c r="W46" s="264"/>
      <c r="Y46" s="266"/>
      <c r="Z46" s="265"/>
      <c r="AA46" s="264"/>
      <c r="AC46" s="266"/>
      <c r="AD46" s="265"/>
      <c r="AE46" s="264"/>
      <c r="AG46" s="266"/>
      <c r="AH46" s="269"/>
    </row>
    <row r="47" spans="1:34" s="268" customFormat="1" ht="14.25" customHeight="1">
      <c r="A47" s="674"/>
      <c r="B47" s="264"/>
      <c r="C47" s="264"/>
      <c r="D47" s="266"/>
      <c r="E47" s="269"/>
      <c r="F47" s="264"/>
      <c r="G47" s="264"/>
      <c r="H47" s="266"/>
      <c r="I47" s="266"/>
      <c r="K47" s="264"/>
      <c r="L47" s="265"/>
      <c r="M47" s="266"/>
      <c r="O47" s="264"/>
      <c r="P47" s="265"/>
      <c r="Q47" s="266"/>
      <c r="R47" s="674"/>
      <c r="S47" s="264"/>
      <c r="U47" s="266"/>
      <c r="V47" s="265"/>
      <c r="W47" s="264"/>
      <c r="Y47" s="266"/>
      <c r="Z47" s="265"/>
      <c r="AA47" s="264"/>
      <c r="AC47" s="266"/>
      <c r="AD47" s="265"/>
      <c r="AE47" s="264"/>
      <c r="AG47" s="266"/>
      <c r="AH47" s="269"/>
    </row>
    <row r="48" spans="1:34" s="268" customFormat="1" ht="14.25" customHeight="1">
      <c r="A48" s="674"/>
      <c r="B48" s="264"/>
      <c r="C48" s="264"/>
      <c r="D48" s="265"/>
      <c r="E48" s="266"/>
      <c r="F48" s="267"/>
      <c r="G48" s="264"/>
      <c r="H48" s="265"/>
      <c r="I48" s="266"/>
      <c r="K48" s="264"/>
      <c r="L48" s="265"/>
      <c r="M48" s="266"/>
      <c r="O48" s="264"/>
      <c r="P48" s="265"/>
      <c r="Q48" s="266"/>
      <c r="R48" s="674"/>
      <c r="S48" s="264"/>
      <c r="U48" s="266"/>
      <c r="V48" s="265"/>
      <c r="W48" s="264"/>
      <c r="Y48" s="266"/>
      <c r="Z48" s="265"/>
      <c r="AA48" s="264"/>
      <c r="AC48" s="266"/>
      <c r="AD48" s="265"/>
      <c r="AE48" s="264"/>
      <c r="AG48" s="266"/>
      <c r="AH48" s="269"/>
    </row>
    <row r="49" spans="1:34" s="268" customFormat="1" ht="14.25" customHeight="1">
      <c r="A49" s="674"/>
      <c r="B49" s="264"/>
      <c r="C49" s="264"/>
      <c r="D49" s="265"/>
      <c r="E49" s="266"/>
      <c r="F49" s="267"/>
      <c r="G49" s="264"/>
      <c r="H49" s="265"/>
      <c r="I49" s="266"/>
      <c r="K49" s="264"/>
      <c r="L49" s="265"/>
      <c r="M49" s="266"/>
      <c r="O49" s="264"/>
      <c r="P49" s="265"/>
      <c r="Q49" s="266"/>
      <c r="R49" s="674"/>
      <c r="S49" s="264"/>
      <c r="U49" s="266"/>
      <c r="V49" s="265"/>
      <c r="W49" s="264"/>
      <c r="Y49" s="266"/>
      <c r="Z49" s="265"/>
      <c r="AA49" s="264"/>
      <c r="AC49" s="266"/>
      <c r="AD49" s="265"/>
      <c r="AE49" s="264"/>
      <c r="AG49" s="266"/>
      <c r="AH49" s="269"/>
    </row>
    <row r="50" spans="1:34" s="268" customFormat="1" ht="14.25" customHeight="1">
      <c r="A50" s="674"/>
      <c r="B50" s="264"/>
      <c r="C50" s="264"/>
      <c r="D50" s="265"/>
      <c r="E50" s="266"/>
      <c r="F50" s="267"/>
      <c r="G50" s="264"/>
      <c r="H50" s="265"/>
      <c r="I50" s="266"/>
      <c r="K50" s="264"/>
      <c r="L50" s="265"/>
      <c r="M50" s="266"/>
      <c r="O50" s="264"/>
      <c r="P50" s="265"/>
      <c r="Q50" s="266"/>
      <c r="R50" s="674"/>
      <c r="S50" s="264"/>
      <c r="U50" s="266"/>
      <c r="V50" s="265"/>
      <c r="W50" s="264"/>
      <c r="Y50" s="266"/>
      <c r="Z50" s="265"/>
      <c r="AA50" s="264"/>
      <c r="AC50" s="266"/>
      <c r="AD50" s="265"/>
      <c r="AE50" s="264"/>
      <c r="AG50" s="266"/>
      <c r="AH50" s="269"/>
    </row>
    <row r="51" spans="1:34" s="268" customFormat="1" ht="14.25" customHeight="1">
      <c r="A51" s="674"/>
      <c r="B51" s="264"/>
      <c r="C51" s="264"/>
      <c r="D51" s="265"/>
      <c r="E51" s="266"/>
      <c r="F51" s="267"/>
      <c r="G51" s="264"/>
      <c r="H51" s="265"/>
      <c r="I51" s="266"/>
      <c r="K51" s="264"/>
      <c r="L51" s="265"/>
      <c r="M51" s="266"/>
      <c r="O51" s="264"/>
      <c r="P51" s="265"/>
      <c r="Q51" s="266"/>
      <c r="R51" s="674"/>
      <c r="S51" s="264"/>
      <c r="U51" s="266"/>
      <c r="V51" s="265"/>
      <c r="W51" s="264"/>
      <c r="Y51" s="266"/>
      <c r="Z51" s="265"/>
      <c r="AA51" s="264"/>
      <c r="AC51" s="266"/>
      <c r="AD51" s="265"/>
      <c r="AE51" s="264"/>
      <c r="AG51" s="266"/>
      <c r="AH51" s="269"/>
    </row>
    <row r="52" spans="1:34" s="268" customFormat="1" ht="14.25" customHeight="1">
      <c r="A52" s="674"/>
      <c r="B52" s="264"/>
      <c r="C52" s="264"/>
      <c r="D52" s="265"/>
      <c r="E52" s="266"/>
      <c r="F52" s="267"/>
      <c r="G52" s="264"/>
      <c r="H52" s="265"/>
      <c r="I52" s="266"/>
      <c r="K52" s="264"/>
      <c r="L52" s="265"/>
      <c r="M52" s="266"/>
      <c r="O52" s="264"/>
      <c r="P52" s="265"/>
      <c r="Q52" s="266"/>
      <c r="R52" s="674"/>
      <c r="S52" s="264"/>
      <c r="U52" s="266"/>
      <c r="V52" s="265"/>
      <c r="W52" s="264"/>
      <c r="Y52" s="266"/>
      <c r="Z52" s="265"/>
      <c r="AA52" s="264"/>
      <c r="AC52" s="266"/>
      <c r="AD52" s="265"/>
      <c r="AE52" s="264"/>
      <c r="AG52" s="266"/>
      <c r="AH52" s="269"/>
    </row>
    <row r="53" spans="1:34" s="268" customFormat="1" ht="14.25" customHeight="1">
      <c r="A53" s="674"/>
      <c r="B53" s="264"/>
      <c r="C53" s="264"/>
      <c r="D53" s="265"/>
      <c r="E53" s="266"/>
      <c r="F53" s="267"/>
      <c r="G53" s="264"/>
      <c r="H53" s="265"/>
      <c r="I53" s="266"/>
      <c r="K53" s="264"/>
      <c r="L53" s="265"/>
      <c r="M53" s="266"/>
      <c r="O53" s="264"/>
      <c r="P53" s="265"/>
      <c r="Q53" s="266"/>
      <c r="R53" s="674"/>
      <c r="S53" s="264"/>
      <c r="U53" s="266"/>
      <c r="V53" s="265"/>
      <c r="W53" s="264"/>
      <c r="Y53" s="266"/>
      <c r="Z53" s="265"/>
      <c r="AA53" s="264"/>
      <c r="AC53" s="266"/>
      <c r="AD53" s="265"/>
      <c r="AE53" s="264"/>
      <c r="AG53" s="266"/>
      <c r="AH53" s="269"/>
    </row>
    <row r="54" spans="1:34">
      <c r="A54" s="674"/>
      <c r="B54" s="264"/>
      <c r="C54" s="264"/>
      <c r="D54" s="265"/>
      <c r="E54" s="266"/>
      <c r="F54" s="267"/>
      <c r="G54" s="264"/>
      <c r="H54" s="265"/>
      <c r="I54" s="266"/>
      <c r="J54" s="268"/>
      <c r="K54" s="264"/>
      <c r="L54" s="265"/>
      <c r="M54" s="266"/>
      <c r="N54" s="268"/>
      <c r="O54" s="264"/>
      <c r="P54" s="265"/>
      <c r="Q54" s="266"/>
      <c r="R54" s="674"/>
      <c r="S54" s="264"/>
      <c r="T54" s="268"/>
      <c r="U54" s="266"/>
      <c r="V54" s="265"/>
      <c r="W54" s="264"/>
      <c r="X54" s="268"/>
      <c r="Y54" s="266"/>
      <c r="Z54" s="265"/>
      <c r="AA54" s="264"/>
      <c r="AB54" s="268"/>
      <c r="AC54" s="266"/>
      <c r="AD54" s="265"/>
      <c r="AE54" s="264"/>
      <c r="AF54" s="268"/>
      <c r="AG54" s="266"/>
      <c r="AH54" s="269"/>
    </row>
    <row r="55" spans="1:34">
      <c r="A55" s="735"/>
      <c r="B55" s="371"/>
      <c r="C55" s="371"/>
      <c r="D55" s="372"/>
      <c r="E55" s="373"/>
      <c r="F55" s="374"/>
      <c r="G55" s="371"/>
      <c r="H55" s="372"/>
      <c r="I55" s="373"/>
      <c r="J55" s="375"/>
      <c r="K55" s="371"/>
      <c r="L55" s="372"/>
      <c r="M55" s="373"/>
      <c r="N55" s="375"/>
      <c r="O55" s="371"/>
      <c r="P55" s="372"/>
      <c r="Q55" s="373"/>
      <c r="R55" s="735"/>
      <c r="S55" s="371"/>
      <c r="T55" s="375"/>
      <c r="U55" s="373"/>
      <c r="V55" s="372"/>
      <c r="W55" s="371"/>
      <c r="X55" s="375"/>
      <c r="Y55" s="373"/>
      <c r="Z55" s="372"/>
      <c r="AA55" s="371"/>
      <c r="AB55" s="375"/>
      <c r="AC55" s="373"/>
      <c r="AD55" s="372"/>
      <c r="AE55" s="371"/>
      <c r="AF55" s="375"/>
      <c r="AG55" s="373"/>
      <c r="AH55" s="376"/>
    </row>
    <row r="56" spans="1:34">
      <c r="A56" s="262" t="s">
        <v>246</v>
      </c>
    </row>
    <row r="60" spans="1:34">
      <c r="D60" s="262"/>
      <c r="E60" s="262"/>
      <c r="H60" s="262"/>
      <c r="I60" s="262"/>
      <c r="L60" s="262"/>
      <c r="M60" s="262"/>
      <c r="P60" s="262"/>
      <c r="Q60" s="262"/>
      <c r="U60" s="262"/>
      <c r="V60" s="262"/>
      <c r="Y60" s="262"/>
      <c r="Z60" s="262"/>
      <c r="AC60" s="262"/>
      <c r="AD60" s="262"/>
      <c r="AG60" s="262"/>
      <c r="AH60" s="262"/>
    </row>
  </sheetData>
  <customSheetViews>
    <customSheetView guid="{6F28069D-A7F4-41D2-AA1B-4487F97E36F1}" showPageBreaks="1" printArea="1" showRuler="0" topLeftCell="L38">
      <selection activeCell="S43" sqref="S43:AH43"/>
      <pageMargins left="0.78740157480314965" right="0.39370078740157483" top="0.98425196850393704" bottom="0.79" header="0.51181102362204722" footer="0.51181102362204722"/>
      <printOptions horizontalCentered="1"/>
      <pageSetup paperSize="8" orientation="landscape" horizontalDpi="4294967292" r:id="rId1"/>
      <headerFooter alignWithMargins="0"/>
    </customSheetView>
  </customSheetViews>
  <mergeCells count="37">
    <mergeCell ref="B1:Q1"/>
    <mergeCell ref="AE5:AE6"/>
    <mergeCell ref="AF5:AF6"/>
    <mergeCell ref="AG5:AH5"/>
    <mergeCell ref="AE3:AH4"/>
    <mergeCell ref="F4:I4"/>
    <mergeCell ref="J4:M4"/>
    <mergeCell ref="N4:Q4"/>
    <mergeCell ref="W3:Z4"/>
    <mergeCell ref="AA3:AD4"/>
    <mergeCell ref="P5:Q5"/>
    <mergeCell ref="S5:S6"/>
    <mergeCell ref="T5:T6"/>
    <mergeCell ref="AB5:AB6"/>
    <mergeCell ref="AC5:AD5"/>
    <mergeCell ref="U5:V5"/>
    <mergeCell ref="R3:R6"/>
    <mergeCell ref="W5:W6"/>
    <mergeCell ref="X5:X6"/>
    <mergeCell ref="Y5:Z5"/>
    <mergeCell ref="AA5:AA6"/>
    <mergeCell ref="T1:AH1"/>
    <mergeCell ref="A3:A6"/>
    <mergeCell ref="D5:E5"/>
    <mergeCell ref="B5:B6"/>
    <mergeCell ref="C5:C6"/>
    <mergeCell ref="B3:E4"/>
    <mergeCell ref="O5:O6"/>
    <mergeCell ref="F5:F6"/>
    <mergeCell ref="G5:G6"/>
    <mergeCell ref="H5:I5"/>
    <mergeCell ref="F3:Q3"/>
    <mergeCell ref="S3:V4"/>
    <mergeCell ref="K5:K6"/>
    <mergeCell ref="L5:M5"/>
    <mergeCell ref="N5:N6"/>
    <mergeCell ref="J5:J6"/>
  </mergeCells>
  <phoneticPr fontId="2"/>
  <printOptions horizontalCentered="1"/>
  <pageMargins left="0.78740157480314965" right="0.39370078740157483" top="0.59055118110236227" bottom="0.78740157480314965" header="0.51181102362204722" footer="0.51181102362204722"/>
  <pageSetup paperSize="8" orientation="landscape" horizontalDpi="4294967292" r:id="rId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O111"/>
  <sheetViews>
    <sheetView zoomScaleNormal="100" workbookViewId="0">
      <pane xSplit="1" ySplit="6" topLeftCell="B7" activePane="bottomRight" state="frozen"/>
      <selection pane="topRight"/>
      <selection pane="bottomLeft"/>
      <selection pane="bottomRight"/>
    </sheetView>
  </sheetViews>
  <sheetFormatPr defaultRowHeight="13.5"/>
  <cols>
    <col min="1" max="1" width="13" style="657" bestFit="1" customWidth="1"/>
    <col min="2" max="4" width="13.625" style="659" customWidth="1"/>
    <col min="5" max="5" width="15.5" style="659" bestFit="1" customWidth="1"/>
    <col min="6" max="33" width="13.625" style="659" customWidth="1"/>
    <col min="34" max="37" width="13.625" style="658" customWidth="1"/>
    <col min="38" max="41" width="13.625" style="659" customWidth="1"/>
    <col min="42" max="16384" width="9" style="659"/>
  </cols>
  <sheetData>
    <row r="1" spans="1:41" ht="24" customHeight="1">
      <c r="A1" s="660" t="s">
        <v>260</v>
      </c>
      <c r="C1" s="929" t="s">
        <v>368</v>
      </c>
      <c r="D1" s="929"/>
      <c r="E1" s="929"/>
      <c r="F1" s="929"/>
      <c r="G1" s="929"/>
      <c r="H1" s="929"/>
      <c r="I1" s="929"/>
      <c r="J1" s="929"/>
      <c r="K1" s="929"/>
      <c r="L1" s="929"/>
      <c r="M1" s="929"/>
      <c r="N1" s="929"/>
      <c r="O1" s="929"/>
      <c r="P1" s="929"/>
      <c r="Q1" s="929"/>
      <c r="R1" s="660" t="s">
        <v>269</v>
      </c>
      <c r="S1" s="930" t="s">
        <v>368</v>
      </c>
      <c r="T1" s="930"/>
      <c r="U1" s="930"/>
      <c r="V1" s="930"/>
      <c r="W1" s="930"/>
      <c r="X1" s="930"/>
      <c r="Y1" s="930"/>
      <c r="Z1" s="930"/>
      <c r="AA1" s="930"/>
      <c r="AB1" s="930"/>
      <c r="AC1" s="930"/>
      <c r="AD1" s="930"/>
      <c r="AE1" s="930"/>
      <c r="AF1" s="930"/>
      <c r="AG1" s="930"/>
      <c r="AH1" s="672" t="s">
        <v>269</v>
      </c>
      <c r="AI1" s="929" t="s">
        <v>697</v>
      </c>
      <c r="AJ1" s="929"/>
      <c r="AK1" s="929"/>
      <c r="AL1" s="929"/>
      <c r="AM1" s="929"/>
      <c r="AN1" s="929"/>
      <c r="AO1" s="929"/>
    </row>
    <row r="2" spans="1:41" ht="30" customHeight="1">
      <c r="A2" s="936"/>
      <c r="B2" s="936"/>
      <c r="C2" s="936"/>
      <c r="D2" s="936"/>
      <c r="E2" s="936"/>
      <c r="F2" s="936"/>
      <c r="G2" s="936"/>
      <c r="H2" s="936"/>
      <c r="I2" s="936"/>
      <c r="J2" s="936"/>
      <c r="K2" s="936"/>
      <c r="L2" s="936"/>
      <c r="M2" s="936"/>
      <c r="N2" s="936"/>
      <c r="O2" s="936"/>
      <c r="P2" s="936"/>
      <c r="Q2" s="936"/>
      <c r="R2" s="929"/>
      <c r="S2" s="929"/>
      <c r="T2" s="929"/>
      <c r="U2" s="929"/>
      <c r="V2" s="929"/>
      <c r="W2" s="929"/>
      <c r="X2" s="929"/>
      <c r="Y2" s="929"/>
      <c r="Z2" s="929"/>
      <c r="AA2" s="929"/>
      <c r="AB2" s="929"/>
      <c r="AC2" s="929"/>
      <c r="AD2" s="929"/>
      <c r="AE2" s="929"/>
      <c r="AF2" s="929"/>
      <c r="AG2" s="929"/>
    </row>
    <row r="3" spans="1:41" ht="20.25" customHeight="1">
      <c r="A3" s="777" t="s">
        <v>261</v>
      </c>
      <c r="B3" s="938" t="s">
        <v>534</v>
      </c>
      <c r="C3" s="938"/>
      <c r="D3" s="938"/>
      <c r="E3" s="938"/>
      <c r="F3" s="838" t="s">
        <v>540</v>
      </c>
      <c r="G3" s="931"/>
      <c r="H3" s="931"/>
      <c r="I3" s="932"/>
      <c r="J3" s="838" t="s">
        <v>454</v>
      </c>
      <c r="K3" s="931"/>
      <c r="L3" s="931"/>
      <c r="M3" s="932"/>
      <c r="N3" s="838" t="s">
        <v>542</v>
      </c>
      <c r="O3" s="931"/>
      <c r="P3" s="931"/>
      <c r="Q3" s="932"/>
      <c r="R3" s="838" t="s">
        <v>472</v>
      </c>
      <c r="S3" s="931"/>
      <c r="T3" s="931"/>
      <c r="U3" s="932"/>
      <c r="V3" s="838" t="s">
        <v>473</v>
      </c>
      <c r="W3" s="931"/>
      <c r="X3" s="931"/>
      <c r="Y3" s="932"/>
      <c r="Z3" s="838" t="s">
        <v>475</v>
      </c>
      <c r="AA3" s="931"/>
      <c r="AB3" s="931"/>
      <c r="AC3" s="932"/>
      <c r="AD3" s="838" t="s">
        <v>262</v>
      </c>
      <c r="AE3" s="931"/>
      <c r="AF3" s="931"/>
      <c r="AG3" s="932"/>
      <c r="AH3" s="783" t="s">
        <v>263</v>
      </c>
      <c r="AI3" s="939"/>
      <c r="AJ3" s="939"/>
      <c r="AK3" s="856"/>
      <c r="AL3" s="783" t="s">
        <v>264</v>
      </c>
      <c r="AM3" s="939"/>
      <c r="AN3" s="939"/>
      <c r="AO3" s="856"/>
    </row>
    <row r="4" spans="1:41" ht="20.25" customHeight="1">
      <c r="A4" s="937"/>
      <c r="B4" s="938"/>
      <c r="C4" s="938"/>
      <c r="D4" s="938"/>
      <c r="E4" s="938"/>
      <c r="F4" s="933"/>
      <c r="G4" s="934"/>
      <c r="H4" s="934"/>
      <c r="I4" s="935"/>
      <c r="J4" s="933"/>
      <c r="K4" s="934"/>
      <c r="L4" s="934"/>
      <c r="M4" s="935"/>
      <c r="N4" s="933"/>
      <c r="O4" s="934"/>
      <c r="P4" s="934"/>
      <c r="Q4" s="935"/>
      <c r="R4" s="933"/>
      <c r="S4" s="934"/>
      <c r="T4" s="934"/>
      <c r="U4" s="935"/>
      <c r="V4" s="933"/>
      <c r="W4" s="934"/>
      <c r="X4" s="934"/>
      <c r="Y4" s="935"/>
      <c r="Z4" s="933"/>
      <c r="AA4" s="934"/>
      <c r="AB4" s="934"/>
      <c r="AC4" s="935"/>
      <c r="AD4" s="933"/>
      <c r="AE4" s="934"/>
      <c r="AF4" s="934"/>
      <c r="AG4" s="935"/>
      <c r="AH4" s="844"/>
      <c r="AI4" s="940"/>
      <c r="AJ4" s="940"/>
      <c r="AK4" s="845"/>
      <c r="AL4" s="844"/>
      <c r="AM4" s="940"/>
      <c r="AN4" s="940"/>
      <c r="AO4" s="845"/>
    </row>
    <row r="5" spans="1:41" ht="20.25" customHeight="1">
      <c r="A5" s="778"/>
      <c r="B5" s="283" t="s">
        <v>535</v>
      </c>
      <c r="C5" s="283" t="s">
        <v>265</v>
      </c>
      <c r="D5" s="283" t="s">
        <v>266</v>
      </c>
      <c r="E5" s="655" t="s">
        <v>536</v>
      </c>
      <c r="F5" s="283" t="s">
        <v>535</v>
      </c>
      <c r="G5" s="283" t="s">
        <v>265</v>
      </c>
      <c r="H5" s="283" t="s">
        <v>266</v>
      </c>
      <c r="I5" s="653" t="s">
        <v>536</v>
      </c>
      <c r="J5" s="283" t="s">
        <v>535</v>
      </c>
      <c r="K5" s="283" t="s">
        <v>265</v>
      </c>
      <c r="L5" s="283" t="s">
        <v>266</v>
      </c>
      <c r="M5" s="655" t="s">
        <v>536</v>
      </c>
      <c r="N5" s="283" t="s">
        <v>535</v>
      </c>
      <c r="O5" s="283" t="s">
        <v>265</v>
      </c>
      <c r="P5" s="283" t="s">
        <v>266</v>
      </c>
      <c r="Q5" s="656" t="s">
        <v>536</v>
      </c>
      <c r="R5" s="283" t="s">
        <v>535</v>
      </c>
      <c r="S5" s="283" t="s">
        <v>265</v>
      </c>
      <c r="T5" s="283" t="s">
        <v>266</v>
      </c>
      <c r="U5" s="655" t="s">
        <v>536</v>
      </c>
      <c r="V5" s="283" t="s">
        <v>535</v>
      </c>
      <c r="W5" s="283" t="s">
        <v>265</v>
      </c>
      <c r="X5" s="283" t="s">
        <v>266</v>
      </c>
      <c r="Y5" s="656" t="s">
        <v>536</v>
      </c>
      <c r="Z5" s="283" t="s">
        <v>535</v>
      </c>
      <c r="AA5" s="283" t="s">
        <v>265</v>
      </c>
      <c r="AB5" s="283" t="s">
        <v>266</v>
      </c>
      <c r="AC5" s="655" t="s">
        <v>536</v>
      </c>
      <c r="AD5" s="283" t="s">
        <v>535</v>
      </c>
      <c r="AE5" s="283" t="s">
        <v>265</v>
      </c>
      <c r="AF5" s="283" t="s">
        <v>266</v>
      </c>
      <c r="AG5" s="283" t="s">
        <v>536</v>
      </c>
      <c r="AH5" s="661" t="s">
        <v>535</v>
      </c>
      <c r="AI5" s="283" t="s">
        <v>265</v>
      </c>
      <c r="AJ5" s="661" t="s">
        <v>266</v>
      </c>
      <c r="AK5" s="661" t="s">
        <v>536</v>
      </c>
      <c r="AL5" s="283" t="s">
        <v>535</v>
      </c>
      <c r="AM5" s="283" t="s">
        <v>265</v>
      </c>
      <c r="AN5" s="283" t="s">
        <v>266</v>
      </c>
      <c r="AO5" s="283" t="s">
        <v>536</v>
      </c>
    </row>
    <row r="6" spans="1:41">
      <c r="A6" s="654"/>
      <c r="B6" s="662" t="s">
        <v>537</v>
      </c>
      <c r="C6" s="662" t="s">
        <v>267</v>
      </c>
      <c r="D6" s="662" t="s">
        <v>268</v>
      </c>
      <c r="E6" s="663" t="s">
        <v>539</v>
      </c>
      <c r="F6" s="662" t="s">
        <v>537</v>
      </c>
      <c r="G6" s="662" t="s">
        <v>267</v>
      </c>
      <c r="H6" s="662" t="s">
        <v>268</v>
      </c>
      <c r="I6" s="663" t="s">
        <v>539</v>
      </c>
      <c r="J6" s="662" t="s">
        <v>537</v>
      </c>
      <c r="K6" s="662" t="s">
        <v>267</v>
      </c>
      <c r="L6" s="662" t="s">
        <v>268</v>
      </c>
      <c r="M6" s="663" t="s">
        <v>539</v>
      </c>
      <c r="N6" s="662" t="s">
        <v>537</v>
      </c>
      <c r="O6" s="662" t="s">
        <v>267</v>
      </c>
      <c r="P6" s="662" t="s">
        <v>268</v>
      </c>
      <c r="Q6" s="664" t="s">
        <v>539</v>
      </c>
      <c r="R6" s="662" t="s">
        <v>537</v>
      </c>
      <c r="S6" s="662" t="s">
        <v>267</v>
      </c>
      <c r="T6" s="662" t="s">
        <v>268</v>
      </c>
      <c r="U6" s="663" t="s">
        <v>539</v>
      </c>
      <c r="V6" s="662" t="s">
        <v>537</v>
      </c>
      <c r="W6" s="662" t="s">
        <v>267</v>
      </c>
      <c r="X6" s="662" t="s">
        <v>268</v>
      </c>
      <c r="Y6" s="664" t="s">
        <v>539</v>
      </c>
      <c r="Z6" s="662" t="s">
        <v>537</v>
      </c>
      <c r="AA6" s="662" t="s">
        <v>267</v>
      </c>
      <c r="AB6" s="662" t="s">
        <v>268</v>
      </c>
      <c r="AC6" s="663" t="s">
        <v>539</v>
      </c>
      <c r="AD6" s="662" t="s">
        <v>537</v>
      </c>
      <c r="AE6" s="662" t="s">
        <v>267</v>
      </c>
      <c r="AF6" s="662" t="s">
        <v>268</v>
      </c>
      <c r="AG6" s="662" t="s">
        <v>539</v>
      </c>
      <c r="AH6" s="665" t="s">
        <v>537</v>
      </c>
      <c r="AI6" s="662" t="s">
        <v>267</v>
      </c>
      <c r="AJ6" s="665" t="s">
        <v>268</v>
      </c>
      <c r="AK6" s="665" t="s">
        <v>539</v>
      </c>
      <c r="AL6" s="662" t="s">
        <v>537</v>
      </c>
      <c r="AM6" s="662" t="s">
        <v>267</v>
      </c>
      <c r="AN6" s="662" t="s">
        <v>268</v>
      </c>
      <c r="AO6" s="662" t="s">
        <v>539</v>
      </c>
    </row>
    <row r="7" spans="1:41" ht="20.100000000000001" customHeight="1">
      <c r="A7" s="671" t="s">
        <v>296</v>
      </c>
      <c r="B7" s="667">
        <v>610861355</v>
      </c>
      <c r="C7" s="667">
        <v>1578302692</v>
      </c>
      <c r="D7" s="667">
        <v>1407439570.7815003</v>
      </c>
      <c r="E7" s="668">
        <v>11812667852.118</v>
      </c>
      <c r="F7" s="667">
        <v>532587422</v>
      </c>
      <c r="G7" s="667">
        <v>1213359421</v>
      </c>
      <c r="H7" s="667">
        <v>989932659.77219999</v>
      </c>
      <c r="I7" s="667">
        <v>8214442654.4569998</v>
      </c>
      <c r="J7" s="667">
        <v>258586320</v>
      </c>
      <c r="K7" s="667">
        <v>613504023</v>
      </c>
      <c r="L7" s="667">
        <v>510364134.69620001</v>
      </c>
      <c r="M7" s="667">
        <v>4275237724.8909998</v>
      </c>
      <c r="N7" s="667">
        <v>1886115</v>
      </c>
      <c r="O7" s="667">
        <v>4878770</v>
      </c>
      <c r="P7" s="667">
        <v>4332198.0595000004</v>
      </c>
      <c r="Q7" s="667">
        <v>36142085.136</v>
      </c>
      <c r="R7" s="667">
        <v>73976082</v>
      </c>
      <c r="S7" s="667">
        <v>159893609</v>
      </c>
      <c r="T7" s="667">
        <v>126302572.7351</v>
      </c>
      <c r="U7" s="667">
        <v>1033300553.34</v>
      </c>
      <c r="V7" s="667">
        <v>198138905</v>
      </c>
      <c r="W7" s="667">
        <v>435083019</v>
      </c>
      <c r="X7" s="667">
        <v>348933754.28140002</v>
      </c>
      <c r="Y7" s="667">
        <v>2869762291.0900002</v>
      </c>
      <c r="Z7" s="667">
        <v>56888474</v>
      </c>
      <c r="AA7" s="667">
        <v>244887800</v>
      </c>
      <c r="AB7" s="737">
        <v>257865954.79089999</v>
      </c>
      <c r="AC7" s="737">
        <v>2578669640.1220002</v>
      </c>
      <c r="AD7" s="667">
        <v>21385459</v>
      </c>
      <c r="AE7" s="667">
        <v>120055471</v>
      </c>
      <c r="AF7" s="667">
        <v>159640956.2184</v>
      </c>
      <c r="AG7" s="667">
        <v>1019555557.539</v>
      </c>
      <c r="AH7" s="667">
        <v>11919514</v>
      </c>
      <c r="AI7" s="667">
        <v>82164404</v>
      </c>
      <c r="AJ7" s="667">
        <v>92207449.202800006</v>
      </c>
      <c r="AK7" s="667">
        <v>882937159.21800005</v>
      </c>
      <c r="AL7" s="667">
        <v>0</v>
      </c>
      <c r="AM7" s="667">
        <v>0</v>
      </c>
      <c r="AN7" s="667">
        <v>0</v>
      </c>
      <c r="AO7" s="667">
        <v>0</v>
      </c>
    </row>
    <row r="8" spans="1:41" ht="20.100000000000001" customHeight="1">
      <c r="A8" s="671" t="s">
        <v>297</v>
      </c>
      <c r="B8" s="667">
        <v>601117040</v>
      </c>
      <c r="C8" s="667">
        <v>1526017236</v>
      </c>
      <c r="D8" s="667">
        <v>1397202358.8631001</v>
      </c>
      <c r="E8" s="667">
        <v>11379061988.615</v>
      </c>
      <c r="F8" s="667">
        <v>520666592</v>
      </c>
      <c r="G8" s="667">
        <v>1162556763</v>
      </c>
      <c r="H8" s="667">
        <v>971114964.51650012</v>
      </c>
      <c r="I8" s="667">
        <v>7712249608.7209997</v>
      </c>
      <c r="J8" s="667">
        <v>252991648</v>
      </c>
      <c r="K8" s="667">
        <v>586985232</v>
      </c>
      <c r="L8" s="667">
        <v>500115103.45809996</v>
      </c>
      <c r="M8" s="667">
        <v>3997891442.3340001</v>
      </c>
      <c r="N8" s="667">
        <v>1778498</v>
      </c>
      <c r="O8" s="667">
        <v>4499467</v>
      </c>
      <c r="P8" s="667">
        <v>4102231.4764999999</v>
      </c>
      <c r="Q8" s="667">
        <v>33250728.48</v>
      </c>
      <c r="R8" s="667">
        <v>64936545</v>
      </c>
      <c r="S8" s="667">
        <v>137960611</v>
      </c>
      <c r="T8" s="667">
        <v>111914157.01679999</v>
      </c>
      <c r="U8" s="667">
        <v>880587508.23599994</v>
      </c>
      <c r="V8" s="667">
        <v>200959901</v>
      </c>
      <c r="W8" s="667">
        <v>433111453</v>
      </c>
      <c r="X8" s="667">
        <v>354983472.56509995</v>
      </c>
      <c r="Y8" s="667">
        <v>2800519929.671</v>
      </c>
      <c r="Z8" s="667">
        <v>58243967</v>
      </c>
      <c r="AA8" s="667">
        <v>241412958</v>
      </c>
      <c r="AB8" s="737">
        <v>260125174.23899999</v>
      </c>
      <c r="AC8" s="737">
        <v>2600299572.4619999</v>
      </c>
      <c r="AD8" s="667">
        <v>22206481</v>
      </c>
      <c r="AE8" s="667">
        <v>122047515</v>
      </c>
      <c r="AF8" s="667">
        <v>165962220.1076</v>
      </c>
      <c r="AG8" s="667">
        <v>1066512807.432</v>
      </c>
      <c r="AH8" s="667">
        <v>12344624</v>
      </c>
      <c r="AI8" s="667">
        <v>83465839</v>
      </c>
      <c r="AJ8" s="667">
        <v>95840770.613100007</v>
      </c>
      <c r="AK8" s="667">
        <v>918111010.17799997</v>
      </c>
      <c r="AL8" s="667">
        <v>0</v>
      </c>
      <c r="AM8" s="667">
        <v>0</v>
      </c>
      <c r="AN8" s="667">
        <v>0</v>
      </c>
      <c r="AO8" s="667">
        <v>0</v>
      </c>
    </row>
    <row r="9" spans="1:41" ht="20.100000000000001" customHeight="1">
      <c r="A9" s="671" t="s">
        <v>270</v>
      </c>
      <c r="B9" s="667">
        <v>601793470</v>
      </c>
      <c r="C9" s="667">
        <v>1501138838</v>
      </c>
      <c r="D9" s="667">
        <v>1391006235.5942001</v>
      </c>
      <c r="E9" s="667">
        <v>11096170458.490999</v>
      </c>
      <c r="F9" s="667">
        <v>518415140</v>
      </c>
      <c r="G9" s="667">
        <v>1133029651</v>
      </c>
      <c r="H9" s="667">
        <v>957879477.60179996</v>
      </c>
      <c r="I9" s="667">
        <v>7348571824.4139996</v>
      </c>
      <c r="J9" s="667">
        <v>250005291</v>
      </c>
      <c r="K9" s="667">
        <v>566494887</v>
      </c>
      <c r="L9" s="667">
        <v>488456366.89029992</v>
      </c>
      <c r="M9" s="667">
        <v>3762244688.9699998</v>
      </c>
      <c r="N9" s="667">
        <v>1675542</v>
      </c>
      <c r="O9" s="667">
        <v>4157018</v>
      </c>
      <c r="P9" s="667">
        <v>3829027.8960000002</v>
      </c>
      <c r="Q9" s="667">
        <v>30345734.785999998</v>
      </c>
      <c r="R9" s="667">
        <v>65206450</v>
      </c>
      <c r="S9" s="667">
        <v>136194697</v>
      </c>
      <c r="T9" s="667">
        <v>112020921.4501</v>
      </c>
      <c r="U9" s="667">
        <v>854861811.55700004</v>
      </c>
      <c r="V9" s="667">
        <v>201527857</v>
      </c>
      <c r="W9" s="667">
        <v>426183049</v>
      </c>
      <c r="X9" s="667">
        <v>353573161.36539996</v>
      </c>
      <c r="Y9" s="667">
        <v>2701119589.1009998</v>
      </c>
      <c r="Z9" s="667">
        <v>60393645</v>
      </c>
      <c r="AA9" s="667">
        <v>243195498</v>
      </c>
      <c r="AB9" s="737">
        <v>261950239.94909996</v>
      </c>
      <c r="AC9" s="737">
        <v>2623574594.1999998</v>
      </c>
      <c r="AD9" s="667">
        <v>22984685</v>
      </c>
      <c r="AE9" s="667">
        <v>124913689</v>
      </c>
      <c r="AF9" s="667">
        <v>171176518.04329994</v>
      </c>
      <c r="AG9" s="667">
        <v>1124024039.8770001</v>
      </c>
      <c r="AH9" s="667">
        <v>13129621</v>
      </c>
      <c r="AI9" s="667">
        <v>86646488</v>
      </c>
      <c r="AJ9" s="667">
        <v>101269618.17830001</v>
      </c>
      <c r="AK9" s="667">
        <v>972036743.43200004</v>
      </c>
      <c r="AL9" s="667">
        <v>0</v>
      </c>
      <c r="AM9" s="667">
        <v>0</v>
      </c>
      <c r="AN9" s="667">
        <v>0</v>
      </c>
      <c r="AO9" s="667">
        <v>0</v>
      </c>
    </row>
    <row r="10" spans="1:41" ht="20.100000000000001" customHeight="1">
      <c r="A10" s="671" t="s">
        <v>271</v>
      </c>
      <c r="B10" s="667">
        <v>593924567</v>
      </c>
      <c r="C10" s="667">
        <v>1467197347</v>
      </c>
      <c r="D10" s="667">
        <v>1394500613.8304002</v>
      </c>
      <c r="E10" s="667">
        <v>11160496905.193001</v>
      </c>
      <c r="F10" s="667">
        <v>508750658</v>
      </c>
      <c r="G10" s="667">
        <v>1094650814</v>
      </c>
      <c r="H10" s="667">
        <v>948261085.27020001</v>
      </c>
      <c r="I10" s="667">
        <v>7273768566.6999998</v>
      </c>
      <c r="J10" s="667">
        <v>244172875</v>
      </c>
      <c r="K10" s="667">
        <v>544014335</v>
      </c>
      <c r="L10" s="667">
        <v>480639067.85430002</v>
      </c>
      <c r="M10" s="667">
        <v>3701288043.9400001</v>
      </c>
      <c r="N10" s="667">
        <v>1554095</v>
      </c>
      <c r="O10" s="667">
        <v>3809085</v>
      </c>
      <c r="P10" s="667">
        <v>3644372.25</v>
      </c>
      <c r="Q10" s="667">
        <v>28928015.206999999</v>
      </c>
      <c r="R10" s="667">
        <v>64811643</v>
      </c>
      <c r="S10" s="667">
        <v>133547131</v>
      </c>
      <c r="T10" s="667">
        <v>112724747.2265</v>
      </c>
      <c r="U10" s="667">
        <v>860515184.296</v>
      </c>
      <c r="V10" s="667">
        <v>198212045</v>
      </c>
      <c r="W10" s="667">
        <v>413280263</v>
      </c>
      <c r="X10" s="667">
        <v>351252897.93940002</v>
      </c>
      <c r="Y10" s="667">
        <v>2683037323.257</v>
      </c>
      <c r="Z10" s="667">
        <v>61216276</v>
      </c>
      <c r="AA10" s="667">
        <v>244010688</v>
      </c>
      <c r="AB10" s="737">
        <v>267577013.25079998</v>
      </c>
      <c r="AC10" s="737">
        <v>2691918614.5419998</v>
      </c>
      <c r="AD10" s="667">
        <v>23957633</v>
      </c>
      <c r="AE10" s="667">
        <v>128535845</v>
      </c>
      <c r="AF10" s="667">
        <v>178662515.30939999</v>
      </c>
      <c r="AG10" s="667">
        <v>1194809723.951</v>
      </c>
      <c r="AH10" s="667">
        <v>14053576</v>
      </c>
      <c r="AI10" s="667">
        <v>90455120</v>
      </c>
      <c r="AJ10" s="667">
        <v>108126746.54730001</v>
      </c>
      <c r="AK10" s="667">
        <v>1039407036.085</v>
      </c>
      <c r="AL10" s="667">
        <v>26224</v>
      </c>
      <c r="AM10" s="667">
        <v>56802</v>
      </c>
      <c r="AN10" s="667">
        <v>56172.595000000001</v>
      </c>
      <c r="AO10" s="667">
        <v>153279.516</v>
      </c>
    </row>
    <row r="11" spans="1:41" ht="19.5" customHeight="1">
      <c r="A11" s="671" t="s">
        <v>272</v>
      </c>
      <c r="B11" s="667">
        <v>591670828</v>
      </c>
      <c r="C11" s="667">
        <v>1395724627</v>
      </c>
      <c r="D11" s="667">
        <v>1388725507.6561999</v>
      </c>
      <c r="E11" s="667">
        <v>10815747988.503</v>
      </c>
      <c r="F11" s="667">
        <v>506871424</v>
      </c>
      <c r="G11" s="667">
        <v>1065846407</v>
      </c>
      <c r="H11" s="667">
        <v>950318175.65310013</v>
      </c>
      <c r="I11" s="667">
        <v>7292858757.1789999</v>
      </c>
      <c r="J11" s="667">
        <v>243049700</v>
      </c>
      <c r="K11" s="667">
        <v>528437458</v>
      </c>
      <c r="L11" s="667">
        <v>480417178.71079999</v>
      </c>
      <c r="M11" s="667">
        <v>3701169194.1570001</v>
      </c>
      <c r="N11" s="667">
        <v>1455876</v>
      </c>
      <c r="O11" s="667">
        <v>3474058</v>
      </c>
      <c r="P11" s="667">
        <v>3421763.6039999998</v>
      </c>
      <c r="Q11" s="667">
        <v>27153149.778999999</v>
      </c>
      <c r="R11" s="667">
        <v>64786701</v>
      </c>
      <c r="S11" s="667">
        <v>130792795</v>
      </c>
      <c r="T11" s="667">
        <v>113942089.92340001</v>
      </c>
      <c r="U11" s="667">
        <v>870683525.55200005</v>
      </c>
      <c r="V11" s="667">
        <v>197579147</v>
      </c>
      <c r="W11" s="667">
        <v>403142096</v>
      </c>
      <c r="X11" s="667">
        <v>352537143.41489995</v>
      </c>
      <c r="Y11" s="667">
        <v>2693852887.691</v>
      </c>
      <c r="Z11" s="667">
        <v>59141830</v>
      </c>
      <c r="AA11" s="667">
        <v>200796303</v>
      </c>
      <c r="AB11" s="737">
        <v>249711900.38159999</v>
      </c>
      <c r="AC11" s="737">
        <v>2300378666.6139998</v>
      </c>
      <c r="AD11" s="667">
        <v>25657574</v>
      </c>
      <c r="AE11" s="667">
        <v>129081917</v>
      </c>
      <c r="AF11" s="667">
        <v>188695431.62149993</v>
      </c>
      <c r="AG11" s="667">
        <v>1222510564.71</v>
      </c>
      <c r="AH11" s="667">
        <v>14889144</v>
      </c>
      <c r="AI11" s="667">
        <v>89322113</v>
      </c>
      <c r="AJ11" s="667">
        <v>111541032.35200001</v>
      </c>
      <c r="AK11" s="667">
        <v>1056505858.349</v>
      </c>
      <c r="AL11" s="667">
        <v>388278</v>
      </c>
      <c r="AM11" s="667">
        <v>1028254</v>
      </c>
      <c r="AN11" s="667">
        <v>1619464.2830000001</v>
      </c>
      <c r="AO11" s="667">
        <v>2061164.9879999999</v>
      </c>
    </row>
    <row r="12" spans="1:41" ht="19.5" customHeight="1">
      <c r="A12" s="671" t="s">
        <v>273</v>
      </c>
      <c r="B12" s="667">
        <v>597006769</v>
      </c>
      <c r="C12" s="667">
        <v>1376762665</v>
      </c>
      <c r="D12" s="667">
        <v>1405615028.1283998</v>
      </c>
      <c r="E12" s="667">
        <v>10917961851.177</v>
      </c>
      <c r="F12" s="667">
        <v>510337103</v>
      </c>
      <c r="G12" s="667">
        <v>1049970495</v>
      </c>
      <c r="H12" s="667">
        <v>957153754.24300003</v>
      </c>
      <c r="I12" s="667">
        <v>7339127216.4320002</v>
      </c>
      <c r="J12" s="667">
        <v>244333578</v>
      </c>
      <c r="K12" s="667">
        <v>519074577</v>
      </c>
      <c r="L12" s="667">
        <v>482702141.4569</v>
      </c>
      <c r="M12" s="667">
        <v>3716941651.3150001</v>
      </c>
      <c r="N12" s="667">
        <v>1373309</v>
      </c>
      <c r="O12" s="667">
        <v>3189322</v>
      </c>
      <c r="P12" s="667">
        <v>3221225.2250000001</v>
      </c>
      <c r="Q12" s="667">
        <v>25518773.366</v>
      </c>
      <c r="R12" s="667">
        <v>65568704</v>
      </c>
      <c r="S12" s="667">
        <v>129702416</v>
      </c>
      <c r="T12" s="667">
        <v>115639536.7525</v>
      </c>
      <c r="U12" s="667">
        <v>882904703.03799999</v>
      </c>
      <c r="V12" s="667">
        <v>199061512</v>
      </c>
      <c r="W12" s="667">
        <v>398004180</v>
      </c>
      <c r="X12" s="667">
        <v>355590850.80859995</v>
      </c>
      <c r="Y12" s="667">
        <v>2713762088.7129998</v>
      </c>
      <c r="Z12" s="667">
        <v>58217452</v>
      </c>
      <c r="AA12" s="667">
        <v>192818916</v>
      </c>
      <c r="AB12" s="737">
        <v>248301773.20369998</v>
      </c>
      <c r="AC12" s="737">
        <v>2278852217.6479998</v>
      </c>
      <c r="AD12" s="667">
        <v>28452214</v>
      </c>
      <c r="AE12" s="667">
        <v>133973254</v>
      </c>
      <c r="AF12" s="667">
        <v>200159500.68170002</v>
      </c>
      <c r="AG12" s="667">
        <v>1299982417.0969999</v>
      </c>
      <c r="AH12" s="667">
        <v>17324990</v>
      </c>
      <c r="AI12" s="667">
        <v>93682170</v>
      </c>
      <c r="AJ12" s="667">
        <v>118658225.867</v>
      </c>
      <c r="AK12" s="667">
        <v>1122461546.707</v>
      </c>
      <c r="AL12" s="667">
        <v>445594</v>
      </c>
      <c r="AM12" s="667">
        <v>1347862</v>
      </c>
      <c r="AN12" s="667">
        <v>2649056.6910000001</v>
      </c>
      <c r="AO12" s="667">
        <v>2351246.2080000001</v>
      </c>
    </row>
    <row r="13" spans="1:41" ht="20.100000000000001" customHeight="1">
      <c r="A13" s="671" t="s">
        <v>274</v>
      </c>
      <c r="B13" s="667">
        <v>589916700</v>
      </c>
      <c r="C13" s="667">
        <v>1325538780</v>
      </c>
      <c r="D13" s="667">
        <v>1367654815.0413001</v>
      </c>
      <c r="E13" s="668">
        <v>10599623352.478001</v>
      </c>
      <c r="F13" s="667">
        <v>503904531</v>
      </c>
      <c r="G13" s="667">
        <v>1010719431</v>
      </c>
      <c r="H13" s="667">
        <v>931367519.95590007</v>
      </c>
      <c r="I13" s="667">
        <v>7151855810.4940004</v>
      </c>
      <c r="J13" s="667">
        <v>240220083</v>
      </c>
      <c r="K13" s="667">
        <v>497059220</v>
      </c>
      <c r="L13" s="667">
        <v>466741590.26010001</v>
      </c>
      <c r="M13" s="667">
        <v>3597159455.1599998</v>
      </c>
      <c r="N13" s="667">
        <v>1269415</v>
      </c>
      <c r="O13" s="667">
        <v>2886506</v>
      </c>
      <c r="P13" s="667">
        <v>2924123.0669999998</v>
      </c>
      <c r="Q13" s="667">
        <v>23181999.839000002</v>
      </c>
      <c r="R13" s="667">
        <v>64989597</v>
      </c>
      <c r="S13" s="667">
        <v>125552291</v>
      </c>
      <c r="T13" s="667">
        <v>113384665.0906</v>
      </c>
      <c r="U13" s="667">
        <v>867270603.61899996</v>
      </c>
      <c r="V13" s="667">
        <v>197425436</v>
      </c>
      <c r="W13" s="667">
        <v>385221414</v>
      </c>
      <c r="X13" s="667">
        <v>348317141.53819996</v>
      </c>
      <c r="Y13" s="667">
        <v>2664243751.8759999</v>
      </c>
      <c r="Z13" s="667">
        <v>56161017</v>
      </c>
      <c r="AA13" s="667">
        <v>179481219</v>
      </c>
      <c r="AB13" s="737">
        <v>232506455.1469</v>
      </c>
      <c r="AC13" s="737">
        <v>2108631037.25</v>
      </c>
      <c r="AD13" s="667">
        <v>29851152</v>
      </c>
      <c r="AE13" s="667">
        <v>135338130</v>
      </c>
      <c r="AF13" s="667">
        <v>203780839.93849999</v>
      </c>
      <c r="AG13" s="667">
        <v>1339136504.734</v>
      </c>
      <c r="AH13" s="667">
        <v>18737325</v>
      </c>
      <c r="AI13" s="667">
        <v>95980469</v>
      </c>
      <c r="AJ13" s="667">
        <v>122300113.10619999</v>
      </c>
      <c r="AK13" s="667">
        <v>1155628323.977</v>
      </c>
      <c r="AL13" s="667">
        <v>454060</v>
      </c>
      <c r="AM13" s="667">
        <v>1405327</v>
      </c>
      <c r="AN13" s="667">
        <v>2747355.2825000002</v>
      </c>
      <c r="AO13" s="667">
        <v>2415453.3960000002</v>
      </c>
    </row>
    <row r="14" spans="1:41" ht="20.100000000000001" customHeight="1">
      <c r="A14" s="671" t="s">
        <v>275</v>
      </c>
      <c r="B14" s="667">
        <v>576993994</v>
      </c>
      <c r="C14" s="667">
        <v>1269683336</v>
      </c>
      <c r="D14" s="667">
        <v>1352112137.3409998</v>
      </c>
      <c r="E14" s="667">
        <v>10049258584.591</v>
      </c>
      <c r="F14" s="667">
        <v>493595016</v>
      </c>
      <c r="G14" s="667">
        <v>968125900</v>
      </c>
      <c r="H14" s="667">
        <v>916719959.70060003</v>
      </c>
      <c r="I14" s="667">
        <v>6637686315.6560001</v>
      </c>
      <c r="J14" s="667">
        <v>234000033</v>
      </c>
      <c r="K14" s="667">
        <v>472053465</v>
      </c>
      <c r="L14" s="667">
        <v>456014750.64770001</v>
      </c>
      <c r="M14" s="667">
        <v>3305599101.3579998</v>
      </c>
      <c r="N14" s="667">
        <v>1169663</v>
      </c>
      <c r="O14" s="667">
        <v>2599625</v>
      </c>
      <c r="P14" s="667">
        <v>2732499.1899000001</v>
      </c>
      <c r="Q14" s="667">
        <v>20961903.932</v>
      </c>
      <c r="R14" s="667">
        <v>64674730</v>
      </c>
      <c r="S14" s="667">
        <v>122772280</v>
      </c>
      <c r="T14" s="667">
        <v>114239734.42289999</v>
      </c>
      <c r="U14" s="667">
        <v>826309153.12699997</v>
      </c>
      <c r="V14" s="667">
        <v>193750590</v>
      </c>
      <c r="W14" s="667">
        <v>370700530</v>
      </c>
      <c r="X14" s="667">
        <v>343732975.44009995</v>
      </c>
      <c r="Y14" s="667">
        <v>2484816157.2389998</v>
      </c>
      <c r="Z14" s="667">
        <v>52084024</v>
      </c>
      <c r="AA14" s="667">
        <v>163454821</v>
      </c>
      <c r="AB14" s="737">
        <v>220042174.30140001</v>
      </c>
      <c r="AC14" s="737">
        <v>1977465124.178</v>
      </c>
      <c r="AD14" s="667">
        <v>31314954</v>
      </c>
      <c r="AE14" s="667">
        <v>138102615</v>
      </c>
      <c r="AF14" s="667">
        <v>215350003.33899999</v>
      </c>
      <c r="AG14" s="667">
        <v>1434107144.757</v>
      </c>
      <c r="AH14" s="667">
        <v>20300606</v>
      </c>
      <c r="AI14" s="667">
        <v>99346984</v>
      </c>
      <c r="AJ14" s="667">
        <v>131272956.06799999</v>
      </c>
      <c r="AK14" s="667">
        <v>1239712233.8970001</v>
      </c>
      <c r="AL14" s="667">
        <v>485311</v>
      </c>
      <c r="AM14" s="667">
        <v>1528034</v>
      </c>
      <c r="AN14" s="667">
        <v>3050391.3629999999</v>
      </c>
      <c r="AO14" s="667">
        <v>2712344.213</v>
      </c>
    </row>
    <row r="15" spans="1:41" s="282" customFormat="1" ht="20.100000000000001" customHeight="1">
      <c r="A15" s="671" t="s">
        <v>276</v>
      </c>
      <c r="B15" s="667">
        <v>589068463</v>
      </c>
      <c r="C15" s="667">
        <v>1259888792</v>
      </c>
      <c r="D15" s="667">
        <v>1361294815.1557002</v>
      </c>
      <c r="E15" s="667">
        <v>10109390255.664</v>
      </c>
      <c r="F15" s="667">
        <v>508182573</v>
      </c>
      <c r="G15" s="667">
        <v>970079506</v>
      </c>
      <c r="H15" s="667">
        <v>930846907.60469997</v>
      </c>
      <c r="I15" s="667">
        <v>6749755636.0690002</v>
      </c>
      <c r="J15" s="667">
        <v>241721706</v>
      </c>
      <c r="K15" s="667">
        <v>474127596</v>
      </c>
      <c r="L15" s="667">
        <v>463935046.02250004</v>
      </c>
      <c r="M15" s="667">
        <v>3370325323.2659998</v>
      </c>
      <c r="N15" s="667">
        <v>1118125</v>
      </c>
      <c r="O15" s="667">
        <v>2426442</v>
      </c>
      <c r="P15" s="667">
        <v>2594615.247</v>
      </c>
      <c r="Q15" s="667">
        <v>19971193.662999999</v>
      </c>
      <c r="R15" s="667">
        <v>66101000</v>
      </c>
      <c r="S15" s="667">
        <v>122487483</v>
      </c>
      <c r="T15" s="667">
        <v>115756885.10939999</v>
      </c>
      <c r="U15" s="667">
        <v>838037192.43400002</v>
      </c>
      <c r="V15" s="667">
        <v>199241742</v>
      </c>
      <c r="W15" s="667">
        <v>371037985</v>
      </c>
      <c r="X15" s="667">
        <v>348560361.22579998</v>
      </c>
      <c r="Y15" s="667">
        <v>2521421926.7059999</v>
      </c>
      <c r="Z15" s="667">
        <v>48368108</v>
      </c>
      <c r="AA15" s="667">
        <v>150302603</v>
      </c>
      <c r="AB15" s="737">
        <v>208517662.55099997</v>
      </c>
      <c r="AC15" s="737">
        <v>1876681135.901</v>
      </c>
      <c r="AD15" s="667">
        <v>32517782</v>
      </c>
      <c r="AE15" s="667">
        <v>139506683</v>
      </c>
      <c r="AF15" s="667">
        <v>221930245</v>
      </c>
      <c r="AG15" s="667">
        <v>1482953483.694</v>
      </c>
      <c r="AH15" s="667">
        <v>21619314</v>
      </c>
      <c r="AI15" s="667">
        <v>101067147</v>
      </c>
      <c r="AJ15" s="667">
        <v>136148099.57170001</v>
      </c>
      <c r="AK15" s="667">
        <v>1281965966.816</v>
      </c>
      <c r="AL15" s="667">
        <v>503304</v>
      </c>
      <c r="AM15" s="667">
        <v>1561351</v>
      </c>
      <c r="AN15" s="667">
        <v>3148684.5159999998</v>
      </c>
      <c r="AO15" s="667">
        <v>2740967.537</v>
      </c>
    </row>
    <row r="16" spans="1:41" s="282" customFormat="1" ht="20.100000000000001" customHeight="1">
      <c r="A16" s="671" t="s">
        <v>277</v>
      </c>
      <c r="B16" s="667">
        <v>595308509</v>
      </c>
      <c r="C16" s="667">
        <v>1245073450</v>
      </c>
      <c r="D16" s="667">
        <v>1385984161.2193</v>
      </c>
      <c r="E16" s="667">
        <v>10289721557.836</v>
      </c>
      <c r="F16" s="667">
        <v>516837444</v>
      </c>
      <c r="G16" s="667">
        <v>965907070</v>
      </c>
      <c r="H16" s="667">
        <v>953676761.01680005</v>
      </c>
      <c r="I16" s="667">
        <v>6932642900.1999998</v>
      </c>
      <c r="J16" s="667">
        <v>245976659</v>
      </c>
      <c r="K16" s="667">
        <v>472321290</v>
      </c>
      <c r="L16" s="667">
        <v>476643677.84029996</v>
      </c>
      <c r="M16" s="667">
        <v>3473813056.711</v>
      </c>
      <c r="N16" s="667">
        <v>1108589</v>
      </c>
      <c r="O16" s="667">
        <v>2345858</v>
      </c>
      <c r="P16" s="667">
        <v>2600197.2149999999</v>
      </c>
      <c r="Q16" s="667">
        <v>20102484.739</v>
      </c>
      <c r="R16" s="667">
        <v>66661397</v>
      </c>
      <c r="S16" s="667">
        <v>121020374</v>
      </c>
      <c r="T16" s="667">
        <v>117508768.47480002</v>
      </c>
      <c r="U16" s="667">
        <v>852431741.71700001</v>
      </c>
      <c r="V16" s="667">
        <v>203090799</v>
      </c>
      <c r="W16" s="667">
        <v>370219548</v>
      </c>
      <c r="X16" s="667">
        <v>356924117.48669994</v>
      </c>
      <c r="Y16" s="667">
        <v>2586295617.033</v>
      </c>
      <c r="Z16" s="667">
        <v>45157869</v>
      </c>
      <c r="AA16" s="667">
        <v>139352245</v>
      </c>
      <c r="AB16" s="737">
        <v>201720853.4858</v>
      </c>
      <c r="AC16" s="737">
        <v>1818389200.8629999</v>
      </c>
      <c r="AD16" s="667">
        <v>33313196</v>
      </c>
      <c r="AE16" s="667">
        <v>139814135</v>
      </c>
      <c r="AF16" s="667">
        <v>230586546.71669999</v>
      </c>
      <c r="AG16" s="667">
        <v>1538689456.773</v>
      </c>
      <c r="AH16" s="667">
        <v>22661045</v>
      </c>
      <c r="AI16" s="667">
        <v>102048546</v>
      </c>
      <c r="AJ16" s="667">
        <v>141811854.08259997</v>
      </c>
      <c r="AK16" s="667">
        <v>1332053623.813</v>
      </c>
      <c r="AL16" s="667">
        <v>489151</v>
      </c>
      <c r="AM16" s="667">
        <v>1526121</v>
      </c>
      <c r="AN16" s="667">
        <v>3291947.9270000001</v>
      </c>
      <c r="AO16" s="667">
        <v>2537122.6230000001</v>
      </c>
    </row>
    <row r="17" spans="1:41" ht="20.100000000000001" customHeight="1">
      <c r="A17" s="671" t="s">
        <v>377</v>
      </c>
      <c r="B17" s="667">
        <v>604447955</v>
      </c>
      <c r="C17" s="667">
        <v>1233098073</v>
      </c>
      <c r="D17" s="667">
        <v>1371457660.7859998</v>
      </c>
      <c r="E17" s="667">
        <v>10226815354.382</v>
      </c>
      <c r="F17" s="667">
        <v>527618520</v>
      </c>
      <c r="G17" s="667">
        <v>968377874</v>
      </c>
      <c r="H17" s="667">
        <v>961028978.59949994</v>
      </c>
      <c r="I17" s="667">
        <v>6992888771.71</v>
      </c>
      <c r="J17" s="667">
        <v>251184098</v>
      </c>
      <c r="K17" s="667">
        <v>473293856</v>
      </c>
      <c r="L17" s="667">
        <v>480864717.2471</v>
      </c>
      <c r="M17" s="667">
        <v>3509483634.3189998</v>
      </c>
      <c r="N17" s="667">
        <v>1087855</v>
      </c>
      <c r="O17" s="667">
        <v>2255974</v>
      </c>
      <c r="P17" s="667">
        <v>2522131.3127999995</v>
      </c>
      <c r="Q17" s="667">
        <v>19402514.199999999</v>
      </c>
      <c r="R17" s="667">
        <v>66857835</v>
      </c>
      <c r="S17" s="667">
        <v>119369466</v>
      </c>
      <c r="T17" s="667">
        <v>116254219.73959997</v>
      </c>
      <c r="U17" s="667">
        <v>843335631.49199998</v>
      </c>
      <c r="V17" s="667">
        <v>208488732</v>
      </c>
      <c r="W17" s="667">
        <v>373458578</v>
      </c>
      <c r="X17" s="667">
        <v>361387910.30000001</v>
      </c>
      <c r="Y17" s="667">
        <v>2620666991.6989999</v>
      </c>
      <c r="Z17" s="667">
        <v>42099845</v>
      </c>
      <c r="AA17" s="667">
        <v>127796935</v>
      </c>
      <c r="AB17" s="737">
        <v>187584795.44189999</v>
      </c>
      <c r="AC17" s="737">
        <v>1683372640.721</v>
      </c>
      <c r="AD17" s="667">
        <v>34729590</v>
      </c>
      <c r="AE17" s="667">
        <v>136923264</v>
      </c>
      <c r="AF17" s="667">
        <v>222843886.7446</v>
      </c>
      <c r="AG17" s="667">
        <v>1550553941.951</v>
      </c>
      <c r="AH17" s="667">
        <v>21885369</v>
      </c>
      <c r="AI17" s="667">
        <v>95956461</v>
      </c>
      <c r="AJ17" s="667">
        <v>135585313.51890001</v>
      </c>
      <c r="AK17" s="667">
        <v>1331802755.9749999</v>
      </c>
      <c r="AL17" s="667">
        <v>3184268</v>
      </c>
      <c r="AM17" s="667">
        <v>7182396</v>
      </c>
      <c r="AN17" s="667">
        <v>9077730.2171</v>
      </c>
      <c r="AO17" s="667">
        <v>11954028.948999999</v>
      </c>
    </row>
    <row r="18" spans="1:41" s="666" customFormat="1" ht="20.100000000000001" customHeight="1">
      <c r="A18" s="671" t="s">
        <v>407</v>
      </c>
      <c r="B18" s="667">
        <v>610337217</v>
      </c>
      <c r="C18" s="667">
        <v>1223199145</v>
      </c>
      <c r="D18" s="667">
        <v>1407257727.5746</v>
      </c>
      <c r="E18" s="667">
        <v>10593255381.412001</v>
      </c>
      <c r="F18" s="667">
        <v>533194531</v>
      </c>
      <c r="G18" s="667">
        <v>962794701</v>
      </c>
      <c r="H18" s="667">
        <v>990431764.26720011</v>
      </c>
      <c r="I18" s="667">
        <v>7344213195.7010002</v>
      </c>
      <c r="J18" s="667">
        <v>254143901</v>
      </c>
      <c r="K18" s="667">
        <v>471181664</v>
      </c>
      <c r="L18" s="667">
        <v>497248748.06899995</v>
      </c>
      <c r="M18" s="667">
        <v>3715743563.632</v>
      </c>
      <c r="N18" s="667">
        <v>1062876</v>
      </c>
      <c r="O18" s="667">
        <v>2172275</v>
      </c>
      <c r="P18" s="667">
        <v>2582271.8514999999</v>
      </c>
      <c r="Q18" s="667">
        <v>20205180.193999998</v>
      </c>
      <c r="R18" s="667">
        <v>66301429</v>
      </c>
      <c r="S18" s="667">
        <v>116460818</v>
      </c>
      <c r="T18" s="667">
        <v>117174241.79330002</v>
      </c>
      <c r="U18" s="667">
        <v>861247923.41900003</v>
      </c>
      <c r="V18" s="667">
        <v>211686325</v>
      </c>
      <c r="W18" s="667">
        <v>372979944</v>
      </c>
      <c r="X18" s="667">
        <v>373426502.5534001</v>
      </c>
      <c r="Y18" s="667">
        <v>2747016528.4559999</v>
      </c>
      <c r="Z18" s="667">
        <v>39580113</v>
      </c>
      <c r="AA18" s="667">
        <v>118840007</v>
      </c>
      <c r="AB18" s="737">
        <v>182420833.46779999</v>
      </c>
      <c r="AC18" s="737">
        <v>1631184372.6440001</v>
      </c>
      <c r="AD18" s="667">
        <v>37562573</v>
      </c>
      <c r="AE18" s="667">
        <v>141564437</v>
      </c>
      <c r="AF18" s="667">
        <v>234405129.8396</v>
      </c>
      <c r="AG18" s="667">
        <v>1617857813.0669999</v>
      </c>
      <c r="AH18" s="667">
        <v>22326581</v>
      </c>
      <c r="AI18" s="667">
        <v>94113373</v>
      </c>
      <c r="AJ18" s="667">
        <v>132188389.67460001</v>
      </c>
      <c r="AK18" s="667">
        <v>1298503478.346</v>
      </c>
      <c r="AL18" s="667">
        <v>5085918</v>
      </c>
      <c r="AM18" s="667">
        <v>10740660</v>
      </c>
      <c r="AN18" s="667">
        <v>12652763.271</v>
      </c>
      <c r="AO18" s="667">
        <v>17886456.375</v>
      </c>
    </row>
    <row r="19" spans="1:41" ht="20.100000000000001" customHeight="1">
      <c r="A19" s="671" t="s">
        <v>457</v>
      </c>
      <c r="B19" s="667">
        <v>583060347</v>
      </c>
      <c r="C19" s="667">
        <v>1107479449</v>
      </c>
      <c r="D19" s="667">
        <v>1271066667.5474999</v>
      </c>
      <c r="E19" s="667">
        <v>9314597079.8530006</v>
      </c>
      <c r="F19" s="667">
        <v>537524468</v>
      </c>
      <c r="G19" s="667">
        <v>954363951</v>
      </c>
      <c r="H19" s="667">
        <v>1015562509.779</v>
      </c>
      <c r="I19" s="667">
        <v>7597213206.8559999</v>
      </c>
      <c r="J19" s="667">
        <v>255387027</v>
      </c>
      <c r="K19" s="667">
        <v>465391337</v>
      </c>
      <c r="L19" s="667">
        <v>509076639.61429995</v>
      </c>
      <c r="M19" s="667">
        <v>3834364408.1999998</v>
      </c>
      <c r="N19" s="667">
        <v>1041761</v>
      </c>
      <c r="O19" s="667">
        <v>2103647</v>
      </c>
      <c r="P19" s="667">
        <v>2587561.0107999998</v>
      </c>
      <c r="Q19" s="667">
        <v>20340970.719999999</v>
      </c>
      <c r="R19" s="667">
        <v>66241783</v>
      </c>
      <c r="S19" s="667">
        <v>114488718</v>
      </c>
      <c r="T19" s="667">
        <v>119092452.50380002</v>
      </c>
      <c r="U19" s="667">
        <v>884116116.551</v>
      </c>
      <c r="V19" s="667">
        <v>214853897</v>
      </c>
      <c r="W19" s="667">
        <v>372380249</v>
      </c>
      <c r="X19" s="667">
        <v>384805856.65010005</v>
      </c>
      <c r="Y19" s="667">
        <v>2858391711.3850002</v>
      </c>
      <c r="Z19" s="667">
        <v>92269</v>
      </c>
      <c r="AA19" s="667">
        <v>435171</v>
      </c>
      <c r="AB19" s="737">
        <v>1079007.8493000001</v>
      </c>
      <c r="AC19" s="737">
        <v>9887490.9869999997</v>
      </c>
      <c r="AD19" s="667">
        <v>45443610</v>
      </c>
      <c r="AE19" s="667">
        <v>152680327</v>
      </c>
      <c r="AF19" s="667">
        <v>254425149.91919997</v>
      </c>
      <c r="AG19" s="667">
        <v>1707496382.01</v>
      </c>
      <c r="AH19" s="667">
        <v>23031328</v>
      </c>
      <c r="AI19" s="667">
        <v>93860366</v>
      </c>
      <c r="AJ19" s="667">
        <v>136097494.0995</v>
      </c>
      <c r="AK19" s="667">
        <v>1343604404.931</v>
      </c>
      <c r="AL19" s="667">
        <v>12144430</v>
      </c>
      <c r="AM19" s="667">
        <v>24088577</v>
      </c>
      <c r="AN19" s="667">
        <v>26571509.319400001</v>
      </c>
      <c r="AO19" s="667">
        <v>38669844.344999999</v>
      </c>
    </row>
    <row r="20" spans="1:41" ht="20.100000000000001" customHeight="1">
      <c r="A20" s="671" t="s">
        <v>467</v>
      </c>
      <c r="B20" s="669">
        <v>598509792</v>
      </c>
      <c r="C20" s="669">
        <v>1115421766</v>
      </c>
      <c r="D20" s="669">
        <v>1324769650.0091002</v>
      </c>
      <c r="E20" s="669">
        <v>9644554571.9090004</v>
      </c>
      <c r="F20" s="669">
        <v>537069116</v>
      </c>
      <c r="G20" s="669">
        <v>936026604</v>
      </c>
      <c r="H20" s="669">
        <v>1033437255.4368</v>
      </c>
      <c r="I20" s="669">
        <v>7761791364.184</v>
      </c>
      <c r="J20" s="669">
        <v>255104280</v>
      </c>
      <c r="K20" s="669">
        <v>456013650</v>
      </c>
      <c r="L20" s="669">
        <v>518096555.36739999</v>
      </c>
      <c r="M20" s="669">
        <v>3918229733.198</v>
      </c>
      <c r="N20" s="669">
        <v>1020868</v>
      </c>
      <c r="O20" s="669">
        <v>2023281</v>
      </c>
      <c r="P20" s="669">
        <v>2561691.4046</v>
      </c>
      <c r="Q20" s="669">
        <v>20147846.509</v>
      </c>
      <c r="R20" s="669">
        <v>66651195</v>
      </c>
      <c r="S20" s="669">
        <v>112997877</v>
      </c>
      <c r="T20" s="669">
        <v>121491037.53919999</v>
      </c>
      <c r="U20" s="669">
        <v>904775861.03699994</v>
      </c>
      <c r="V20" s="669">
        <v>214292773</v>
      </c>
      <c r="W20" s="669">
        <v>364991796</v>
      </c>
      <c r="X20" s="669">
        <v>391287971.12560004</v>
      </c>
      <c r="Y20" s="669">
        <v>2918637923.4400001</v>
      </c>
      <c r="Z20" s="669">
        <v>6233</v>
      </c>
      <c r="AA20" s="669">
        <v>31281</v>
      </c>
      <c r="AB20" s="738">
        <v>58425.287100000001</v>
      </c>
      <c r="AC20" s="738">
        <v>553826.72699999996</v>
      </c>
      <c r="AD20" s="669">
        <v>61434443</v>
      </c>
      <c r="AE20" s="669">
        <v>179363881</v>
      </c>
      <c r="AF20" s="669">
        <v>291273969.2852</v>
      </c>
      <c r="AG20" s="669">
        <v>1882209380.9979999</v>
      </c>
      <c r="AH20" s="669">
        <v>24991932</v>
      </c>
      <c r="AI20" s="669">
        <v>97411562</v>
      </c>
      <c r="AJ20" s="669">
        <v>146729471.83359998</v>
      </c>
      <c r="AK20" s="669">
        <v>1448473396.602</v>
      </c>
      <c r="AL20" s="669">
        <v>25652089</v>
      </c>
      <c r="AM20" s="669">
        <v>46372498</v>
      </c>
      <c r="AN20" s="669">
        <v>47282566.17090001</v>
      </c>
      <c r="AO20" s="669">
        <v>81182870.276999995</v>
      </c>
    </row>
    <row r="21" spans="1:41" ht="20.100000000000001" customHeight="1">
      <c r="A21" s="295" t="s">
        <v>465</v>
      </c>
      <c r="B21" s="669">
        <v>609189309</v>
      </c>
      <c r="C21" s="669">
        <v>1130956415</v>
      </c>
      <c r="D21" s="669">
        <v>1387720450.4059002</v>
      </c>
      <c r="E21" s="669">
        <v>10089491344.577</v>
      </c>
      <c r="F21" s="669">
        <v>540436712</v>
      </c>
      <c r="G21" s="669">
        <v>936498413</v>
      </c>
      <c r="H21" s="669">
        <v>1064949825.3025001</v>
      </c>
      <c r="I21" s="669">
        <v>8046397517.5649996</v>
      </c>
      <c r="J21" s="669">
        <v>257055110</v>
      </c>
      <c r="K21" s="669">
        <v>456736622</v>
      </c>
      <c r="L21" s="669">
        <v>534798805.4346</v>
      </c>
      <c r="M21" s="669">
        <v>4069183117.3580003</v>
      </c>
      <c r="N21" s="669">
        <v>974822</v>
      </c>
      <c r="O21" s="669">
        <v>1878003</v>
      </c>
      <c r="P21" s="669">
        <v>2422265.6914000004</v>
      </c>
      <c r="Q21" s="669">
        <v>18906700.802999999</v>
      </c>
      <c r="R21" s="669">
        <v>68097284</v>
      </c>
      <c r="S21" s="669">
        <v>114964111</v>
      </c>
      <c r="T21" s="669">
        <v>127040205.8644</v>
      </c>
      <c r="U21" s="669">
        <v>951664108.15700006</v>
      </c>
      <c r="V21" s="669">
        <v>214309496</v>
      </c>
      <c r="W21" s="669">
        <v>362919677</v>
      </c>
      <c r="X21" s="669">
        <v>400688548.31209999</v>
      </c>
      <c r="Y21" s="669">
        <v>3006643591.2469997</v>
      </c>
      <c r="Z21" s="669">
        <v>769</v>
      </c>
      <c r="AA21" s="669">
        <v>5120</v>
      </c>
      <c r="AB21" s="738">
        <v>6625.3329999999987</v>
      </c>
      <c r="AC21" s="738">
        <v>55929.273999999998</v>
      </c>
      <c r="AD21" s="669">
        <v>68751828</v>
      </c>
      <c r="AE21" s="669">
        <v>194452882</v>
      </c>
      <c r="AF21" s="669">
        <v>322763999.77039999</v>
      </c>
      <c r="AG21" s="669">
        <v>2043037897.7380002</v>
      </c>
      <c r="AH21" s="669">
        <v>25850404</v>
      </c>
      <c r="AI21" s="669">
        <v>100650631</v>
      </c>
      <c r="AJ21" s="669">
        <v>157739379.7236</v>
      </c>
      <c r="AK21" s="669">
        <v>1557120834.7119999</v>
      </c>
      <c r="AL21" s="669">
        <v>31494589</v>
      </c>
      <c r="AM21" s="669">
        <v>56694048</v>
      </c>
      <c r="AN21" s="669">
        <v>58014379.645599999</v>
      </c>
      <c r="AO21" s="669">
        <v>100564251.25399999</v>
      </c>
    </row>
    <row r="22" spans="1:41" ht="20.100000000000001" customHeight="1">
      <c r="A22" s="295" t="s">
        <v>320</v>
      </c>
      <c r="B22" s="669">
        <v>622441646</v>
      </c>
      <c r="C22" s="669">
        <v>1136478528</v>
      </c>
      <c r="D22" s="669">
        <v>1434187971.5722997</v>
      </c>
      <c r="E22" s="669">
        <v>10407072512.223</v>
      </c>
      <c r="F22" s="669">
        <v>546131359</v>
      </c>
      <c r="G22" s="669">
        <v>931633070</v>
      </c>
      <c r="H22" s="669">
        <v>1087260420.4872999</v>
      </c>
      <c r="I22" s="669">
        <v>8241540170.6829987</v>
      </c>
      <c r="J22" s="669">
        <v>259946957</v>
      </c>
      <c r="K22" s="669">
        <v>454115519</v>
      </c>
      <c r="L22" s="669">
        <v>545666318.0467</v>
      </c>
      <c r="M22" s="669">
        <v>4166079631.1940002</v>
      </c>
      <c r="N22" s="669">
        <v>952769</v>
      </c>
      <c r="O22" s="669">
        <v>1795616</v>
      </c>
      <c r="P22" s="669">
        <v>2423239.2382</v>
      </c>
      <c r="Q22" s="669">
        <v>19189435.088000003</v>
      </c>
      <c r="R22" s="669">
        <v>69311385</v>
      </c>
      <c r="S22" s="669">
        <v>115294940</v>
      </c>
      <c r="T22" s="669">
        <v>130566073.94579999</v>
      </c>
      <c r="U22" s="669">
        <v>981329910.19299972</v>
      </c>
      <c r="V22" s="669">
        <v>215920248</v>
      </c>
      <c r="W22" s="669">
        <v>360426995</v>
      </c>
      <c r="X22" s="669">
        <v>408604789.25660002</v>
      </c>
      <c r="Y22" s="669">
        <v>3074941194.2080002</v>
      </c>
      <c r="Z22" s="732">
        <v>27</v>
      </c>
      <c r="AA22" s="732">
        <v>98</v>
      </c>
      <c r="AB22" s="738">
        <v>-1601.0738000000003</v>
      </c>
      <c r="AC22" s="738">
        <v>-15227.485999999999</v>
      </c>
      <c r="AD22" s="669">
        <v>76310260</v>
      </c>
      <c r="AE22" s="669">
        <v>204845360</v>
      </c>
      <c r="AF22" s="669">
        <v>346929152.15880001</v>
      </c>
      <c r="AG22" s="669">
        <v>2165547569.026</v>
      </c>
      <c r="AH22" s="669">
        <v>27385427</v>
      </c>
      <c r="AI22" s="669">
        <v>102116635</v>
      </c>
      <c r="AJ22" s="669">
        <v>165270138.05930001</v>
      </c>
      <c r="AK22" s="669">
        <v>1631290437.2289999</v>
      </c>
      <c r="AL22" s="669">
        <v>36888988</v>
      </c>
      <c r="AM22" s="669">
        <v>64677010</v>
      </c>
      <c r="AN22" s="669">
        <v>67319479.826399997</v>
      </c>
      <c r="AO22" s="669">
        <v>117099844.48800002</v>
      </c>
    </row>
    <row r="23" spans="1:41" ht="20.100000000000001" customHeight="1">
      <c r="A23" s="295" t="s">
        <v>83</v>
      </c>
      <c r="B23" s="669">
        <v>637005346</v>
      </c>
      <c r="C23" s="669">
        <v>1137577298</v>
      </c>
      <c r="D23" s="669">
        <v>1468120627.6638</v>
      </c>
      <c r="E23" s="669">
        <v>10624999094.909998</v>
      </c>
      <c r="F23" s="669">
        <v>550884473</v>
      </c>
      <c r="G23" s="669">
        <v>920692050</v>
      </c>
      <c r="H23" s="669">
        <v>1100856614.9240003</v>
      </c>
      <c r="I23" s="669">
        <v>8384555997.1900005</v>
      </c>
      <c r="J23" s="669">
        <v>262909832</v>
      </c>
      <c r="K23" s="669">
        <v>449722350</v>
      </c>
      <c r="L23" s="669">
        <v>554392202.85339999</v>
      </c>
      <c r="M23" s="669">
        <v>4255523106.1300001</v>
      </c>
      <c r="N23" s="669">
        <v>942683</v>
      </c>
      <c r="O23" s="669">
        <v>1736027</v>
      </c>
      <c r="P23" s="669">
        <v>2407762.6290000002</v>
      </c>
      <c r="Q23" s="669">
        <v>19035942.447000001</v>
      </c>
      <c r="R23" s="669">
        <v>68938838</v>
      </c>
      <c r="S23" s="669">
        <v>112370194</v>
      </c>
      <c r="T23" s="669">
        <v>129989693.25060001</v>
      </c>
      <c r="U23" s="669">
        <v>981412167.76899993</v>
      </c>
      <c r="V23" s="669">
        <v>218093120</v>
      </c>
      <c r="W23" s="669">
        <v>356863479</v>
      </c>
      <c r="X23" s="669">
        <v>414066956.19099998</v>
      </c>
      <c r="Y23" s="669">
        <v>3128584780.8439999</v>
      </c>
      <c r="Z23" s="732">
        <v>1</v>
      </c>
      <c r="AA23" s="732">
        <v>1</v>
      </c>
      <c r="AB23" s="738">
        <v>-1852.2529999999999</v>
      </c>
      <c r="AC23" s="738">
        <v>-17497.843999999997</v>
      </c>
      <c r="AD23" s="669">
        <v>86120872</v>
      </c>
      <c r="AE23" s="669">
        <v>216885247</v>
      </c>
      <c r="AF23" s="669">
        <v>367265864.9928</v>
      </c>
      <c r="AG23" s="669">
        <v>2240460595.5640001</v>
      </c>
      <c r="AH23" s="669">
        <v>28345966</v>
      </c>
      <c r="AI23" s="669">
        <v>101228251</v>
      </c>
      <c r="AJ23" s="669">
        <v>168560684.4998</v>
      </c>
      <c r="AK23" s="669">
        <v>1663997039.3999996</v>
      </c>
      <c r="AL23" s="669">
        <v>45155421</v>
      </c>
      <c r="AM23" s="669">
        <v>76830467</v>
      </c>
      <c r="AN23" s="669">
        <v>79025273.830799997</v>
      </c>
      <c r="AO23" s="669">
        <v>139500695.70100001</v>
      </c>
    </row>
    <row r="24" spans="1:41" ht="20.100000000000001" customHeight="1">
      <c r="A24" s="295" t="s">
        <v>81</v>
      </c>
      <c r="B24" s="669">
        <v>643336263</v>
      </c>
      <c r="C24" s="669">
        <v>1132203002</v>
      </c>
      <c r="D24" s="669">
        <v>1502977349.1122003</v>
      </c>
      <c r="E24" s="669">
        <v>10847786322.716999</v>
      </c>
      <c r="F24" s="669">
        <v>551643579</v>
      </c>
      <c r="G24" s="669">
        <v>909887710</v>
      </c>
      <c r="H24" s="669">
        <v>1119429345.1433001</v>
      </c>
      <c r="I24" s="669">
        <v>8538121327.2379999</v>
      </c>
      <c r="J24" s="669">
        <v>266206028</v>
      </c>
      <c r="K24" s="669">
        <v>449215108</v>
      </c>
      <c r="L24" s="669">
        <v>570479805.67119992</v>
      </c>
      <c r="M24" s="669">
        <v>4383526694.3459997</v>
      </c>
      <c r="N24" s="669">
        <v>921699</v>
      </c>
      <c r="O24" s="669">
        <v>1662413</v>
      </c>
      <c r="P24" s="669">
        <v>2374089.8752000001</v>
      </c>
      <c r="Q24" s="669">
        <v>18621402.443999998</v>
      </c>
      <c r="R24" s="669">
        <v>67967742</v>
      </c>
      <c r="S24" s="669">
        <v>109394249</v>
      </c>
      <c r="T24" s="669">
        <v>129783237.43830001</v>
      </c>
      <c r="U24" s="669">
        <v>982242120.99699998</v>
      </c>
      <c r="V24" s="669">
        <v>216548110</v>
      </c>
      <c r="W24" s="669">
        <v>349615940</v>
      </c>
      <c r="X24" s="669">
        <v>416792212.15860003</v>
      </c>
      <c r="Y24" s="669">
        <v>3153731109.4510002</v>
      </c>
      <c r="Z24" s="732">
        <v>-96</v>
      </c>
      <c r="AA24" s="732">
        <v>-452</v>
      </c>
      <c r="AB24" s="732">
        <v>-836.01199999999994</v>
      </c>
      <c r="AC24" s="732">
        <v>-9444.4519999999993</v>
      </c>
      <c r="AD24" s="669">
        <v>91692780</v>
      </c>
      <c r="AE24" s="669">
        <v>222315744</v>
      </c>
      <c r="AF24" s="669">
        <v>383548839.98089999</v>
      </c>
      <c r="AG24" s="669">
        <v>2309674439.9310002</v>
      </c>
      <c r="AH24" s="669">
        <v>28851776</v>
      </c>
      <c r="AI24" s="669">
        <v>100055375</v>
      </c>
      <c r="AJ24" s="669">
        <v>171805285.07639995</v>
      </c>
      <c r="AK24" s="669">
        <v>1695751312.9579999</v>
      </c>
      <c r="AL24" s="669">
        <v>49681401</v>
      </c>
      <c r="AM24" s="669">
        <v>82615691</v>
      </c>
      <c r="AN24" s="669">
        <v>85762657.050300002</v>
      </c>
      <c r="AO24" s="669">
        <v>153129693.148</v>
      </c>
    </row>
    <row r="25" spans="1:41" ht="20.100000000000001" customHeight="1">
      <c r="A25" s="295" t="s">
        <v>82</v>
      </c>
      <c r="B25" s="669">
        <v>656942033</v>
      </c>
      <c r="C25" s="669">
        <v>1141940866</v>
      </c>
      <c r="D25" s="669">
        <v>1547155113.983</v>
      </c>
      <c r="E25" s="669">
        <v>11148112912.152</v>
      </c>
      <c r="F25" s="669">
        <v>560896644</v>
      </c>
      <c r="G25" s="669">
        <v>915434485</v>
      </c>
      <c r="H25" s="669">
        <v>1149699207.434</v>
      </c>
      <c r="I25" s="669">
        <v>8786209006.5839996</v>
      </c>
      <c r="J25" s="669">
        <v>273272997</v>
      </c>
      <c r="K25" s="669">
        <v>455920319</v>
      </c>
      <c r="L25" s="669">
        <v>591630137.19510007</v>
      </c>
      <c r="M25" s="669">
        <v>4556680015.4180002</v>
      </c>
      <c r="N25" s="669">
        <v>910909</v>
      </c>
      <c r="O25" s="669">
        <v>1616595</v>
      </c>
      <c r="P25" s="669">
        <v>2355451.9181999997</v>
      </c>
      <c r="Q25" s="669">
        <v>18487676.923</v>
      </c>
      <c r="R25" s="669">
        <v>68053960</v>
      </c>
      <c r="S25" s="669">
        <v>108362579</v>
      </c>
      <c r="T25" s="669">
        <v>131007353.6962</v>
      </c>
      <c r="U25" s="669">
        <v>992583055.63199997</v>
      </c>
      <c r="V25" s="669">
        <v>218658778</v>
      </c>
      <c r="W25" s="669">
        <v>349534992</v>
      </c>
      <c r="X25" s="669">
        <v>424706264.62449992</v>
      </c>
      <c r="Y25" s="669">
        <v>3218458258.6110001</v>
      </c>
      <c r="Z25" s="732">
        <v>-33</v>
      </c>
      <c r="AA25" s="732">
        <v>-104</v>
      </c>
      <c r="AB25" s="738">
        <v>-94.557000000000002</v>
      </c>
      <c r="AC25" s="738">
        <v>-1040.472</v>
      </c>
      <c r="AD25" s="669">
        <v>96045422</v>
      </c>
      <c r="AE25" s="669">
        <v>226506485</v>
      </c>
      <c r="AF25" s="669">
        <v>397456001.10600001</v>
      </c>
      <c r="AG25" s="669">
        <v>2361904946.04</v>
      </c>
      <c r="AH25" s="669">
        <v>29302772</v>
      </c>
      <c r="AI25" s="669">
        <v>99110122</v>
      </c>
      <c r="AJ25" s="669">
        <v>174162984.4686</v>
      </c>
      <c r="AK25" s="669">
        <v>1719349121.079</v>
      </c>
      <c r="AL25" s="669">
        <v>52647530</v>
      </c>
      <c r="AM25" s="669">
        <v>86337981</v>
      </c>
      <c r="AN25" s="669">
        <v>91334898.032400027</v>
      </c>
      <c r="AO25" s="669">
        <v>164375655.07100001</v>
      </c>
    </row>
    <row r="26" spans="1:41" ht="20.100000000000001" customHeight="1">
      <c r="A26" s="671" t="s">
        <v>684</v>
      </c>
      <c r="B26" s="669">
        <v>681633346</v>
      </c>
      <c r="C26" s="669">
        <v>1168304633</v>
      </c>
      <c r="D26" s="669">
        <v>1639547492.7423</v>
      </c>
      <c r="E26" s="669">
        <v>11722769113.511999</v>
      </c>
      <c r="F26" s="669">
        <v>577606116</v>
      </c>
      <c r="G26" s="669">
        <v>931791479</v>
      </c>
      <c r="H26" s="669">
        <v>1206283083.9408</v>
      </c>
      <c r="I26" s="669">
        <v>9266280788.7000008</v>
      </c>
      <c r="J26" s="669">
        <v>284879006</v>
      </c>
      <c r="K26" s="669">
        <v>469524249</v>
      </c>
      <c r="L26" s="669">
        <v>630507751.96030009</v>
      </c>
      <c r="M26" s="669">
        <v>4888346543.2200003</v>
      </c>
      <c r="N26" s="669">
        <v>913506</v>
      </c>
      <c r="O26" s="669">
        <v>1601605</v>
      </c>
      <c r="P26" s="669">
        <v>2400512.4378000004</v>
      </c>
      <c r="Q26" s="669">
        <v>18887929.681000002</v>
      </c>
      <c r="R26" s="669">
        <v>68921882</v>
      </c>
      <c r="S26" s="669">
        <v>108523765</v>
      </c>
      <c r="T26" s="669">
        <v>133940106.7138</v>
      </c>
      <c r="U26" s="669">
        <v>1016901140.853</v>
      </c>
      <c r="V26" s="669">
        <v>222891722</v>
      </c>
      <c r="W26" s="669">
        <v>352141860</v>
      </c>
      <c r="X26" s="669">
        <v>439434712.82890004</v>
      </c>
      <c r="Y26" s="669">
        <v>3342145174.9460001</v>
      </c>
      <c r="Z26" s="732">
        <v>-29</v>
      </c>
      <c r="AA26" s="732">
        <v>-231</v>
      </c>
      <c r="AB26" s="738">
        <v>-533.63400000000001</v>
      </c>
      <c r="AC26" s="738">
        <v>-4994.8940000000002</v>
      </c>
      <c r="AD26" s="669">
        <v>104027259</v>
      </c>
      <c r="AE26" s="669">
        <v>236513385</v>
      </c>
      <c r="AF26" s="669">
        <v>433264942.43550003</v>
      </c>
      <c r="AG26" s="669">
        <v>2456493319.7059999</v>
      </c>
      <c r="AH26" s="669">
        <v>29628386</v>
      </c>
      <c r="AI26" s="669">
        <v>97759640</v>
      </c>
      <c r="AJ26" s="669">
        <v>179232232.51520002</v>
      </c>
      <c r="AK26" s="669">
        <v>1769577291.306</v>
      </c>
      <c r="AL26" s="669">
        <v>58466781</v>
      </c>
      <c r="AM26" s="669">
        <v>95014314</v>
      </c>
      <c r="AN26" s="669">
        <v>103497638.66860001</v>
      </c>
      <c r="AO26" s="669">
        <v>184341984.08399999</v>
      </c>
    </row>
    <row r="27" spans="1:41" ht="20.100000000000001" customHeight="1">
      <c r="A27" s="671" t="s">
        <v>694</v>
      </c>
      <c r="B27" s="669">
        <v>706613540</v>
      </c>
      <c r="C27" s="669">
        <v>1193999973</v>
      </c>
      <c r="D27" s="669">
        <v>1675192786.7343998</v>
      </c>
      <c r="E27" s="669">
        <v>11865645888.459</v>
      </c>
      <c r="F27" s="669">
        <v>589465655</v>
      </c>
      <c r="G27" s="669">
        <v>938951842</v>
      </c>
      <c r="H27" s="669">
        <v>1221714375.8380001</v>
      </c>
      <c r="I27" s="669">
        <v>9385078047.8180008</v>
      </c>
      <c r="J27" s="669">
        <v>293814071</v>
      </c>
      <c r="K27" s="669">
        <v>477983362</v>
      </c>
      <c r="L27" s="669">
        <v>645343942.03480005</v>
      </c>
      <c r="M27" s="669">
        <v>5003652459.9720001</v>
      </c>
      <c r="N27" s="669">
        <v>911856</v>
      </c>
      <c r="O27" s="669">
        <v>1583774</v>
      </c>
      <c r="P27" s="669">
        <v>2433134.1134000001</v>
      </c>
      <c r="Q27" s="669">
        <v>19239091.855</v>
      </c>
      <c r="R27" s="669">
        <v>68802281</v>
      </c>
      <c r="S27" s="669">
        <v>106943980</v>
      </c>
      <c r="T27" s="669">
        <v>131992242.0755</v>
      </c>
      <c r="U27" s="669">
        <v>1001478367.625</v>
      </c>
      <c r="V27" s="669">
        <v>225937447</v>
      </c>
      <c r="W27" s="669">
        <v>352440726</v>
      </c>
      <c r="X27" s="669">
        <v>441945057.61430001</v>
      </c>
      <c r="Y27" s="669">
        <v>3360708128.3660002</v>
      </c>
      <c r="Z27" s="732">
        <v>-22</v>
      </c>
      <c r="AA27" s="732">
        <v>-82</v>
      </c>
      <c r="AB27" s="738">
        <v>-94.597999999999999</v>
      </c>
      <c r="AC27" s="738">
        <v>-843.529</v>
      </c>
      <c r="AD27" s="669">
        <v>117147907</v>
      </c>
      <c r="AE27" s="669">
        <v>255048213</v>
      </c>
      <c r="AF27" s="669">
        <v>453478505.49440002</v>
      </c>
      <c r="AG27" s="669">
        <v>2480568684.1700001</v>
      </c>
      <c r="AH27" s="669">
        <v>29721854</v>
      </c>
      <c r="AI27" s="669">
        <v>96242124</v>
      </c>
      <c r="AJ27" s="669">
        <v>176388072.75570002</v>
      </c>
      <c r="AK27" s="669">
        <v>1741436959.937</v>
      </c>
      <c r="AL27" s="669">
        <v>70635540</v>
      </c>
      <c r="AM27" s="669">
        <v>113510011</v>
      </c>
      <c r="AN27" s="669">
        <v>124644781.89669999</v>
      </c>
      <c r="AO27" s="669">
        <v>223270907.37400001</v>
      </c>
    </row>
    <row r="28" spans="1:41" ht="20.100000000000001" customHeight="1">
      <c r="A28" s="671" t="s">
        <v>699</v>
      </c>
      <c r="B28" s="669">
        <v>728123750</v>
      </c>
      <c r="C28" s="669">
        <v>1215338249</v>
      </c>
      <c r="D28" s="669">
        <v>1737508378.1248999</v>
      </c>
      <c r="E28" s="669">
        <v>12298080851.684999</v>
      </c>
      <c r="F28" s="669">
        <v>606376258</v>
      </c>
      <c r="G28" s="669">
        <v>955385522</v>
      </c>
      <c r="H28" s="669">
        <v>1269471423.9836001</v>
      </c>
      <c r="I28" s="669">
        <v>9757322473.3080006</v>
      </c>
      <c r="J28" s="669">
        <v>305318449</v>
      </c>
      <c r="K28" s="669">
        <v>491188986</v>
      </c>
      <c r="L28" s="669">
        <v>678103756.58500004</v>
      </c>
      <c r="M28" s="669">
        <v>5260967009.2650003</v>
      </c>
      <c r="N28" s="669">
        <v>908271</v>
      </c>
      <c r="O28" s="669">
        <v>1555530</v>
      </c>
      <c r="P28" s="669">
        <v>2424755.7908999999</v>
      </c>
      <c r="Q28" s="669">
        <v>19134713.138999999</v>
      </c>
      <c r="R28" s="669">
        <v>69124502</v>
      </c>
      <c r="S28" s="669">
        <v>106259991</v>
      </c>
      <c r="T28" s="669">
        <v>133519577.7661</v>
      </c>
      <c r="U28" s="669">
        <v>1013966974.223</v>
      </c>
      <c r="V28" s="669">
        <v>231025036</v>
      </c>
      <c r="W28" s="669">
        <v>356381015</v>
      </c>
      <c r="X28" s="669">
        <v>455423333.8416</v>
      </c>
      <c r="Y28" s="669">
        <v>3463253776.6810002</v>
      </c>
      <c r="Z28" s="732">
        <v>-16</v>
      </c>
      <c r="AA28" s="732">
        <v>-38</v>
      </c>
      <c r="AB28" s="738">
        <v>-81.683999999999997</v>
      </c>
      <c r="AC28" s="738">
        <v>-728.84199999999998</v>
      </c>
      <c r="AD28" s="669">
        <v>121747508</v>
      </c>
      <c r="AE28" s="669">
        <v>259952765</v>
      </c>
      <c r="AF28" s="669">
        <v>468037035.82529998</v>
      </c>
      <c r="AG28" s="669">
        <v>2540759107.2189999</v>
      </c>
      <c r="AH28" s="669">
        <v>29871892</v>
      </c>
      <c r="AI28" s="669">
        <v>95222938</v>
      </c>
      <c r="AJ28" s="669">
        <v>178742220.92339998</v>
      </c>
      <c r="AK28" s="669">
        <v>1764113644.938</v>
      </c>
      <c r="AL28" s="669">
        <v>74257112</v>
      </c>
      <c r="AM28" s="669">
        <v>117827443</v>
      </c>
      <c r="AN28" s="669">
        <v>131827494.81639999</v>
      </c>
      <c r="AO28" s="669">
        <v>236612455.82600001</v>
      </c>
    </row>
    <row r="29" spans="1:41" ht="20.100000000000001" customHeight="1">
      <c r="A29" s="671" t="s">
        <v>705</v>
      </c>
      <c r="B29" s="669">
        <v>747635992</v>
      </c>
      <c r="C29" s="669">
        <v>1231356729</v>
      </c>
      <c r="D29" s="669">
        <v>1785682412.8146999</v>
      </c>
      <c r="E29" s="669">
        <v>12544512967.245001</v>
      </c>
      <c r="F29" s="669">
        <v>617730550</v>
      </c>
      <c r="G29" s="669">
        <v>961046244</v>
      </c>
      <c r="H29" s="669">
        <v>1296631257.5433998</v>
      </c>
      <c r="I29" s="669">
        <v>9976789737.2320004</v>
      </c>
      <c r="J29" s="669">
        <v>314013758</v>
      </c>
      <c r="K29" s="669">
        <v>498523251</v>
      </c>
      <c r="L29" s="669">
        <v>698986112.53709996</v>
      </c>
      <c r="M29" s="669">
        <v>5427513963.4359999</v>
      </c>
      <c r="N29" s="669">
        <v>899597</v>
      </c>
      <c r="O29" s="669">
        <v>1504730</v>
      </c>
      <c r="P29" s="669">
        <v>2354632.0018000002</v>
      </c>
      <c r="Q29" s="669">
        <v>18549852.712000001</v>
      </c>
      <c r="R29" s="669">
        <v>69249752</v>
      </c>
      <c r="S29" s="669">
        <v>105088827</v>
      </c>
      <c r="T29" s="669">
        <v>133400594.58510001</v>
      </c>
      <c r="U29" s="669">
        <v>1014142140.848</v>
      </c>
      <c r="V29" s="669">
        <v>233567443</v>
      </c>
      <c r="W29" s="669">
        <v>355929436</v>
      </c>
      <c r="X29" s="669">
        <v>461889918.41940004</v>
      </c>
      <c r="Y29" s="669">
        <v>3516583780.2360001</v>
      </c>
      <c r="Z29" s="732">
        <v>-41</v>
      </c>
      <c r="AA29" s="732">
        <v>-218</v>
      </c>
      <c r="AB29" s="738">
        <v>-230.755</v>
      </c>
      <c r="AC29" s="738">
        <v>-2159.384</v>
      </c>
      <c r="AD29" s="669">
        <v>129905483</v>
      </c>
      <c r="AE29" s="669">
        <v>270310703</v>
      </c>
      <c r="AF29" s="669">
        <v>489051386.02630001</v>
      </c>
      <c r="AG29" s="669">
        <v>2567725389.3969998</v>
      </c>
      <c r="AH29" s="669">
        <v>29766831</v>
      </c>
      <c r="AI29" s="669">
        <v>93545347</v>
      </c>
      <c r="AJ29" s="669">
        <v>178564885.40020001</v>
      </c>
      <c r="AK29" s="669">
        <v>1762415740.0769999</v>
      </c>
      <c r="AL29" s="669">
        <v>81988451</v>
      </c>
      <c r="AM29" s="669">
        <v>128677679</v>
      </c>
      <c r="AN29" s="669">
        <v>146964129.79470003</v>
      </c>
      <c r="AO29" s="669">
        <v>257933092.61199999</v>
      </c>
    </row>
    <row r="30" spans="1:41" ht="20.100000000000001" customHeight="1">
      <c r="A30" s="295"/>
      <c r="B30" s="669"/>
      <c r="C30" s="669"/>
      <c r="D30" s="669"/>
      <c r="E30" s="669"/>
      <c r="F30" s="669"/>
      <c r="G30" s="669"/>
      <c r="H30" s="669"/>
      <c r="I30" s="669"/>
      <c r="J30" s="669"/>
      <c r="K30" s="669"/>
      <c r="L30" s="669"/>
      <c r="M30" s="669"/>
      <c r="N30" s="669"/>
      <c r="O30" s="669"/>
      <c r="P30" s="669"/>
      <c r="Q30" s="669"/>
      <c r="R30" s="669"/>
      <c r="S30" s="669"/>
      <c r="T30" s="669"/>
      <c r="U30" s="669"/>
      <c r="V30" s="669"/>
      <c r="W30" s="669"/>
      <c r="X30" s="669"/>
      <c r="Y30" s="669"/>
      <c r="Z30" s="742"/>
      <c r="AA30" s="742"/>
      <c r="AB30" s="742"/>
      <c r="AC30" s="742"/>
      <c r="AD30" s="669"/>
      <c r="AE30" s="669"/>
      <c r="AF30" s="669"/>
      <c r="AG30" s="669"/>
      <c r="AH30" s="669"/>
      <c r="AI30" s="669"/>
      <c r="AJ30" s="669"/>
      <c r="AK30" s="669"/>
      <c r="AL30" s="669"/>
      <c r="AM30" s="669"/>
      <c r="AN30" s="669"/>
      <c r="AO30" s="669"/>
    </row>
    <row r="31" spans="1:41" ht="20.100000000000001" customHeight="1">
      <c r="A31" s="295"/>
      <c r="B31" s="669"/>
      <c r="C31" s="669"/>
      <c r="D31" s="669"/>
      <c r="E31" s="669"/>
      <c r="F31" s="669"/>
      <c r="G31" s="669"/>
      <c r="H31" s="669"/>
      <c r="I31" s="669"/>
      <c r="J31" s="669"/>
      <c r="K31" s="669"/>
      <c r="L31" s="669"/>
      <c r="M31" s="669"/>
      <c r="N31" s="669"/>
      <c r="O31" s="669"/>
      <c r="P31" s="669"/>
      <c r="Q31" s="669"/>
      <c r="R31" s="669"/>
      <c r="S31" s="669"/>
      <c r="T31" s="669"/>
      <c r="U31" s="669"/>
      <c r="V31" s="669"/>
      <c r="W31" s="669"/>
      <c r="X31" s="669"/>
      <c r="Y31" s="669"/>
      <c r="Z31" s="742"/>
      <c r="AA31" s="742"/>
      <c r="AB31" s="742"/>
      <c r="AC31" s="742"/>
      <c r="AD31" s="669"/>
      <c r="AE31" s="669"/>
      <c r="AF31" s="669"/>
      <c r="AG31" s="669"/>
      <c r="AH31" s="669"/>
      <c r="AI31" s="669"/>
      <c r="AJ31" s="669"/>
      <c r="AK31" s="669"/>
      <c r="AL31" s="669"/>
      <c r="AM31" s="669"/>
      <c r="AN31" s="669"/>
      <c r="AO31" s="669"/>
    </row>
    <row r="32" spans="1:41" ht="20.100000000000001" customHeight="1">
      <c r="A32" s="295"/>
      <c r="B32" s="669"/>
      <c r="C32" s="669"/>
      <c r="D32" s="669"/>
      <c r="E32" s="669"/>
      <c r="F32" s="669"/>
      <c r="G32" s="669"/>
      <c r="H32" s="669"/>
      <c r="I32" s="669"/>
      <c r="J32" s="669"/>
      <c r="K32" s="669"/>
      <c r="L32" s="669"/>
      <c r="M32" s="669"/>
      <c r="N32" s="669"/>
      <c r="O32" s="669"/>
      <c r="P32" s="669"/>
      <c r="Q32" s="669"/>
      <c r="R32" s="669"/>
      <c r="S32" s="669"/>
      <c r="T32" s="669"/>
      <c r="U32" s="669"/>
      <c r="V32" s="669"/>
      <c r="W32" s="669"/>
      <c r="X32" s="669"/>
      <c r="Y32" s="669"/>
      <c r="Z32" s="742"/>
      <c r="AA32" s="742"/>
      <c r="AB32" s="738"/>
      <c r="AC32" s="738"/>
      <c r="AD32" s="669"/>
      <c r="AE32" s="669"/>
      <c r="AF32" s="669"/>
      <c r="AG32" s="669"/>
      <c r="AH32" s="669"/>
      <c r="AI32" s="669"/>
      <c r="AJ32" s="669"/>
      <c r="AK32" s="669"/>
      <c r="AL32" s="669"/>
      <c r="AM32" s="669"/>
      <c r="AN32" s="669"/>
      <c r="AO32" s="669"/>
    </row>
    <row r="33" spans="1:41" ht="20.100000000000001" customHeight="1">
      <c r="A33" s="295"/>
      <c r="B33" s="669"/>
      <c r="C33" s="669"/>
      <c r="D33" s="669"/>
      <c r="E33" s="669"/>
      <c r="F33" s="669"/>
      <c r="G33" s="669"/>
      <c r="H33" s="669"/>
      <c r="I33" s="669"/>
      <c r="J33" s="669"/>
      <c r="K33" s="669"/>
      <c r="L33" s="669"/>
      <c r="M33" s="669"/>
      <c r="N33" s="669"/>
      <c r="O33" s="669"/>
      <c r="P33" s="669"/>
      <c r="Q33" s="669"/>
      <c r="R33" s="669"/>
      <c r="S33" s="669"/>
      <c r="T33" s="669"/>
      <c r="U33" s="669"/>
      <c r="V33" s="669"/>
      <c r="W33" s="669"/>
      <c r="X33" s="669"/>
      <c r="Y33" s="669"/>
      <c r="Z33" s="742"/>
      <c r="AA33" s="742"/>
      <c r="AB33" s="738"/>
      <c r="AC33" s="738"/>
      <c r="AD33" s="669"/>
      <c r="AE33" s="669"/>
      <c r="AF33" s="669"/>
      <c r="AG33" s="669"/>
      <c r="AH33" s="669"/>
      <c r="AI33" s="669"/>
      <c r="AJ33" s="669"/>
      <c r="AK33" s="669"/>
      <c r="AL33" s="669"/>
      <c r="AM33" s="669"/>
      <c r="AN33" s="669"/>
      <c r="AO33" s="669"/>
    </row>
    <row r="34" spans="1:41" ht="20.100000000000001" customHeight="1">
      <c r="A34" s="295"/>
      <c r="B34" s="669"/>
      <c r="C34" s="669"/>
      <c r="D34" s="669"/>
      <c r="E34" s="669"/>
      <c r="F34" s="669"/>
      <c r="G34" s="669"/>
      <c r="H34" s="669"/>
      <c r="I34" s="669"/>
      <c r="J34" s="669"/>
      <c r="K34" s="669"/>
      <c r="L34" s="669"/>
      <c r="M34" s="669"/>
      <c r="N34" s="669"/>
      <c r="O34" s="669"/>
      <c r="P34" s="669"/>
      <c r="Q34" s="669"/>
      <c r="R34" s="669"/>
      <c r="S34" s="669"/>
      <c r="T34" s="669"/>
      <c r="U34" s="669"/>
      <c r="V34" s="669"/>
      <c r="W34" s="669"/>
      <c r="X34" s="669"/>
      <c r="Y34" s="669"/>
      <c r="Z34" s="742"/>
      <c r="AA34" s="742"/>
      <c r="AB34" s="742"/>
      <c r="AC34" s="742"/>
      <c r="AD34" s="669"/>
      <c r="AE34" s="669"/>
      <c r="AF34" s="669"/>
      <c r="AG34" s="669"/>
      <c r="AH34" s="669"/>
      <c r="AI34" s="669"/>
      <c r="AJ34" s="669"/>
      <c r="AK34" s="669"/>
      <c r="AL34" s="669"/>
      <c r="AM34" s="669"/>
      <c r="AN34" s="669"/>
      <c r="AO34" s="669"/>
    </row>
    <row r="35" spans="1:41" ht="20.100000000000001" customHeight="1">
      <c r="A35" s="295"/>
      <c r="B35" s="669"/>
      <c r="C35" s="669"/>
      <c r="D35" s="669"/>
      <c r="E35" s="669"/>
      <c r="F35" s="669"/>
      <c r="G35" s="669"/>
      <c r="H35" s="669"/>
      <c r="I35" s="669"/>
      <c r="J35" s="669"/>
      <c r="K35" s="669"/>
      <c r="L35" s="669"/>
      <c r="M35" s="669"/>
      <c r="N35" s="669"/>
      <c r="O35" s="669"/>
      <c r="P35" s="669"/>
      <c r="Q35" s="669"/>
      <c r="R35" s="669"/>
      <c r="S35" s="669"/>
      <c r="T35" s="669"/>
      <c r="U35" s="669"/>
      <c r="V35" s="669"/>
      <c r="W35" s="669"/>
      <c r="X35" s="669"/>
      <c r="Y35" s="669"/>
      <c r="Z35" s="742"/>
      <c r="AA35" s="742"/>
      <c r="AB35" s="742"/>
      <c r="AC35" s="742"/>
      <c r="AD35" s="669"/>
      <c r="AE35" s="669"/>
      <c r="AF35" s="669"/>
      <c r="AG35" s="669"/>
      <c r="AH35" s="669"/>
      <c r="AI35" s="669"/>
      <c r="AJ35" s="669"/>
      <c r="AK35" s="669"/>
      <c r="AL35" s="669"/>
      <c r="AM35" s="669"/>
      <c r="AN35" s="669"/>
      <c r="AO35" s="669"/>
    </row>
    <row r="36" spans="1:41" ht="20.100000000000001" customHeight="1">
      <c r="A36" s="295"/>
      <c r="B36" s="669"/>
      <c r="C36" s="669"/>
      <c r="D36" s="669"/>
      <c r="E36" s="669"/>
      <c r="F36" s="669"/>
      <c r="G36" s="669"/>
      <c r="H36" s="669"/>
      <c r="I36" s="669"/>
      <c r="J36" s="669"/>
      <c r="K36" s="669"/>
      <c r="L36" s="669"/>
      <c r="M36" s="669"/>
      <c r="N36" s="669"/>
      <c r="O36" s="669"/>
      <c r="P36" s="669"/>
      <c r="Q36" s="669"/>
      <c r="R36" s="669"/>
      <c r="S36" s="669"/>
      <c r="T36" s="669"/>
      <c r="U36" s="669"/>
      <c r="V36" s="669"/>
      <c r="W36" s="669"/>
      <c r="X36" s="669"/>
      <c r="Y36" s="669"/>
      <c r="Z36" s="742"/>
      <c r="AA36" s="742"/>
      <c r="AB36" s="742"/>
      <c r="AC36" s="742"/>
      <c r="AD36" s="669"/>
      <c r="AE36" s="669"/>
      <c r="AF36" s="669"/>
      <c r="AG36" s="669"/>
      <c r="AH36" s="669"/>
      <c r="AI36" s="669"/>
      <c r="AJ36" s="669"/>
      <c r="AK36" s="669"/>
      <c r="AL36" s="669"/>
      <c r="AM36" s="669"/>
      <c r="AN36" s="669"/>
      <c r="AO36" s="669"/>
    </row>
    <row r="37" spans="1:41" ht="20.100000000000001" customHeight="1">
      <c r="A37" s="295"/>
      <c r="B37" s="669"/>
      <c r="C37" s="669"/>
      <c r="D37" s="669"/>
      <c r="E37" s="669"/>
      <c r="F37" s="669"/>
      <c r="G37" s="669"/>
      <c r="H37" s="669"/>
      <c r="I37" s="669"/>
      <c r="J37" s="669"/>
      <c r="K37" s="669"/>
      <c r="L37" s="669"/>
      <c r="M37" s="669"/>
      <c r="N37" s="669"/>
      <c r="O37" s="669"/>
      <c r="P37" s="669"/>
      <c r="Q37" s="669"/>
      <c r="R37" s="669"/>
      <c r="S37" s="669"/>
      <c r="T37" s="669"/>
      <c r="U37" s="669"/>
      <c r="V37" s="669"/>
      <c r="W37" s="669"/>
      <c r="X37" s="669"/>
      <c r="Y37" s="669"/>
      <c r="Z37" s="742"/>
      <c r="AA37" s="742"/>
      <c r="AB37" s="742"/>
      <c r="AC37" s="742"/>
      <c r="AD37" s="669"/>
      <c r="AE37" s="669"/>
      <c r="AF37" s="669"/>
      <c r="AG37" s="669"/>
      <c r="AH37" s="669"/>
      <c r="AI37" s="669"/>
      <c r="AJ37" s="669"/>
      <c r="AK37" s="669"/>
      <c r="AL37" s="669"/>
      <c r="AM37" s="669"/>
      <c r="AN37" s="669"/>
      <c r="AO37" s="669"/>
    </row>
    <row r="38" spans="1:41" ht="20.100000000000001" customHeight="1">
      <c r="A38" s="295"/>
      <c r="B38" s="669"/>
      <c r="C38" s="669"/>
      <c r="D38" s="669"/>
      <c r="E38" s="669"/>
      <c r="F38" s="669"/>
      <c r="G38" s="669"/>
      <c r="H38" s="669"/>
      <c r="I38" s="669"/>
      <c r="J38" s="669"/>
      <c r="K38" s="669"/>
      <c r="L38" s="669"/>
      <c r="M38" s="669"/>
      <c r="N38" s="669"/>
      <c r="O38" s="669"/>
      <c r="P38" s="669"/>
      <c r="Q38" s="669"/>
      <c r="R38" s="669"/>
      <c r="S38" s="669"/>
      <c r="T38" s="669"/>
      <c r="U38" s="669"/>
      <c r="V38" s="669"/>
      <c r="W38" s="669"/>
      <c r="X38" s="669"/>
      <c r="Y38" s="669"/>
      <c r="Z38" s="742"/>
      <c r="AA38" s="742"/>
      <c r="AB38" s="742"/>
      <c r="AC38" s="738"/>
      <c r="AD38" s="669"/>
      <c r="AE38" s="669"/>
      <c r="AF38" s="669"/>
      <c r="AG38" s="669"/>
      <c r="AH38" s="669"/>
      <c r="AI38" s="669"/>
      <c r="AJ38" s="669"/>
      <c r="AK38" s="669"/>
      <c r="AL38" s="669"/>
      <c r="AM38" s="669"/>
      <c r="AN38" s="669"/>
      <c r="AO38" s="669"/>
    </row>
    <row r="39" spans="1:41" ht="20.100000000000001" customHeight="1">
      <c r="A39" s="295"/>
      <c r="B39" s="669"/>
      <c r="C39" s="669"/>
      <c r="D39" s="669"/>
      <c r="E39" s="669"/>
      <c r="F39" s="669"/>
      <c r="G39" s="669"/>
      <c r="H39" s="669"/>
      <c r="I39" s="669"/>
      <c r="J39" s="669"/>
      <c r="K39" s="669"/>
      <c r="L39" s="669"/>
      <c r="M39" s="669"/>
      <c r="N39" s="669"/>
      <c r="O39" s="669"/>
      <c r="P39" s="669"/>
      <c r="Q39" s="669"/>
      <c r="R39" s="669"/>
      <c r="S39" s="669"/>
      <c r="T39" s="669"/>
      <c r="U39" s="669"/>
      <c r="V39" s="669"/>
      <c r="W39" s="669"/>
      <c r="X39" s="669"/>
      <c r="Y39" s="669"/>
      <c r="Z39" s="742"/>
      <c r="AA39" s="742"/>
      <c r="AB39" s="742"/>
      <c r="AC39" s="742"/>
      <c r="AD39" s="669"/>
      <c r="AE39" s="669"/>
      <c r="AF39" s="669"/>
      <c r="AG39" s="669"/>
      <c r="AH39" s="669"/>
      <c r="AI39" s="669"/>
      <c r="AJ39" s="669"/>
      <c r="AK39" s="669"/>
      <c r="AL39" s="669"/>
      <c r="AM39" s="669"/>
      <c r="AN39" s="669"/>
      <c r="AO39" s="669"/>
    </row>
    <row r="40" spans="1:41" ht="20.100000000000001" customHeight="1">
      <c r="A40" s="295"/>
      <c r="B40" s="669"/>
      <c r="C40" s="669"/>
      <c r="D40" s="669"/>
      <c r="E40" s="669"/>
      <c r="F40" s="669"/>
      <c r="G40" s="669"/>
      <c r="H40" s="669"/>
      <c r="I40" s="669"/>
      <c r="J40" s="669"/>
      <c r="K40" s="669"/>
      <c r="L40" s="669"/>
      <c r="M40" s="669"/>
      <c r="N40" s="669"/>
      <c r="O40" s="669"/>
      <c r="P40" s="669"/>
      <c r="Q40" s="669"/>
      <c r="R40" s="669"/>
      <c r="S40" s="669"/>
      <c r="T40" s="669"/>
      <c r="U40" s="669"/>
      <c r="V40" s="669"/>
      <c r="W40" s="669"/>
      <c r="X40" s="669"/>
      <c r="Y40" s="669"/>
      <c r="Z40" s="732"/>
      <c r="AA40" s="732"/>
      <c r="AB40" s="738"/>
      <c r="AC40" s="738"/>
      <c r="AD40" s="669"/>
      <c r="AE40" s="669"/>
      <c r="AF40" s="669"/>
      <c r="AG40" s="669"/>
      <c r="AH40" s="669"/>
      <c r="AI40" s="669"/>
      <c r="AJ40" s="669"/>
      <c r="AK40" s="669"/>
      <c r="AL40" s="669"/>
      <c r="AM40" s="669"/>
      <c r="AN40" s="669"/>
      <c r="AO40" s="669"/>
    </row>
    <row r="41" spans="1:41" ht="20.100000000000001" customHeight="1">
      <c r="A41" s="295"/>
      <c r="B41" s="669"/>
      <c r="C41" s="669"/>
      <c r="D41" s="669"/>
      <c r="E41" s="669"/>
      <c r="F41" s="669"/>
      <c r="G41" s="669"/>
      <c r="H41" s="669"/>
      <c r="I41" s="669"/>
      <c r="J41" s="669"/>
      <c r="K41" s="669"/>
      <c r="L41" s="669"/>
      <c r="M41" s="669"/>
      <c r="N41" s="669"/>
      <c r="O41" s="669"/>
      <c r="P41" s="669"/>
      <c r="Q41" s="669"/>
      <c r="R41" s="669"/>
      <c r="S41" s="669"/>
      <c r="T41" s="669"/>
      <c r="U41" s="669"/>
      <c r="V41" s="669"/>
      <c r="W41" s="669"/>
      <c r="X41" s="669"/>
      <c r="Y41" s="669"/>
      <c r="Z41" s="669"/>
      <c r="AA41" s="669"/>
      <c r="AB41" s="738"/>
      <c r="AC41" s="738"/>
      <c r="AD41" s="669"/>
      <c r="AE41" s="669"/>
      <c r="AF41" s="669"/>
      <c r="AG41" s="669"/>
      <c r="AH41" s="669"/>
      <c r="AI41" s="669"/>
      <c r="AJ41" s="669"/>
      <c r="AK41" s="669"/>
      <c r="AL41" s="669"/>
      <c r="AM41" s="669"/>
      <c r="AN41" s="669"/>
      <c r="AO41" s="669"/>
    </row>
    <row r="42" spans="1:41" ht="20.100000000000001" customHeight="1">
      <c r="A42" s="295"/>
      <c r="B42" s="669"/>
      <c r="C42" s="669"/>
      <c r="D42" s="669"/>
      <c r="E42" s="669"/>
      <c r="F42" s="669"/>
      <c r="G42" s="669"/>
      <c r="H42" s="669"/>
      <c r="I42" s="669"/>
      <c r="J42" s="669"/>
      <c r="K42" s="669"/>
      <c r="L42" s="669"/>
      <c r="M42" s="669"/>
      <c r="N42" s="669"/>
      <c r="O42" s="669"/>
      <c r="P42" s="669"/>
      <c r="Q42" s="669"/>
      <c r="R42" s="669"/>
      <c r="S42" s="669"/>
      <c r="T42" s="669"/>
      <c r="U42" s="669"/>
      <c r="V42" s="669"/>
      <c r="W42" s="669"/>
      <c r="X42" s="669"/>
      <c r="Y42" s="669"/>
      <c r="Z42" s="669"/>
      <c r="AA42" s="669"/>
      <c r="AB42" s="738"/>
      <c r="AC42" s="738"/>
      <c r="AD42" s="669"/>
      <c r="AE42" s="669"/>
      <c r="AF42" s="669"/>
      <c r="AG42" s="669"/>
      <c r="AH42" s="669"/>
      <c r="AI42" s="669"/>
      <c r="AJ42" s="669"/>
      <c r="AK42" s="669"/>
      <c r="AL42" s="669"/>
      <c r="AM42" s="669"/>
      <c r="AN42" s="669"/>
      <c r="AO42" s="669"/>
    </row>
    <row r="43" spans="1:41" ht="20.100000000000001" customHeight="1">
      <c r="A43" s="295"/>
      <c r="B43" s="669"/>
      <c r="C43" s="669"/>
      <c r="D43" s="669"/>
      <c r="E43" s="669"/>
      <c r="F43" s="669"/>
      <c r="G43" s="669"/>
      <c r="H43" s="669"/>
      <c r="I43" s="669"/>
      <c r="J43" s="669"/>
      <c r="K43" s="669"/>
      <c r="L43" s="669"/>
      <c r="M43" s="669"/>
      <c r="N43" s="669"/>
      <c r="O43" s="669"/>
      <c r="P43" s="669"/>
      <c r="Q43" s="669"/>
      <c r="R43" s="669"/>
      <c r="S43" s="669"/>
      <c r="T43" s="669"/>
      <c r="U43" s="669"/>
      <c r="V43" s="669"/>
      <c r="W43" s="669"/>
      <c r="X43" s="669"/>
      <c r="Y43" s="669"/>
      <c r="Z43" s="669"/>
      <c r="AA43" s="669"/>
      <c r="AB43" s="738"/>
      <c r="AC43" s="738"/>
      <c r="AD43" s="669"/>
      <c r="AE43" s="669"/>
      <c r="AF43" s="669"/>
      <c r="AG43" s="669"/>
      <c r="AH43" s="669"/>
      <c r="AI43" s="669"/>
      <c r="AJ43" s="669"/>
      <c r="AK43" s="669"/>
      <c r="AL43" s="669"/>
      <c r="AM43" s="669"/>
      <c r="AN43" s="669"/>
      <c r="AO43" s="669"/>
    </row>
    <row r="44" spans="1:41" ht="19.5" customHeight="1">
      <c r="A44" s="296"/>
      <c r="B44" s="704"/>
      <c r="C44" s="704"/>
      <c r="D44" s="704"/>
      <c r="E44" s="704"/>
      <c r="F44" s="704"/>
      <c r="G44" s="704"/>
      <c r="H44" s="704"/>
      <c r="I44" s="704"/>
      <c r="J44" s="704"/>
      <c r="K44" s="704"/>
      <c r="L44" s="704"/>
      <c r="M44" s="704"/>
      <c r="N44" s="704"/>
      <c r="O44" s="704"/>
      <c r="P44" s="704"/>
      <c r="Q44" s="704"/>
      <c r="R44" s="704"/>
      <c r="S44" s="704"/>
      <c r="T44" s="704"/>
      <c r="U44" s="704"/>
      <c r="V44" s="704"/>
      <c r="W44" s="704"/>
      <c r="X44" s="704"/>
      <c r="Y44" s="704"/>
      <c r="Z44" s="704"/>
      <c r="AA44" s="704"/>
      <c r="AB44" s="739"/>
      <c r="AC44" s="739"/>
      <c r="AD44" s="704"/>
      <c r="AE44" s="704"/>
      <c r="AF44" s="704"/>
      <c r="AG44" s="704"/>
      <c r="AH44" s="704"/>
      <c r="AI44" s="704"/>
      <c r="AJ44" s="704"/>
      <c r="AK44" s="704"/>
      <c r="AL44" s="704"/>
      <c r="AM44" s="704"/>
      <c r="AN44" s="704"/>
      <c r="AO44" s="704"/>
    </row>
    <row r="45" spans="1:41">
      <c r="A45" s="670"/>
      <c r="B45" s="670"/>
      <c r="C45" s="670" t="s">
        <v>701</v>
      </c>
      <c r="S45" s="670"/>
      <c r="AH45" s="659"/>
      <c r="AI45" s="670"/>
      <c r="AJ45" s="659"/>
      <c r="AK45" s="659"/>
    </row>
    <row r="46" spans="1:41">
      <c r="A46" s="639"/>
      <c r="V46" s="658"/>
      <c r="W46" s="658"/>
      <c r="X46" s="658"/>
      <c r="Y46" s="658"/>
    </row>
    <row r="47" spans="1:41">
      <c r="V47" s="658"/>
      <c r="W47" s="658"/>
      <c r="X47" s="658"/>
      <c r="Y47" s="658"/>
    </row>
    <row r="48" spans="1:41">
      <c r="B48" s="743"/>
      <c r="C48" s="743"/>
      <c r="D48" s="743"/>
      <c r="E48" s="743"/>
      <c r="F48" s="743"/>
      <c r="G48" s="743"/>
      <c r="H48" s="743"/>
      <c r="I48" s="743"/>
      <c r="J48" s="743"/>
      <c r="K48" s="743"/>
      <c r="L48" s="743"/>
      <c r="M48" s="743"/>
      <c r="N48" s="743"/>
      <c r="O48" s="743"/>
      <c r="P48" s="743"/>
      <c r="Q48" s="743"/>
      <c r="R48" s="743"/>
      <c r="S48" s="743"/>
      <c r="T48" s="743"/>
      <c r="U48" s="743"/>
      <c r="V48" s="743"/>
      <c r="W48" s="743"/>
      <c r="X48" s="743"/>
      <c r="Y48" s="743"/>
      <c r="Z48" s="743"/>
      <c r="AA48" s="743"/>
      <c r="AB48" s="743"/>
      <c r="AC48" s="743"/>
      <c r="AD48" s="743"/>
      <c r="AE48" s="743"/>
      <c r="AF48" s="743"/>
      <c r="AG48" s="743"/>
      <c r="AH48" s="743"/>
      <c r="AI48" s="743"/>
      <c r="AJ48" s="743"/>
      <c r="AK48" s="743"/>
      <c r="AL48" s="743"/>
      <c r="AM48" s="743"/>
      <c r="AN48" s="743"/>
      <c r="AO48" s="743"/>
    </row>
    <row r="49" spans="2:41">
      <c r="B49" s="734"/>
      <c r="C49" s="734"/>
      <c r="D49" s="734"/>
      <c r="E49" s="734"/>
      <c r="F49" s="734"/>
      <c r="G49" s="734"/>
      <c r="H49" s="734"/>
      <c r="I49" s="734"/>
      <c r="J49" s="734"/>
      <c r="K49" s="734"/>
      <c r="L49" s="734"/>
      <c r="M49" s="734"/>
      <c r="N49" s="734"/>
      <c r="O49" s="734"/>
      <c r="P49" s="734"/>
      <c r="Q49" s="734"/>
      <c r="R49" s="734"/>
      <c r="S49" s="734"/>
      <c r="T49" s="734"/>
      <c r="U49" s="734"/>
      <c r="V49" s="734"/>
      <c r="W49" s="734"/>
      <c r="X49" s="734"/>
      <c r="Y49" s="734"/>
      <c r="Z49" s="734"/>
      <c r="AA49" s="734"/>
      <c r="AB49" s="734"/>
      <c r="AC49" s="734"/>
      <c r="AD49" s="734"/>
      <c r="AE49" s="734"/>
      <c r="AF49" s="734"/>
      <c r="AG49" s="734"/>
      <c r="AH49" s="734"/>
      <c r="AI49" s="734"/>
      <c r="AJ49" s="734"/>
      <c r="AK49" s="734"/>
      <c r="AL49" s="734"/>
      <c r="AM49" s="734"/>
      <c r="AN49" s="734"/>
      <c r="AO49" s="734"/>
    </row>
    <row r="50" spans="2:41">
      <c r="B50" s="734"/>
      <c r="C50" s="734"/>
      <c r="D50" s="734"/>
      <c r="E50" s="734"/>
      <c r="F50" s="734"/>
      <c r="G50" s="734"/>
      <c r="H50" s="734"/>
      <c r="I50" s="734"/>
      <c r="J50" s="734"/>
      <c r="K50" s="734"/>
      <c r="L50" s="734"/>
      <c r="M50" s="734"/>
      <c r="N50" s="734"/>
      <c r="O50" s="734"/>
      <c r="P50" s="734"/>
      <c r="Q50" s="734"/>
      <c r="R50" s="734"/>
      <c r="S50" s="734"/>
      <c r="T50" s="734"/>
      <c r="U50" s="734"/>
      <c r="V50" s="734"/>
      <c r="W50" s="734"/>
      <c r="X50" s="734"/>
      <c r="Y50" s="734"/>
      <c r="Z50" s="734"/>
      <c r="AA50" s="734"/>
      <c r="AB50" s="734"/>
      <c r="AC50" s="734"/>
      <c r="AD50" s="734"/>
      <c r="AE50" s="734"/>
      <c r="AF50" s="734"/>
      <c r="AG50" s="734"/>
      <c r="AH50" s="734"/>
      <c r="AI50" s="734"/>
      <c r="AJ50" s="734"/>
      <c r="AK50" s="734"/>
      <c r="AL50" s="734"/>
      <c r="AM50" s="734"/>
      <c r="AN50" s="734"/>
      <c r="AO50" s="734"/>
    </row>
    <row r="51" spans="2:41">
      <c r="V51" s="658"/>
      <c r="W51" s="658"/>
      <c r="X51" s="658"/>
      <c r="Y51" s="658"/>
    </row>
    <row r="52" spans="2:41">
      <c r="V52" s="658"/>
      <c r="W52" s="658"/>
      <c r="X52" s="658"/>
      <c r="Y52" s="658"/>
    </row>
    <row r="53" spans="2:41">
      <c r="V53" s="658"/>
      <c r="W53" s="658"/>
      <c r="X53" s="658"/>
      <c r="Y53" s="658"/>
    </row>
    <row r="54" spans="2:41">
      <c r="V54" s="658"/>
      <c r="W54" s="658"/>
      <c r="X54" s="658"/>
      <c r="Y54" s="658"/>
    </row>
    <row r="55" spans="2:41">
      <c r="V55" s="658"/>
      <c r="W55" s="658"/>
      <c r="X55" s="658"/>
      <c r="Y55" s="658"/>
    </row>
    <row r="56" spans="2:41">
      <c r="V56" s="658"/>
      <c r="W56" s="658"/>
      <c r="X56" s="658"/>
      <c r="Y56" s="658"/>
    </row>
    <row r="57" spans="2:41">
      <c r="V57" s="658"/>
      <c r="W57" s="658"/>
      <c r="X57" s="658"/>
      <c r="Y57" s="658"/>
    </row>
    <row r="58" spans="2:41">
      <c r="V58" s="658"/>
      <c r="W58" s="658"/>
      <c r="X58" s="658"/>
      <c r="Y58" s="658"/>
    </row>
    <row r="59" spans="2:41">
      <c r="V59" s="658"/>
      <c r="W59" s="658"/>
      <c r="X59" s="658"/>
      <c r="Y59" s="658"/>
    </row>
    <row r="60" spans="2:41">
      <c r="V60" s="658"/>
      <c r="W60" s="658"/>
      <c r="X60" s="658"/>
      <c r="Y60" s="658"/>
    </row>
    <row r="61" spans="2:41">
      <c r="V61" s="658"/>
      <c r="W61" s="658"/>
      <c r="X61" s="658"/>
      <c r="Y61" s="658"/>
    </row>
    <row r="62" spans="2:41">
      <c r="V62" s="658"/>
      <c r="W62" s="658"/>
      <c r="X62" s="658"/>
      <c r="Y62" s="658"/>
    </row>
    <row r="63" spans="2:41">
      <c r="V63" s="658"/>
      <c r="W63" s="658"/>
      <c r="X63" s="658"/>
      <c r="Y63" s="658"/>
    </row>
    <row r="64" spans="2:41">
      <c r="V64" s="658"/>
      <c r="W64" s="658"/>
      <c r="X64" s="658"/>
      <c r="Y64" s="658"/>
    </row>
    <row r="65" spans="22:25">
      <c r="V65" s="658"/>
      <c r="W65" s="658"/>
      <c r="X65" s="658"/>
      <c r="Y65" s="658"/>
    </row>
    <row r="66" spans="22:25">
      <c r="V66" s="658"/>
      <c r="W66" s="658"/>
      <c r="X66" s="658"/>
      <c r="Y66" s="658"/>
    </row>
    <row r="67" spans="22:25">
      <c r="V67" s="658"/>
      <c r="W67" s="658"/>
      <c r="X67" s="658"/>
      <c r="Y67" s="658"/>
    </row>
    <row r="68" spans="22:25">
      <c r="V68" s="658"/>
      <c r="W68" s="658"/>
      <c r="X68" s="658"/>
      <c r="Y68" s="658"/>
    </row>
    <row r="69" spans="22:25">
      <c r="V69" s="658"/>
      <c r="W69" s="658"/>
      <c r="X69" s="658"/>
      <c r="Y69" s="658"/>
    </row>
    <row r="70" spans="22:25">
      <c r="V70" s="658"/>
      <c r="W70" s="658"/>
      <c r="X70" s="658"/>
      <c r="Y70" s="658"/>
    </row>
    <row r="71" spans="22:25">
      <c r="V71" s="658"/>
      <c r="W71" s="658"/>
      <c r="X71" s="658"/>
      <c r="Y71" s="658"/>
    </row>
    <row r="72" spans="22:25">
      <c r="V72" s="658"/>
      <c r="W72" s="658"/>
      <c r="X72" s="658"/>
      <c r="Y72" s="658"/>
    </row>
    <row r="73" spans="22:25">
      <c r="V73" s="658"/>
      <c r="W73" s="658"/>
      <c r="X73" s="658"/>
      <c r="Y73" s="658"/>
    </row>
    <row r="74" spans="22:25">
      <c r="V74" s="658"/>
      <c r="W74" s="658"/>
      <c r="X74" s="658"/>
      <c r="Y74" s="658"/>
    </row>
    <row r="75" spans="22:25">
      <c r="V75" s="658"/>
      <c r="W75" s="658"/>
      <c r="X75" s="658"/>
      <c r="Y75" s="658"/>
    </row>
    <row r="76" spans="22:25">
      <c r="V76" s="658"/>
      <c r="W76" s="658"/>
      <c r="X76" s="658"/>
      <c r="Y76" s="658"/>
    </row>
    <row r="77" spans="22:25">
      <c r="V77" s="658"/>
      <c r="W77" s="658"/>
      <c r="X77" s="658"/>
      <c r="Y77" s="658"/>
    </row>
    <row r="78" spans="22:25">
      <c r="V78" s="658"/>
      <c r="W78" s="658"/>
      <c r="X78" s="658"/>
      <c r="Y78" s="658"/>
    </row>
    <row r="79" spans="22:25">
      <c r="V79" s="658"/>
      <c r="W79" s="658"/>
      <c r="X79" s="658"/>
      <c r="Y79" s="658"/>
    </row>
    <row r="80" spans="22:25">
      <c r="V80" s="658"/>
      <c r="W80" s="658"/>
      <c r="X80" s="658"/>
      <c r="Y80" s="658"/>
    </row>
    <row r="81" spans="22:25">
      <c r="V81" s="658"/>
      <c r="W81" s="658"/>
      <c r="X81" s="658"/>
      <c r="Y81" s="658"/>
    </row>
    <row r="82" spans="22:25">
      <c r="V82" s="658"/>
      <c r="W82" s="658"/>
      <c r="X82" s="658"/>
      <c r="Y82" s="658"/>
    </row>
    <row r="83" spans="22:25">
      <c r="V83" s="658"/>
      <c r="W83" s="658"/>
      <c r="X83" s="658"/>
      <c r="Y83" s="658"/>
    </row>
    <row r="84" spans="22:25">
      <c r="V84" s="658"/>
      <c r="W84" s="658"/>
      <c r="X84" s="658"/>
      <c r="Y84" s="658"/>
    </row>
    <row r="85" spans="22:25">
      <c r="V85" s="658"/>
      <c r="W85" s="658"/>
      <c r="X85" s="658"/>
      <c r="Y85" s="658"/>
    </row>
    <row r="86" spans="22:25">
      <c r="V86" s="658"/>
      <c r="W86" s="658"/>
      <c r="X86" s="658"/>
      <c r="Y86" s="658"/>
    </row>
    <row r="87" spans="22:25">
      <c r="V87" s="658"/>
      <c r="W87" s="658"/>
      <c r="X87" s="658"/>
      <c r="Y87" s="658"/>
    </row>
    <row r="88" spans="22:25">
      <c r="V88" s="658"/>
      <c r="W88" s="658"/>
      <c r="X88" s="658"/>
      <c r="Y88" s="658"/>
    </row>
    <row r="89" spans="22:25">
      <c r="V89" s="658"/>
      <c r="W89" s="658"/>
      <c r="X89" s="658"/>
      <c r="Y89" s="658"/>
    </row>
    <row r="90" spans="22:25">
      <c r="V90" s="658"/>
      <c r="W90" s="658"/>
      <c r="X90" s="658"/>
      <c r="Y90" s="658"/>
    </row>
    <row r="91" spans="22:25">
      <c r="V91" s="658"/>
      <c r="W91" s="658"/>
      <c r="X91" s="658"/>
      <c r="Y91" s="658"/>
    </row>
    <row r="92" spans="22:25">
      <c r="V92" s="658"/>
      <c r="W92" s="658"/>
      <c r="X92" s="658"/>
      <c r="Y92" s="658"/>
    </row>
    <row r="93" spans="22:25">
      <c r="V93" s="658"/>
      <c r="W93" s="658"/>
      <c r="X93" s="658"/>
      <c r="Y93" s="658"/>
    </row>
    <row r="94" spans="22:25">
      <c r="V94" s="658"/>
      <c r="W94" s="658"/>
      <c r="X94" s="658"/>
      <c r="Y94" s="658"/>
    </row>
    <row r="95" spans="22:25">
      <c r="V95" s="658"/>
      <c r="W95" s="658"/>
      <c r="X95" s="658"/>
      <c r="Y95" s="658"/>
    </row>
    <row r="96" spans="22:25">
      <c r="V96" s="658"/>
      <c r="W96" s="658"/>
      <c r="X96" s="658"/>
      <c r="Y96" s="658"/>
    </row>
    <row r="97" spans="22:25">
      <c r="V97" s="658"/>
      <c r="W97" s="658"/>
      <c r="X97" s="658"/>
      <c r="Y97" s="658"/>
    </row>
    <row r="98" spans="22:25">
      <c r="V98" s="658"/>
      <c r="W98" s="658"/>
      <c r="X98" s="658"/>
      <c r="Y98" s="658"/>
    </row>
    <row r="99" spans="22:25">
      <c r="V99" s="658"/>
      <c r="W99" s="658"/>
      <c r="X99" s="658"/>
      <c r="Y99" s="658"/>
    </row>
    <row r="100" spans="22:25">
      <c r="V100" s="658"/>
      <c r="W100" s="658"/>
      <c r="X100" s="658"/>
      <c r="Y100" s="658"/>
    </row>
    <row r="101" spans="22:25">
      <c r="V101" s="658"/>
      <c r="W101" s="658"/>
      <c r="X101" s="658"/>
      <c r="Y101" s="658"/>
    </row>
    <row r="102" spans="22:25">
      <c r="V102" s="658"/>
      <c r="W102" s="658"/>
      <c r="X102" s="658"/>
      <c r="Y102" s="658"/>
    </row>
    <row r="103" spans="22:25">
      <c r="V103" s="658"/>
      <c r="W103" s="658"/>
      <c r="X103" s="658"/>
      <c r="Y103" s="658"/>
    </row>
    <row r="104" spans="22:25">
      <c r="V104" s="658"/>
      <c r="W104" s="658"/>
      <c r="X104" s="658"/>
      <c r="Y104" s="658"/>
    </row>
    <row r="105" spans="22:25">
      <c r="V105" s="658"/>
      <c r="W105" s="658"/>
      <c r="X105" s="658"/>
      <c r="Y105" s="658"/>
    </row>
    <row r="106" spans="22:25">
      <c r="V106" s="658"/>
      <c r="W106" s="658"/>
      <c r="X106" s="658"/>
      <c r="Y106" s="658"/>
    </row>
    <row r="107" spans="22:25">
      <c r="V107" s="658"/>
      <c r="W107" s="658"/>
      <c r="X107" s="658"/>
      <c r="Y107" s="658"/>
    </row>
    <row r="108" spans="22:25">
      <c r="V108" s="658"/>
      <c r="W108" s="658"/>
      <c r="X108" s="658"/>
      <c r="Y108" s="658"/>
    </row>
    <row r="109" spans="22:25">
      <c r="V109" s="658"/>
      <c r="W109" s="658"/>
      <c r="X109" s="658"/>
      <c r="Y109" s="658"/>
    </row>
    <row r="110" spans="22:25">
      <c r="V110" s="658"/>
      <c r="W110" s="658"/>
      <c r="X110" s="658"/>
      <c r="Y110" s="658"/>
    </row>
    <row r="111" spans="22:25">
      <c r="V111" s="658"/>
      <c r="W111" s="658"/>
      <c r="X111" s="658"/>
      <c r="Y111" s="658"/>
    </row>
  </sheetData>
  <customSheetViews>
    <customSheetView guid="{6F28069D-A7F4-41D2-AA1B-4487F97E36F1}" showPageBreaks="1" printArea="1" showRuler="0">
      <colBreaks count="1" manualBreakCount="1">
        <brk id="17" max="43" man="1"/>
      </colBreaks>
      <pageMargins left="0.19685039370078741" right="0.19685039370078741" top="0.98425196850393704" bottom="0" header="0.51181102362204722" footer="0.51181102362204722"/>
      <pageSetup paperSize="8" scale="90" orientation="landscape" horizontalDpi="4294967292" r:id="rId1"/>
      <headerFooter alignWithMargins="0"/>
    </customSheetView>
  </customSheetViews>
  <mergeCells count="16">
    <mergeCell ref="C1:Q1"/>
    <mergeCell ref="S1:AG1"/>
    <mergeCell ref="AI1:AO1"/>
    <mergeCell ref="R3:U4"/>
    <mergeCell ref="F3:I4"/>
    <mergeCell ref="J3:M4"/>
    <mergeCell ref="A2:Q2"/>
    <mergeCell ref="R2:AG2"/>
    <mergeCell ref="A3:A5"/>
    <mergeCell ref="B3:E4"/>
    <mergeCell ref="N3:Q4"/>
    <mergeCell ref="V3:Y4"/>
    <mergeCell ref="AH3:AK4"/>
    <mergeCell ref="AL3:AO4"/>
    <mergeCell ref="Z3:AC4"/>
    <mergeCell ref="AD3:AG4"/>
  </mergeCells>
  <phoneticPr fontId="2"/>
  <pageMargins left="0.19685039370078741" right="0.19685039370078741" top="0.59055118110236227" bottom="0" header="0.51181102362204722" footer="0.51181102362204722"/>
  <pageSetup paperSize="8" scale="90" orientation="landscape" r:id="rId2"/>
  <headerFooter alignWithMargins="0"/>
  <colBreaks count="1" manualBreakCount="1">
    <brk id="17" max="43"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2"/>
  <dimension ref="A1:AQ53"/>
  <sheetViews>
    <sheetView zoomScale="60" zoomScaleNormal="60" workbookViewId="0">
      <pane xSplit="3" ySplit="6" topLeftCell="D7" activePane="bottomRight" state="frozen"/>
      <selection pane="topRight"/>
      <selection pane="bottomLeft"/>
      <selection pane="bottomRight"/>
    </sheetView>
  </sheetViews>
  <sheetFormatPr defaultRowHeight="13.5"/>
  <cols>
    <col min="1" max="1" width="3.375" style="1" customWidth="1"/>
    <col min="2" max="2" width="18.5" style="1" customWidth="1"/>
    <col min="3" max="3" width="12.75" style="1" customWidth="1"/>
    <col min="4" max="18" width="16.875" style="1" customWidth="1"/>
    <col min="19" max="19" width="3.375" style="1" customWidth="1"/>
    <col min="20" max="20" width="17.5" style="1" customWidth="1"/>
    <col min="21" max="21" width="7.375" style="1" customWidth="1"/>
    <col min="22" max="27" width="14.5" style="1" customWidth="1"/>
    <col min="28" max="36" width="14.5" style="1" hidden="1" customWidth="1"/>
    <col min="37" max="37" width="14" style="1" customWidth="1"/>
    <col min="38" max="38" width="13.875" style="1" customWidth="1"/>
    <col min="39" max="39" width="14.625" style="1" customWidth="1"/>
    <col min="40" max="40" width="9" style="1"/>
    <col min="41" max="43" width="9" style="314"/>
    <col min="44" max="16384" width="9" style="1"/>
  </cols>
  <sheetData>
    <row r="1" spans="1:43" ht="27.75" customHeight="1">
      <c r="A1" s="154" t="s">
        <v>255</v>
      </c>
      <c r="C1" s="941" t="s">
        <v>369</v>
      </c>
      <c r="D1" s="941"/>
      <c r="E1" s="941"/>
      <c r="F1" s="941"/>
      <c r="G1" s="941"/>
      <c r="H1" s="941"/>
      <c r="I1" s="941"/>
      <c r="J1" s="941"/>
      <c r="K1" s="941"/>
      <c r="L1" s="941"/>
      <c r="M1" s="941"/>
      <c r="N1" s="941"/>
      <c r="O1" s="941"/>
      <c r="P1" s="941"/>
      <c r="Q1" s="941"/>
      <c r="R1" s="941"/>
      <c r="S1" s="154" t="s">
        <v>256</v>
      </c>
      <c r="V1" s="941" t="s">
        <v>369</v>
      </c>
      <c r="W1" s="941"/>
      <c r="X1" s="941"/>
      <c r="Y1" s="941"/>
      <c r="Z1" s="941"/>
      <c r="AA1" s="941"/>
      <c r="AB1" s="941"/>
      <c r="AC1" s="941"/>
      <c r="AD1" s="941"/>
      <c r="AE1" s="941"/>
      <c r="AF1" s="941"/>
      <c r="AG1" s="941"/>
      <c r="AH1" s="941"/>
      <c r="AI1" s="941"/>
      <c r="AJ1" s="941"/>
      <c r="AK1" s="941"/>
      <c r="AL1" s="941"/>
      <c r="AM1" s="941"/>
      <c r="AO1" s="312"/>
      <c r="AP1" s="312"/>
      <c r="AQ1" s="312"/>
    </row>
    <row r="2" spans="1:43" ht="21.75" customHeight="1" thickBot="1">
      <c r="A2" s="156" t="s">
        <v>64</v>
      </c>
      <c r="B2" s="312"/>
      <c r="C2" s="157"/>
      <c r="D2" s="157"/>
      <c r="E2" s="312"/>
      <c r="F2" s="312"/>
      <c r="G2" s="312"/>
      <c r="H2" s="312"/>
      <c r="I2" s="312"/>
      <c r="P2" s="155"/>
      <c r="Q2" s="158"/>
      <c r="R2" s="751" t="s">
        <v>708</v>
      </c>
      <c r="S2" s="156" t="s">
        <v>64</v>
      </c>
      <c r="T2" s="312"/>
      <c r="U2" s="157"/>
      <c r="V2" s="157"/>
      <c r="W2" s="312"/>
      <c r="X2" s="312"/>
      <c r="Y2" s="312"/>
      <c r="Z2" s="312"/>
      <c r="AA2" s="312"/>
      <c r="AH2" s="155"/>
      <c r="AJ2" s="313"/>
      <c r="AK2" s="157"/>
      <c r="AL2" s="159"/>
      <c r="AM2" s="751" t="s">
        <v>708</v>
      </c>
      <c r="AO2" s="312"/>
      <c r="AP2" s="312"/>
      <c r="AQ2" s="312"/>
    </row>
    <row r="3" spans="1:43" ht="18" customHeight="1">
      <c r="A3" s="5"/>
      <c r="B3" s="6"/>
      <c r="C3" s="7"/>
      <c r="D3" s="942" t="s">
        <v>65</v>
      </c>
      <c r="E3" s="948"/>
      <c r="F3" s="949"/>
      <c r="G3" s="11" t="s">
        <v>134</v>
      </c>
      <c r="H3" s="10"/>
      <c r="I3" s="10"/>
      <c r="J3" s="9"/>
      <c r="K3" s="10"/>
      <c r="L3" s="10"/>
      <c r="M3" s="9"/>
      <c r="N3" s="10"/>
      <c r="O3" s="10"/>
      <c r="P3" s="11"/>
      <c r="Q3" s="10"/>
      <c r="R3" s="12"/>
      <c r="S3" s="5"/>
      <c r="T3" s="8"/>
      <c r="U3" s="104"/>
      <c r="V3" s="11" t="s">
        <v>134</v>
      </c>
      <c r="W3" s="10"/>
      <c r="X3" s="10"/>
      <c r="Y3" s="9"/>
      <c r="Z3" s="10"/>
      <c r="AA3" s="12"/>
      <c r="AB3" s="11" t="s">
        <v>66</v>
      </c>
      <c r="AC3" s="10"/>
      <c r="AD3" s="10"/>
      <c r="AE3" s="11"/>
      <c r="AF3" s="10"/>
      <c r="AG3" s="10"/>
      <c r="AH3" s="9"/>
      <c r="AI3" s="10"/>
      <c r="AJ3" s="12"/>
      <c r="AK3" s="62"/>
      <c r="AL3" s="8" t="s">
        <v>135</v>
      </c>
      <c r="AM3" s="105"/>
    </row>
    <row r="4" spans="1:43" ht="18" customHeight="1" thickBot="1">
      <c r="A4" s="13" t="s">
        <v>67</v>
      </c>
      <c r="B4" s="14"/>
      <c r="C4" s="38" t="s">
        <v>68</v>
      </c>
      <c r="D4" s="950"/>
      <c r="E4" s="951"/>
      <c r="F4" s="952"/>
      <c r="G4" s="106"/>
      <c r="H4" s="107" t="s">
        <v>541</v>
      </c>
      <c r="I4" s="108"/>
      <c r="J4" s="109" t="s">
        <v>0</v>
      </c>
      <c r="K4" s="111" t="s">
        <v>46</v>
      </c>
      <c r="L4" s="110"/>
      <c r="M4" s="725" t="s">
        <v>444</v>
      </c>
      <c r="N4" s="107"/>
      <c r="O4" s="726"/>
      <c r="P4" s="107" t="s">
        <v>434</v>
      </c>
      <c r="Q4" s="107"/>
      <c r="R4" s="724"/>
      <c r="S4" s="13" t="s">
        <v>101</v>
      </c>
      <c r="T4" s="63"/>
      <c r="U4" s="315"/>
      <c r="V4" s="953" t="s">
        <v>249</v>
      </c>
      <c r="W4" s="954"/>
      <c r="X4" s="955"/>
      <c r="Y4" s="956" t="s">
        <v>419</v>
      </c>
      <c r="Z4" s="954"/>
      <c r="AA4" s="957"/>
      <c r="AB4" s="106"/>
      <c r="AC4" s="111" t="s">
        <v>541</v>
      </c>
      <c r="AD4" s="108"/>
      <c r="AE4" s="113"/>
      <c r="AF4" s="111" t="s">
        <v>250</v>
      </c>
      <c r="AG4" s="108"/>
      <c r="AH4" s="109" t="s">
        <v>0</v>
      </c>
      <c r="AI4" s="111" t="s">
        <v>136</v>
      </c>
      <c r="AJ4" s="112"/>
      <c r="AK4" s="114"/>
      <c r="AL4" s="71"/>
      <c r="AM4" s="115"/>
    </row>
    <row r="5" spans="1:43" s="19" customFormat="1" ht="18" customHeight="1" thickBot="1">
      <c r="A5" s="16"/>
      <c r="B5" s="17"/>
      <c r="C5" s="18"/>
      <c r="D5" s="676" t="s">
        <v>535</v>
      </c>
      <c r="E5" s="676" t="s">
        <v>558</v>
      </c>
      <c r="F5" s="677" t="s">
        <v>559</v>
      </c>
      <c r="G5" s="678" t="s">
        <v>535</v>
      </c>
      <c r="H5" s="676" t="s">
        <v>558</v>
      </c>
      <c r="I5" s="679" t="s">
        <v>559</v>
      </c>
      <c r="J5" s="676" t="s">
        <v>535</v>
      </c>
      <c r="K5" s="676" t="s">
        <v>558</v>
      </c>
      <c r="L5" s="677" t="s">
        <v>559</v>
      </c>
      <c r="M5" s="676" t="s">
        <v>535</v>
      </c>
      <c r="N5" s="676" t="s">
        <v>558</v>
      </c>
      <c r="O5" s="676" t="s">
        <v>559</v>
      </c>
      <c r="P5" s="680" t="s">
        <v>535</v>
      </c>
      <c r="Q5" s="676" t="s">
        <v>558</v>
      </c>
      <c r="R5" s="681" t="s">
        <v>559</v>
      </c>
      <c r="S5" s="16"/>
      <c r="T5" s="70"/>
      <c r="U5" s="116"/>
      <c r="V5" s="678" t="s">
        <v>535</v>
      </c>
      <c r="W5" s="676" t="s">
        <v>558</v>
      </c>
      <c r="X5" s="679" t="s">
        <v>559</v>
      </c>
      <c r="Y5" s="676" t="s">
        <v>535</v>
      </c>
      <c r="Z5" s="676" t="s">
        <v>558</v>
      </c>
      <c r="AA5" s="681" t="s">
        <v>559</v>
      </c>
      <c r="AB5" s="680" t="s">
        <v>535</v>
      </c>
      <c r="AC5" s="676" t="s">
        <v>558</v>
      </c>
      <c r="AD5" s="676" t="s">
        <v>559</v>
      </c>
      <c r="AE5" s="680" t="s">
        <v>535</v>
      </c>
      <c r="AF5" s="676" t="s">
        <v>558</v>
      </c>
      <c r="AG5" s="676" t="s">
        <v>559</v>
      </c>
      <c r="AH5" s="680" t="s">
        <v>535</v>
      </c>
      <c r="AI5" s="676" t="s">
        <v>558</v>
      </c>
      <c r="AJ5" s="681" t="s">
        <v>559</v>
      </c>
      <c r="AK5" s="676" t="s">
        <v>535</v>
      </c>
      <c r="AL5" s="676" t="s">
        <v>558</v>
      </c>
      <c r="AM5" s="681" t="s">
        <v>559</v>
      </c>
      <c r="AO5" s="314"/>
      <c r="AP5" s="314"/>
      <c r="AQ5" s="314"/>
    </row>
    <row r="6" spans="1:43" s="19" customFormat="1" ht="14.25" customHeight="1">
      <c r="A6" s="117"/>
      <c r="B6" s="118"/>
      <c r="C6" s="7"/>
      <c r="D6" s="144" t="s">
        <v>537</v>
      </c>
      <c r="E6" s="145" t="s">
        <v>560</v>
      </c>
      <c r="F6" s="146" t="s">
        <v>638</v>
      </c>
      <c r="G6" s="147" t="s">
        <v>537</v>
      </c>
      <c r="H6" s="145" t="s">
        <v>560</v>
      </c>
      <c r="I6" s="148" t="s">
        <v>638</v>
      </c>
      <c r="J6" s="145" t="s">
        <v>537</v>
      </c>
      <c r="K6" s="145" t="s">
        <v>560</v>
      </c>
      <c r="L6" s="146" t="s">
        <v>638</v>
      </c>
      <c r="M6" s="145" t="s">
        <v>537</v>
      </c>
      <c r="N6" s="145" t="s">
        <v>560</v>
      </c>
      <c r="O6" s="145" t="s">
        <v>638</v>
      </c>
      <c r="P6" s="144" t="s">
        <v>537</v>
      </c>
      <c r="Q6" s="145" t="s">
        <v>560</v>
      </c>
      <c r="R6" s="149" t="s">
        <v>638</v>
      </c>
      <c r="S6" s="150"/>
      <c r="T6" s="151"/>
      <c r="U6" s="152"/>
      <c r="V6" s="153" t="s">
        <v>537</v>
      </c>
      <c r="W6" s="145" t="s">
        <v>560</v>
      </c>
      <c r="X6" s="148" t="s">
        <v>638</v>
      </c>
      <c r="Y6" s="145" t="s">
        <v>537</v>
      </c>
      <c r="Z6" s="145" t="s">
        <v>560</v>
      </c>
      <c r="AA6" s="149" t="s">
        <v>638</v>
      </c>
      <c r="AB6" s="144" t="s">
        <v>537</v>
      </c>
      <c r="AC6" s="145" t="s">
        <v>560</v>
      </c>
      <c r="AD6" s="145" t="s">
        <v>638</v>
      </c>
      <c r="AE6" s="144" t="s">
        <v>537</v>
      </c>
      <c r="AF6" s="145" t="s">
        <v>560</v>
      </c>
      <c r="AG6" s="145" t="s">
        <v>638</v>
      </c>
      <c r="AH6" s="144" t="s">
        <v>537</v>
      </c>
      <c r="AI6" s="145" t="s">
        <v>560</v>
      </c>
      <c r="AJ6" s="149" t="s">
        <v>638</v>
      </c>
      <c r="AK6" s="144" t="s">
        <v>537</v>
      </c>
      <c r="AL6" s="145" t="s">
        <v>560</v>
      </c>
      <c r="AM6" s="149" t="s">
        <v>638</v>
      </c>
      <c r="AO6" s="314"/>
      <c r="AP6" s="314"/>
      <c r="AQ6" s="314"/>
    </row>
    <row r="7" spans="1:43" s="173" customFormat="1" ht="29.25" customHeight="1" thickBot="1">
      <c r="A7" s="160" t="s">
        <v>69</v>
      </c>
      <c r="B7" s="161"/>
      <c r="C7" s="162">
        <v>1125911</v>
      </c>
      <c r="D7" s="163">
        <v>521126711</v>
      </c>
      <c r="E7" s="164">
        <v>844999190</v>
      </c>
      <c r="F7" s="165">
        <v>1049780755.745</v>
      </c>
      <c r="G7" s="166">
        <v>491728291</v>
      </c>
      <c r="H7" s="164">
        <v>748465179</v>
      </c>
      <c r="I7" s="166">
        <v>888981928.65600002</v>
      </c>
      <c r="J7" s="167">
        <v>254383028</v>
      </c>
      <c r="K7" s="167">
        <v>372079033</v>
      </c>
      <c r="L7" s="168">
        <v>471494781.49000001</v>
      </c>
      <c r="M7" s="167">
        <v>159152124</v>
      </c>
      <c r="N7" s="167">
        <v>245060484</v>
      </c>
      <c r="O7" s="167">
        <v>269274410.48800004</v>
      </c>
      <c r="P7" s="169">
        <v>60561833</v>
      </c>
      <c r="Q7" s="167">
        <v>99550207</v>
      </c>
      <c r="R7" s="170">
        <v>95350344.122000009</v>
      </c>
      <c r="S7" s="171" t="s">
        <v>69</v>
      </c>
      <c r="T7" s="171"/>
      <c r="U7" s="316"/>
      <c r="V7" s="172">
        <v>3940952</v>
      </c>
      <c r="W7" s="164">
        <v>6688123</v>
      </c>
      <c r="X7" s="166">
        <v>11652438.474999998</v>
      </c>
      <c r="Y7" s="167">
        <v>13690354</v>
      </c>
      <c r="Z7" s="167">
        <v>25087332</v>
      </c>
      <c r="AA7" s="170">
        <v>41209954.081</v>
      </c>
      <c r="AB7" s="169">
        <v>0</v>
      </c>
      <c r="AC7" s="167">
        <v>0</v>
      </c>
      <c r="AD7" s="167">
        <v>0</v>
      </c>
      <c r="AE7" s="169">
        <v>0</v>
      </c>
      <c r="AF7" s="167">
        <v>0</v>
      </c>
      <c r="AG7" s="167">
        <v>0</v>
      </c>
      <c r="AH7" s="169">
        <v>0</v>
      </c>
      <c r="AI7" s="167">
        <v>0</v>
      </c>
      <c r="AJ7" s="170">
        <v>0</v>
      </c>
      <c r="AK7" s="163">
        <v>29398420</v>
      </c>
      <c r="AL7" s="164">
        <v>96534011</v>
      </c>
      <c r="AM7" s="165">
        <v>160798827.08899999</v>
      </c>
      <c r="AO7" s="200"/>
      <c r="AP7" s="200"/>
      <c r="AQ7" s="200"/>
    </row>
    <row r="8" spans="1:43" ht="39.200000000000003" customHeight="1" thickBot="1">
      <c r="A8" s="20" t="s">
        <v>70</v>
      </c>
      <c r="B8" s="30"/>
      <c r="C8" s="22">
        <v>101011</v>
      </c>
      <c r="D8" s="23">
        <v>117379373</v>
      </c>
      <c r="E8" s="24">
        <v>258912187</v>
      </c>
      <c r="F8" s="25">
        <v>680940130.81099999</v>
      </c>
      <c r="G8" s="26">
        <v>105250212</v>
      </c>
      <c r="H8" s="24">
        <v>200604893</v>
      </c>
      <c r="I8" s="26">
        <v>553685276.15499997</v>
      </c>
      <c r="J8" s="28">
        <v>58265372</v>
      </c>
      <c r="K8" s="28">
        <v>103859565</v>
      </c>
      <c r="L8" s="120">
        <v>294885486.417</v>
      </c>
      <c r="M8" s="28">
        <v>32188440</v>
      </c>
      <c r="N8" s="28">
        <v>66280320</v>
      </c>
      <c r="O8" s="28">
        <v>165564384.28099999</v>
      </c>
      <c r="P8" s="121">
        <v>9512672</v>
      </c>
      <c r="Q8" s="28">
        <v>18205304</v>
      </c>
      <c r="R8" s="29">
        <v>54818539.997000001</v>
      </c>
      <c r="S8" s="37" t="s">
        <v>70</v>
      </c>
      <c r="T8" s="37"/>
      <c r="U8" s="317"/>
      <c r="V8" s="122">
        <v>1236705</v>
      </c>
      <c r="W8" s="24">
        <v>2583969</v>
      </c>
      <c r="X8" s="26">
        <v>8497984.9419999998</v>
      </c>
      <c r="Y8" s="28">
        <v>4047023</v>
      </c>
      <c r="Z8" s="28">
        <v>9675735</v>
      </c>
      <c r="AA8" s="29">
        <v>29918880.517999999</v>
      </c>
      <c r="AB8" s="121">
        <v>0</v>
      </c>
      <c r="AC8" s="28">
        <v>0</v>
      </c>
      <c r="AD8" s="28">
        <v>0</v>
      </c>
      <c r="AE8" s="121">
        <v>0</v>
      </c>
      <c r="AF8" s="28">
        <v>0</v>
      </c>
      <c r="AG8" s="28">
        <v>0</v>
      </c>
      <c r="AH8" s="121">
        <v>0</v>
      </c>
      <c r="AI8" s="28">
        <v>0</v>
      </c>
      <c r="AJ8" s="29">
        <v>0</v>
      </c>
      <c r="AK8" s="23">
        <v>12129161</v>
      </c>
      <c r="AL8" s="24">
        <v>58307294</v>
      </c>
      <c r="AM8" s="25">
        <v>127254854.65599999</v>
      </c>
    </row>
    <row r="9" spans="1:43" ht="27.2" customHeight="1">
      <c r="A9" s="31" t="s">
        <v>71</v>
      </c>
      <c r="B9" s="32" t="s">
        <v>171</v>
      </c>
      <c r="C9" s="44">
        <v>18221</v>
      </c>
      <c r="D9" s="76">
        <v>41434273</v>
      </c>
      <c r="E9" s="91">
        <v>83192485</v>
      </c>
      <c r="F9" s="88">
        <v>266881782.68000001</v>
      </c>
      <c r="G9" s="79">
        <v>38255031</v>
      </c>
      <c r="H9" s="318">
        <v>73194161</v>
      </c>
      <c r="I9" s="79">
        <v>234472121.39999998</v>
      </c>
      <c r="J9" s="34">
        <v>19343296</v>
      </c>
      <c r="K9" s="34">
        <v>35592575</v>
      </c>
      <c r="L9" s="123">
        <v>118764341.47799999</v>
      </c>
      <c r="M9" s="34">
        <v>12186933</v>
      </c>
      <c r="N9" s="34">
        <v>23918137</v>
      </c>
      <c r="O9" s="34">
        <v>68549628.38499999</v>
      </c>
      <c r="P9" s="124">
        <v>4799273</v>
      </c>
      <c r="Q9" s="34">
        <v>9384496</v>
      </c>
      <c r="R9" s="35">
        <v>31407303.471000001</v>
      </c>
      <c r="S9" s="31" t="s">
        <v>71</v>
      </c>
      <c r="T9" s="15" t="s">
        <v>176</v>
      </c>
      <c r="U9" s="319"/>
      <c r="V9" s="78">
        <v>407355</v>
      </c>
      <c r="W9" s="318">
        <v>849917</v>
      </c>
      <c r="X9" s="79">
        <v>3250886.73</v>
      </c>
      <c r="Y9" s="34">
        <v>1518174</v>
      </c>
      <c r="Z9" s="34">
        <v>3449036</v>
      </c>
      <c r="AA9" s="35">
        <v>12499961.335999999</v>
      </c>
      <c r="AB9" s="124">
        <v>0</v>
      </c>
      <c r="AC9" s="34">
        <v>0</v>
      </c>
      <c r="AD9" s="34">
        <v>0</v>
      </c>
      <c r="AE9" s="124">
        <v>0</v>
      </c>
      <c r="AF9" s="34">
        <v>0</v>
      </c>
      <c r="AG9" s="34">
        <v>0</v>
      </c>
      <c r="AH9" s="124">
        <v>0</v>
      </c>
      <c r="AI9" s="34">
        <v>0</v>
      </c>
      <c r="AJ9" s="35">
        <v>0</v>
      </c>
      <c r="AK9" s="76">
        <v>3179242</v>
      </c>
      <c r="AL9" s="91">
        <v>9998324</v>
      </c>
      <c r="AM9" s="88">
        <v>32409661.280000001</v>
      </c>
    </row>
    <row r="10" spans="1:43" ht="27.2" customHeight="1">
      <c r="A10" s="31" t="s">
        <v>72</v>
      </c>
      <c r="B10" s="32" t="s">
        <v>73</v>
      </c>
      <c r="C10" s="320">
        <v>2037</v>
      </c>
      <c r="D10" s="321">
        <v>15539929</v>
      </c>
      <c r="E10" s="322">
        <v>30556103</v>
      </c>
      <c r="F10" s="323">
        <v>131237919.67899999</v>
      </c>
      <c r="G10" s="324">
        <v>14554214</v>
      </c>
      <c r="H10" s="322">
        <v>28109300</v>
      </c>
      <c r="I10" s="324">
        <v>121025397.26199999</v>
      </c>
      <c r="J10" s="34">
        <v>7905913</v>
      </c>
      <c r="K10" s="34">
        <v>14833599</v>
      </c>
      <c r="L10" s="123">
        <v>64772878.451000005</v>
      </c>
      <c r="M10" s="34">
        <v>4796681</v>
      </c>
      <c r="N10" s="34">
        <v>9174420</v>
      </c>
      <c r="O10" s="34">
        <v>35709976.663999997</v>
      </c>
      <c r="P10" s="124">
        <v>1157941</v>
      </c>
      <c r="Q10" s="34">
        <v>2599965</v>
      </c>
      <c r="R10" s="35">
        <v>13693229.232000001</v>
      </c>
      <c r="S10" s="31" t="s">
        <v>72</v>
      </c>
      <c r="T10" s="15" t="s">
        <v>102</v>
      </c>
      <c r="U10" s="319"/>
      <c r="V10" s="325">
        <v>216100</v>
      </c>
      <c r="W10" s="322">
        <v>442175</v>
      </c>
      <c r="X10" s="324">
        <v>1965910.9550000001</v>
      </c>
      <c r="Y10" s="34">
        <v>477579</v>
      </c>
      <c r="Z10" s="34">
        <v>1059141</v>
      </c>
      <c r="AA10" s="35">
        <v>4883401.96</v>
      </c>
      <c r="AB10" s="124">
        <v>0</v>
      </c>
      <c r="AC10" s="34">
        <v>0</v>
      </c>
      <c r="AD10" s="34">
        <v>0</v>
      </c>
      <c r="AE10" s="124">
        <v>0</v>
      </c>
      <c r="AF10" s="34">
        <v>0</v>
      </c>
      <c r="AG10" s="34">
        <v>0</v>
      </c>
      <c r="AH10" s="124">
        <v>0</v>
      </c>
      <c r="AI10" s="34">
        <v>0</v>
      </c>
      <c r="AJ10" s="35">
        <v>0</v>
      </c>
      <c r="AK10" s="321">
        <v>985715</v>
      </c>
      <c r="AL10" s="322">
        <v>2446803</v>
      </c>
      <c r="AM10" s="323">
        <v>10212522.416999999</v>
      </c>
    </row>
    <row r="11" spans="1:43" ht="27.2" customHeight="1">
      <c r="A11" s="31" t="s">
        <v>74</v>
      </c>
      <c r="B11" s="32" t="s">
        <v>84</v>
      </c>
      <c r="C11" s="320">
        <v>78412</v>
      </c>
      <c r="D11" s="321">
        <v>59370378</v>
      </c>
      <c r="E11" s="322">
        <v>142795862</v>
      </c>
      <c r="F11" s="323">
        <v>279573153.80400002</v>
      </c>
      <c r="G11" s="324">
        <v>51522440</v>
      </c>
      <c r="H11" s="322">
        <v>97740551</v>
      </c>
      <c r="I11" s="324">
        <v>196140756.83499998</v>
      </c>
      <c r="J11" s="34">
        <v>30429962</v>
      </c>
      <c r="K11" s="34">
        <v>52510044</v>
      </c>
      <c r="L11" s="123">
        <v>110147163.71700001</v>
      </c>
      <c r="M11" s="34">
        <v>14933365</v>
      </c>
      <c r="N11" s="34">
        <v>32673598</v>
      </c>
      <c r="O11" s="34">
        <v>60613090.738999993</v>
      </c>
      <c r="P11" s="124">
        <v>3535751</v>
      </c>
      <c r="Q11" s="34">
        <v>6189254</v>
      </c>
      <c r="R11" s="35">
        <v>9692309.0409999993</v>
      </c>
      <c r="S11" s="31" t="s">
        <v>74</v>
      </c>
      <c r="T11" s="15" t="s">
        <v>103</v>
      </c>
      <c r="U11" s="319"/>
      <c r="V11" s="325">
        <v>603214</v>
      </c>
      <c r="W11" s="322">
        <v>1273323</v>
      </c>
      <c r="X11" s="324">
        <v>3256957.5789999999</v>
      </c>
      <c r="Y11" s="34">
        <v>2020148</v>
      </c>
      <c r="Z11" s="34">
        <v>5094332</v>
      </c>
      <c r="AA11" s="35">
        <v>12431235.759</v>
      </c>
      <c r="AB11" s="124">
        <v>0</v>
      </c>
      <c r="AC11" s="34">
        <v>0</v>
      </c>
      <c r="AD11" s="34">
        <v>0</v>
      </c>
      <c r="AE11" s="124">
        <v>0</v>
      </c>
      <c r="AF11" s="34">
        <v>0</v>
      </c>
      <c r="AG11" s="34">
        <v>0</v>
      </c>
      <c r="AH11" s="124">
        <v>0</v>
      </c>
      <c r="AI11" s="34">
        <v>0</v>
      </c>
      <c r="AJ11" s="35">
        <v>0</v>
      </c>
      <c r="AK11" s="321">
        <v>7847938</v>
      </c>
      <c r="AL11" s="322">
        <v>45055311</v>
      </c>
      <c r="AM11" s="323">
        <v>83432396.968999997</v>
      </c>
    </row>
    <row r="12" spans="1:43" ht="27.2" customHeight="1" thickBot="1">
      <c r="A12" s="31" t="s">
        <v>85</v>
      </c>
      <c r="B12" s="36" t="s">
        <v>86</v>
      </c>
      <c r="C12" s="326">
        <v>2341</v>
      </c>
      <c r="D12" s="327">
        <v>1034793</v>
      </c>
      <c r="E12" s="328">
        <v>2367737</v>
      </c>
      <c r="F12" s="329">
        <v>3247274.648</v>
      </c>
      <c r="G12" s="330">
        <v>918527</v>
      </c>
      <c r="H12" s="331">
        <v>1560881</v>
      </c>
      <c r="I12" s="330">
        <v>2047000.6579999998</v>
      </c>
      <c r="J12" s="34">
        <v>586201</v>
      </c>
      <c r="K12" s="34">
        <v>923347</v>
      </c>
      <c r="L12" s="123">
        <v>1201102.7709999999</v>
      </c>
      <c r="M12" s="34">
        <v>271461</v>
      </c>
      <c r="N12" s="34">
        <v>514165</v>
      </c>
      <c r="O12" s="34">
        <v>691688.49300000002</v>
      </c>
      <c r="P12" s="124">
        <v>19707</v>
      </c>
      <c r="Q12" s="34">
        <v>31589</v>
      </c>
      <c r="R12" s="35">
        <v>25698.253000000001</v>
      </c>
      <c r="S12" s="31" t="s">
        <v>85</v>
      </c>
      <c r="T12" s="125" t="s">
        <v>104</v>
      </c>
      <c r="U12" s="332"/>
      <c r="V12" s="333">
        <v>10036</v>
      </c>
      <c r="W12" s="331">
        <v>18554</v>
      </c>
      <c r="X12" s="330">
        <v>24229.678</v>
      </c>
      <c r="Y12" s="34">
        <v>31122</v>
      </c>
      <c r="Z12" s="34">
        <v>73226</v>
      </c>
      <c r="AA12" s="35">
        <v>104281.463</v>
      </c>
      <c r="AB12" s="124">
        <v>0</v>
      </c>
      <c r="AC12" s="34">
        <v>0</v>
      </c>
      <c r="AD12" s="34">
        <v>0</v>
      </c>
      <c r="AE12" s="124">
        <v>0</v>
      </c>
      <c r="AF12" s="34">
        <v>0</v>
      </c>
      <c r="AG12" s="34">
        <v>0</v>
      </c>
      <c r="AH12" s="124">
        <v>0</v>
      </c>
      <c r="AI12" s="34">
        <v>0</v>
      </c>
      <c r="AJ12" s="35">
        <v>0</v>
      </c>
      <c r="AK12" s="327">
        <v>116266</v>
      </c>
      <c r="AL12" s="328">
        <v>806856</v>
      </c>
      <c r="AM12" s="329">
        <v>1200273.99</v>
      </c>
    </row>
    <row r="13" spans="1:43" ht="39.950000000000003" customHeight="1" thickBot="1">
      <c r="A13" s="37" t="s">
        <v>87</v>
      </c>
      <c r="B13" s="21"/>
      <c r="C13" s="334">
        <v>1024900</v>
      </c>
      <c r="D13" s="335">
        <v>403747338</v>
      </c>
      <c r="E13" s="336">
        <v>586087003</v>
      </c>
      <c r="F13" s="337">
        <v>368840624.93400002</v>
      </c>
      <c r="G13" s="338">
        <v>386478079</v>
      </c>
      <c r="H13" s="336">
        <v>547860286</v>
      </c>
      <c r="I13" s="338">
        <v>335296652.50100005</v>
      </c>
      <c r="J13" s="28">
        <v>196117656</v>
      </c>
      <c r="K13" s="28">
        <v>268219468</v>
      </c>
      <c r="L13" s="120">
        <v>176609295.07299998</v>
      </c>
      <c r="M13" s="28">
        <v>126963684</v>
      </c>
      <c r="N13" s="28">
        <v>178780164</v>
      </c>
      <c r="O13" s="28">
        <v>103710026.20700002</v>
      </c>
      <c r="P13" s="121">
        <v>51049161</v>
      </c>
      <c r="Q13" s="28">
        <v>81344903</v>
      </c>
      <c r="R13" s="29">
        <v>40531804.125</v>
      </c>
      <c r="S13" s="37" t="s">
        <v>87</v>
      </c>
      <c r="T13" s="37"/>
      <c r="U13" s="317"/>
      <c r="V13" s="339">
        <v>2704247</v>
      </c>
      <c r="W13" s="336">
        <v>4104154</v>
      </c>
      <c r="X13" s="338">
        <v>3154453.5330000003</v>
      </c>
      <c r="Y13" s="28">
        <v>9643331</v>
      </c>
      <c r="Z13" s="28">
        <v>15411597</v>
      </c>
      <c r="AA13" s="29">
        <v>11291073.562999999</v>
      </c>
      <c r="AB13" s="121">
        <v>0</v>
      </c>
      <c r="AC13" s="28">
        <v>0</v>
      </c>
      <c r="AD13" s="28">
        <v>0</v>
      </c>
      <c r="AE13" s="121">
        <v>0</v>
      </c>
      <c r="AF13" s="28">
        <v>0</v>
      </c>
      <c r="AG13" s="28">
        <v>0</v>
      </c>
      <c r="AH13" s="121">
        <v>0</v>
      </c>
      <c r="AI13" s="28">
        <v>0</v>
      </c>
      <c r="AJ13" s="29">
        <v>0</v>
      </c>
      <c r="AK13" s="335">
        <v>17269259</v>
      </c>
      <c r="AL13" s="336">
        <v>38226717</v>
      </c>
      <c r="AM13" s="337">
        <v>33543972.432999995</v>
      </c>
    </row>
    <row r="14" spans="1:43" ht="27.2" customHeight="1">
      <c r="A14" s="38"/>
      <c r="B14" s="39" t="s">
        <v>88</v>
      </c>
      <c r="C14" s="340">
        <v>476630</v>
      </c>
      <c r="D14" s="341">
        <v>140368863</v>
      </c>
      <c r="E14" s="342">
        <v>188819681</v>
      </c>
      <c r="F14" s="343">
        <v>147283220.94700003</v>
      </c>
      <c r="G14" s="344">
        <v>132927618</v>
      </c>
      <c r="H14" s="342">
        <v>172525421</v>
      </c>
      <c r="I14" s="344">
        <v>128303698.75400001</v>
      </c>
      <c r="J14" s="41">
        <v>81267967</v>
      </c>
      <c r="K14" s="41">
        <v>102729675</v>
      </c>
      <c r="L14" s="126">
        <v>79697894.816</v>
      </c>
      <c r="M14" s="41">
        <v>36938083</v>
      </c>
      <c r="N14" s="41">
        <v>48804016</v>
      </c>
      <c r="O14" s="41">
        <v>34071906.961999997</v>
      </c>
      <c r="P14" s="127">
        <v>8585260</v>
      </c>
      <c r="Q14" s="41">
        <v>12558349</v>
      </c>
      <c r="R14" s="42">
        <v>7079011.5819999995</v>
      </c>
      <c r="S14" s="38"/>
      <c r="T14" s="128" t="s">
        <v>105</v>
      </c>
      <c r="U14" s="345"/>
      <c r="V14" s="346">
        <v>1365201</v>
      </c>
      <c r="W14" s="342">
        <v>1842322</v>
      </c>
      <c r="X14" s="344">
        <v>1665463.121</v>
      </c>
      <c r="Y14" s="41">
        <v>4771107</v>
      </c>
      <c r="Z14" s="41">
        <v>6591059</v>
      </c>
      <c r="AA14" s="42">
        <v>5789422.273</v>
      </c>
      <c r="AB14" s="127">
        <v>0</v>
      </c>
      <c r="AC14" s="41">
        <v>0</v>
      </c>
      <c r="AD14" s="41">
        <v>0</v>
      </c>
      <c r="AE14" s="127">
        <v>0</v>
      </c>
      <c r="AF14" s="41">
        <v>0</v>
      </c>
      <c r="AG14" s="41">
        <v>0</v>
      </c>
      <c r="AH14" s="127">
        <v>0</v>
      </c>
      <c r="AI14" s="41">
        <v>0</v>
      </c>
      <c r="AJ14" s="42">
        <v>0</v>
      </c>
      <c r="AK14" s="341">
        <v>7441245</v>
      </c>
      <c r="AL14" s="342">
        <v>16294260</v>
      </c>
      <c r="AM14" s="343">
        <v>18979522.193</v>
      </c>
    </row>
    <row r="15" spans="1:43" ht="27.2" customHeight="1">
      <c r="A15" s="38" t="s">
        <v>89</v>
      </c>
      <c r="B15" s="43" t="s">
        <v>90</v>
      </c>
      <c r="C15" s="320">
        <v>61461</v>
      </c>
      <c r="D15" s="321">
        <v>34763333</v>
      </c>
      <c r="E15" s="322">
        <v>53278624</v>
      </c>
      <c r="F15" s="323">
        <v>28599757.346000001</v>
      </c>
      <c r="G15" s="324">
        <v>34428030</v>
      </c>
      <c r="H15" s="322">
        <v>52754793</v>
      </c>
      <c r="I15" s="324">
        <v>28279546.186000001</v>
      </c>
      <c r="J15" s="34">
        <v>2168712</v>
      </c>
      <c r="K15" s="34">
        <v>2664295</v>
      </c>
      <c r="L15" s="123">
        <v>1533234.426</v>
      </c>
      <c r="M15" s="34">
        <v>10359970</v>
      </c>
      <c r="N15" s="34">
        <v>13719530</v>
      </c>
      <c r="O15" s="34">
        <v>7887703.1619999995</v>
      </c>
      <c r="P15" s="124">
        <v>21825511</v>
      </c>
      <c r="Q15" s="34">
        <v>36275664</v>
      </c>
      <c r="R15" s="35">
        <v>18797130.697000001</v>
      </c>
      <c r="S15" s="38" t="s">
        <v>89</v>
      </c>
      <c r="T15" s="15" t="s">
        <v>106</v>
      </c>
      <c r="U15" s="319"/>
      <c r="V15" s="325">
        <v>16144</v>
      </c>
      <c r="W15" s="322">
        <v>20877</v>
      </c>
      <c r="X15" s="324">
        <v>13202.57</v>
      </c>
      <c r="Y15" s="34">
        <v>57693</v>
      </c>
      <c r="Z15" s="34">
        <v>74427</v>
      </c>
      <c r="AA15" s="35">
        <v>48275.330999999998</v>
      </c>
      <c r="AB15" s="124">
        <v>0</v>
      </c>
      <c r="AC15" s="34">
        <v>0</v>
      </c>
      <c r="AD15" s="34">
        <v>0</v>
      </c>
      <c r="AE15" s="124">
        <v>0</v>
      </c>
      <c r="AF15" s="34">
        <v>0</v>
      </c>
      <c r="AG15" s="34">
        <v>0</v>
      </c>
      <c r="AH15" s="124">
        <v>0</v>
      </c>
      <c r="AI15" s="34">
        <v>0</v>
      </c>
      <c r="AJ15" s="35">
        <v>0</v>
      </c>
      <c r="AK15" s="321">
        <v>335303</v>
      </c>
      <c r="AL15" s="322">
        <v>523831</v>
      </c>
      <c r="AM15" s="323">
        <v>320211.16000000003</v>
      </c>
    </row>
    <row r="16" spans="1:43" ht="27.2" customHeight="1">
      <c r="A16" s="38"/>
      <c r="B16" s="43" t="s">
        <v>91</v>
      </c>
      <c r="C16" s="44">
        <v>43457</v>
      </c>
      <c r="D16" s="45">
        <v>11359656</v>
      </c>
      <c r="E16" s="46">
        <v>18131267</v>
      </c>
      <c r="F16" s="47">
        <v>13646314.205999998</v>
      </c>
      <c r="G16" s="48">
        <v>10655437</v>
      </c>
      <c r="H16" s="46">
        <v>16127859</v>
      </c>
      <c r="I16" s="48">
        <v>12064891.314999999</v>
      </c>
      <c r="J16" s="34">
        <v>6519955</v>
      </c>
      <c r="K16" s="34">
        <v>9612819</v>
      </c>
      <c r="L16" s="123">
        <v>7404288.6860000007</v>
      </c>
      <c r="M16" s="34">
        <v>3200314</v>
      </c>
      <c r="N16" s="34">
        <v>4891790</v>
      </c>
      <c r="O16" s="34">
        <v>3618736.1869999999</v>
      </c>
      <c r="P16" s="124">
        <v>376833</v>
      </c>
      <c r="Q16" s="34">
        <v>615549</v>
      </c>
      <c r="R16" s="35">
        <v>320793.03500000003</v>
      </c>
      <c r="S16" s="38"/>
      <c r="T16" s="15" t="s">
        <v>107</v>
      </c>
      <c r="U16" s="319"/>
      <c r="V16" s="81">
        <v>112424</v>
      </c>
      <c r="W16" s="46">
        <v>190737</v>
      </c>
      <c r="X16" s="48">
        <v>146440.53599999999</v>
      </c>
      <c r="Y16" s="34">
        <v>445911</v>
      </c>
      <c r="Z16" s="34">
        <v>816964</v>
      </c>
      <c r="AA16" s="35">
        <v>574632.87100000004</v>
      </c>
      <c r="AB16" s="124">
        <v>0</v>
      </c>
      <c r="AC16" s="34">
        <v>0</v>
      </c>
      <c r="AD16" s="34">
        <v>0</v>
      </c>
      <c r="AE16" s="124">
        <v>0</v>
      </c>
      <c r="AF16" s="34">
        <v>0</v>
      </c>
      <c r="AG16" s="34">
        <v>0</v>
      </c>
      <c r="AH16" s="124">
        <v>0</v>
      </c>
      <c r="AI16" s="34">
        <v>0</v>
      </c>
      <c r="AJ16" s="35">
        <v>0</v>
      </c>
      <c r="AK16" s="45">
        <v>704219</v>
      </c>
      <c r="AL16" s="46">
        <v>2003408</v>
      </c>
      <c r="AM16" s="47">
        <v>1581422.8910000001</v>
      </c>
    </row>
    <row r="17" spans="1:43" ht="27.2" customHeight="1">
      <c r="A17" s="38" t="s">
        <v>92</v>
      </c>
      <c r="B17" s="43" t="s">
        <v>93</v>
      </c>
      <c r="C17" s="44">
        <v>86924</v>
      </c>
      <c r="D17" s="45">
        <v>32861625</v>
      </c>
      <c r="E17" s="46">
        <v>75209360</v>
      </c>
      <c r="F17" s="47">
        <v>35187492.214999996</v>
      </c>
      <c r="G17" s="48">
        <v>30850896</v>
      </c>
      <c r="H17" s="46">
        <v>67809227</v>
      </c>
      <c r="I17" s="48">
        <v>32085690.976999998</v>
      </c>
      <c r="J17" s="34">
        <v>17486779</v>
      </c>
      <c r="K17" s="34">
        <v>37822755</v>
      </c>
      <c r="L17" s="123">
        <v>17465816.199999999</v>
      </c>
      <c r="M17" s="34">
        <v>11079651</v>
      </c>
      <c r="N17" s="34">
        <v>24302117</v>
      </c>
      <c r="O17" s="34">
        <v>11979868.471999999</v>
      </c>
      <c r="P17" s="124">
        <v>757794</v>
      </c>
      <c r="Q17" s="34">
        <v>1223203</v>
      </c>
      <c r="R17" s="35">
        <v>814138.74799999991</v>
      </c>
      <c r="S17" s="38" t="s">
        <v>92</v>
      </c>
      <c r="T17" s="15" t="s">
        <v>108</v>
      </c>
      <c r="U17" s="319"/>
      <c r="V17" s="81">
        <v>291793</v>
      </c>
      <c r="W17" s="46">
        <v>814172</v>
      </c>
      <c r="X17" s="48">
        <v>337087.49400000001</v>
      </c>
      <c r="Y17" s="34">
        <v>1234879</v>
      </c>
      <c r="Z17" s="34">
        <v>3646980</v>
      </c>
      <c r="AA17" s="35">
        <v>1488780.0630000001</v>
      </c>
      <c r="AB17" s="124">
        <v>0</v>
      </c>
      <c r="AC17" s="34">
        <v>0</v>
      </c>
      <c r="AD17" s="34">
        <v>0</v>
      </c>
      <c r="AE17" s="124">
        <v>0</v>
      </c>
      <c r="AF17" s="34">
        <v>0</v>
      </c>
      <c r="AG17" s="34">
        <v>0</v>
      </c>
      <c r="AH17" s="124">
        <v>0</v>
      </c>
      <c r="AI17" s="34">
        <v>0</v>
      </c>
      <c r="AJ17" s="35">
        <v>0</v>
      </c>
      <c r="AK17" s="45">
        <v>2010729</v>
      </c>
      <c r="AL17" s="46">
        <v>7400133</v>
      </c>
      <c r="AM17" s="47">
        <v>3101801.2379999999</v>
      </c>
    </row>
    <row r="18" spans="1:43" ht="27.2" customHeight="1">
      <c r="A18" s="38"/>
      <c r="B18" s="43" t="s">
        <v>94</v>
      </c>
      <c r="C18" s="44">
        <v>53216</v>
      </c>
      <c r="D18" s="45">
        <v>42992390</v>
      </c>
      <c r="E18" s="46">
        <v>55396395</v>
      </c>
      <c r="F18" s="47">
        <v>21503520.482000001</v>
      </c>
      <c r="G18" s="48">
        <v>42163400</v>
      </c>
      <c r="H18" s="46">
        <v>54192419</v>
      </c>
      <c r="I18" s="48">
        <v>21002191.405000001</v>
      </c>
      <c r="J18" s="34">
        <v>19556116</v>
      </c>
      <c r="K18" s="34">
        <v>24566962</v>
      </c>
      <c r="L18" s="123">
        <v>9918444.9590000007</v>
      </c>
      <c r="M18" s="34">
        <v>15945617</v>
      </c>
      <c r="N18" s="34">
        <v>21027432</v>
      </c>
      <c r="O18" s="34">
        <v>7752513.3079999993</v>
      </c>
      <c r="P18" s="124">
        <v>6028239</v>
      </c>
      <c r="Q18" s="34">
        <v>7740356</v>
      </c>
      <c r="R18" s="35">
        <v>2989685.7080000001</v>
      </c>
      <c r="S18" s="38"/>
      <c r="T18" s="15" t="s">
        <v>109</v>
      </c>
      <c r="U18" s="319"/>
      <c r="V18" s="81">
        <v>155992</v>
      </c>
      <c r="W18" s="46">
        <v>208605</v>
      </c>
      <c r="X18" s="48">
        <v>83346.595000000001</v>
      </c>
      <c r="Y18" s="34">
        <v>477436</v>
      </c>
      <c r="Z18" s="34">
        <v>649064</v>
      </c>
      <c r="AA18" s="35">
        <v>258200.83499999999</v>
      </c>
      <c r="AB18" s="124">
        <v>0</v>
      </c>
      <c r="AC18" s="34">
        <v>0</v>
      </c>
      <c r="AD18" s="34">
        <v>0</v>
      </c>
      <c r="AE18" s="124">
        <v>0</v>
      </c>
      <c r="AF18" s="34">
        <v>0</v>
      </c>
      <c r="AG18" s="34">
        <v>0</v>
      </c>
      <c r="AH18" s="124">
        <v>0</v>
      </c>
      <c r="AI18" s="34">
        <v>0</v>
      </c>
      <c r="AJ18" s="35">
        <v>0</v>
      </c>
      <c r="AK18" s="45">
        <v>828990</v>
      </c>
      <c r="AL18" s="46">
        <v>1203976</v>
      </c>
      <c r="AM18" s="47">
        <v>501329.07699999999</v>
      </c>
    </row>
    <row r="19" spans="1:43" ht="27.2" customHeight="1">
      <c r="A19" s="38" t="s">
        <v>47</v>
      </c>
      <c r="B19" s="43" t="s">
        <v>95</v>
      </c>
      <c r="C19" s="44">
        <v>41016</v>
      </c>
      <c r="D19" s="45">
        <v>16243211</v>
      </c>
      <c r="E19" s="46">
        <v>25953163</v>
      </c>
      <c r="F19" s="47">
        <v>19296279.287999999</v>
      </c>
      <c r="G19" s="48">
        <v>16072385</v>
      </c>
      <c r="H19" s="46">
        <v>25679394</v>
      </c>
      <c r="I19" s="48">
        <v>19113126.971000001</v>
      </c>
      <c r="J19" s="34">
        <v>9166866</v>
      </c>
      <c r="K19" s="34">
        <v>14369286</v>
      </c>
      <c r="L19" s="123">
        <v>10784324.396</v>
      </c>
      <c r="M19" s="34">
        <v>6061811</v>
      </c>
      <c r="N19" s="34">
        <v>9875215</v>
      </c>
      <c r="O19" s="34">
        <v>7389078.7589999996</v>
      </c>
      <c r="P19" s="124">
        <v>769816</v>
      </c>
      <c r="Q19" s="34">
        <v>1332762</v>
      </c>
      <c r="R19" s="35">
        <v>878133.978</v>
      </c>
      <c r="S19" s="38" t="s">
        <v>47</v>
      </c>
      <c r="T19" s="15" t="s">
        <v>110</v>
      </c>
      <c r="U19" s="319"/>
      <c r="V19" s="81">
        <v>12556</v>
      </c>
      <c r="W19" s="46">
        <v>17670</v>
      </c>
      <c r="X19" s="48">
        <v>10898.532999999999</v>
      </c>
      <c r="Y19" s="34">
        <v>61336</v>
      </c>
      <c r="Z19" s="34">
        <v>84461</v>
      </c>
      <c r="AA19" s="35">
        <v>50691.305</v>
      </c>
      <c r="AB19" s="124">
        <v>0</v>
      </c>
      <c r="AC19" s="34">
        <v>0</v>
      </c>
      <c r="AD19" s="34">
        <v>0</v>
      </c>
      <c r="AE19" s="124">
        <v>0</v>
      </c>
      <c r="AF19" s="34">
        <v>0</v>
      </c>
      <c r="AG19" s="34">
        <v>0</v>
      </c>
      <c r="AH19" s="124">
        <v>0</v>
      </c>
      <c r="AI19" s="34">
        <v>0</v>
      </c>
      <c r="AJ19" s="35">
        <v>0</v>
      </c>
      <c r="AK19" s="45">
        <v>170826</v>
      </c>
      <c r="AL19" s="46">
        <v>273769</v>
      </c>
      <c r="AM19" s="47">
        <v>183152.31699999998</v>
      </c>
    </row>
    <row r="20" spans="1:43" ht="27.2" customHeight="1">
      <c r="A20" s="38"/>
      <c r="B20" s="43" t="s">
        <v>98</v>
      </c>
      <c r="C20" s="44">
        <v>83261</v>
      </c>
      <c r="D20" s="45">
        <v>41005334</v>
      </c>
      <c r="E20" s="46">
        <v>46936880</v>
      </c>
      <c r="F20" s="47">
        <v>29038095.215000004</v>
      </c>
      <c r="G20" s="48">
        <v>39411460</v>
      </c>
      <c r="H20" s="46">
        <v>44933234</v>
      </c>
      <c r="I20" s="48">
        <v>27243284.756999999</v>
      </c>
      <c r="J20" s="34">
        <v>19830695</v>
      </c>
      <c r="K20" s="34">
        <v>22301095</v>
      </c>
      <c r="L20" s="123">
        <v>14145885.782</v>
      </c>
      <c r="M20" s="34">
        <v>15711174</v>
      </c>
      <c r="N20" s="34">
        <v>17878569</v>
      </c>
      <c r="O20" s="34">
        <v>9713665.7060000002</v>
      </c>
      <c r="P20" s="124">
        <v>2404421</v>
      </c>
      <c r="Q20" s="34">
        <v>2937331</v>
      </c>
      <c r="R20" s="35">
        <v>1536171.01</v>
      </c>
      <c r="S20" s="38"/>
      <c r="T20" s="15" t="s">
        <v>111</v>
      </c>
      <c r="U20" s="319"/>
      <c r="V20" s="81">
        <v>305677</v>
      </c>
      <c r="W20" s="46">
        <v>378032</v>
      </c>
      <c r="X20" s="48">
        <v>389711.45300000004</v>
      </c>
      <c r="Y20" s="34">
        <v>1159493</v>
      </c>
      <c r="Z20" s="34">
        <v>1438207</v>
      </c>
      <c r="AA20" s="35">
        <v>1457850.8059999999</v>
      </c>
      <c r="AB20" s="124">
        <v>0</v>
      </c>
      <c r="AC20" s="34">
        <v>0</v>
      </c>
      <c r="AD20" s="34">
        <v>0</v>
      </c>
      <c r="AE20" s="124">
        <v>0</v>
      </c>
      <c r="AF20" s="34">
        <v>0</v>
      </c>
      <c r="AG20" s="34">
        <v>0</v>
      </c>
      <c r="AH20" s="124">
        <v>0</v>
      </c>
      <c r="AI20" s="34">
        <v>0</v>
      </c>
      <c r="AJ20" s="35">
        <v>0</v>
      </c>
      <c r="AK20" s="45">
        <v>1593874</v>
      </c>
      <c r="AL20" s="46">
        <v>2003646</v>
      </c>
      <c r="AM20" s="47">
        <v>1794810.4579999999</v>
      </c>
    </row>
    <row r="21" spans="1:43" ht="27.2" customHeight="1">
      <c r="A21" s="38" t="s">
        <v>99</v>
      </c>
      <c r="B21" s="43" t="s">
        <v>100</v>
      </c>
      <c r="C21" s="44">
        <v>60510</v>
      </c>
      <c r="D21" s="45">
        <v>44530192</v>
      </c>
      <c r="E21" s="46">
        <v>65334564</v>
      </c>
      <c r="F21" s="47">
        <v>29888516.775000002</v>
      </c>
      <c r="G21" s="48">
        <v>43783042</v>
      </c>
      <c r="H21" s="46">
        <v>63912006</v>
      </c>
      <c r="I21" s="48">
        <v>29242280.234999999</v>
      </c>
      <c r="J21" s="34">
        <v>17012503</v>
      </c>
      <c r="K21" s="34">
        <v>22593189</v>
      </c>
      <c r="L21" s="123">
        <v>11318403.200000001</v>
      </c>
      <c r="M21" s="34">
        <v>16817324</v>
      </c>
      <c r="N21" s="34">
        <v>23058770</v>
      </c>
      <c r="O21" s="34">
        <v>10213934.708000001</v>
      </c>
      <c r="P21" s="124">
        <v>9427980</v>
      </c>
      <c r="Q21" s="34">
        <v>17394007</v>
      </c>
      <c r="R21" s="35">
        <v>7331077.6639999999</v>
      </c>
      <c r="S21" s="38" t="s">
        <v>99</v>
      </c>
      <c r="T21" s="15" t="s">
        <v>112</v>
      </c>
      <c r="U21" s="319"/>
      <c r="V21" s="81">
        <v>126350</v>
      </c>
      <c r="W21" s="46">
        <v>202389</v>
      </c>
      <c r="X21" s="48">
        <v>92004.069000000003</v>
      </c>
      <c r="Y21" s="34">
        <v>398885</v>
      </c>
      <c r="Z21" s="34">
        <v>663651</v>
      </c>
      <c r="AA21" s="35">
        <v>286860.59399999998</v>
      </c>
      <c r="AB21" s="124">
        <v>0</v>
      </c>
      <c r="AC21" s="34">
        <v>0</v>
      </c>
      <c r="AD21" s="34">
        <v>0</v>
      </c>
      <c r="AE21" s="124">
        <v>0</v>
      </c>
      <c r="AF21" s="34">
        <v>0</v>
      </c>
      <c r="AG21" s="34">
        <v>0</v>
      </c>
      <c r="AH21" s="124">
        <v>0</v>
      </c>
      <c r="AI21" s="34">
        <v>0</v>
      </c>
      <c r="AJ21" s="35">
        <v>0</v>
      </c>
      <c r="AK21" s="45">
        <v>747150</v>
      </c>
      <c r="AL21" s="46">
        <v>1422558</v>
      </c>
      <c r="AM21" s="47">
        <v>646236.54</v>
      </c>
    </row>
    <row r="22" spans="1:43" ht="27.2" customHeight="1" thickBot="1">
      <c r="A22" s="49"/>
      <c r="B22" s="50" t="s">
        <v>681</v>
      </c>
      <c r="C22" s="51">
        <v>118425</v>
      </c>
      <c r="D22" s="52">
        <v>39622734</v>
      </c>
      <c r="E22" s="53">
        <v>57027069</v>
      </c>
      <c r="F22" s="54">
        <v>44397428.460000001</v>
      </c>
      <c r="G22" s="55">
        <v>36185811</v>
      </c>
      <c r="H22" s="53">
        <v>49925933</v>
      </c>
      <c r="I22" s="55">
        <v>37961941.901000001</v>
      </c>
      <c r="J22" s="57">
        <v>23108063</v>
      </c>
      <c r="K22" s="57">
        <v>31559392</v>
      </c>
      <c r="L22" s="129">
        <v>24341002.607999999</v>
      </c>
      <c r="M22" s="57">
        <v>10849740</v>
      </c>
      <c r="N22" s="57">
        <v>15222725</v>
      </c>
      <c r="O22" s="57">
        <v>11082618.943</v>
      </c>
      <c r="P22" s="130">
        <v>873307</v>
      </c>
      <c r="Q22" s="57">
        <v>1267682</v>
      </c>
      <c r="R22" s="58">
        <v>785661.70299999998</v>
      </c>
      <c r="S22" s="49"/>
      <c r="T22" s="82" t="s">
        <v>113</v>
      </c>
      <c r="U22" s="347"/>
      <c r="V22" s="131">
        <v>318110</v>
      </c>
      <c r="W22" s="53">
        <v>429350</v>
      </c>
      <c r="X22" s="55">
        <v>416299.16200000001</v>
      </c>
      <c r="Y22" s="57">
        <v>1036591</v>
      </c>
      <c r="Z22" s="57">
        <v>1446784</v>
      </c>
      <c r="AA22" s="58">
        <v>1336359.4849999999</v>
      </c>
      <c r="AB22" s="130">
        <v>0</v>
      </c>
      <c r="AC22" s="57">
        <v>0</v>
      </c>
      <c r="AD22" s="57">
        <v>0</v>
      </c>
      <c r="AE22" s="130">
        <v>0</v>
      </c>
      <c r="AF22" s="57">
        <v>0</v>
      </c>
      <c r="AG22" s="57">
        <v>0</v>
      </c>
      <c r="AH22" s="130">
        <v>0</v>
      </c>
      <c r="AI22" s="57">
        <v>0</v>
      </c>
      <c r="AJ22" s="58">
        <v>0</v>
      </c>
      <c r="AK22" s="52">
        <v>3436923</v>
      </c>
      <c r="AL22" s="53">
        <v>7101136</v>
      </c>
      <c r="AM22" s="54">
        <v>6435486.5590000004</v>
      </c>
    </row>
    <row r="24" spans="1:43" ht="27.75" customHeight="1">
      <c r="A24" s="154"/>
      <c r="C24" s="941" t="s">
        <v>157</v>
      </c>
      <c r="D24" s="941"/>
      <c r="E24" s="941"/>
      <c r="F24" s="941"/>
      <c r="G24" s="941"/>
      <c r="H24" s="941"/>
      <c r="I24" s="941"/>
      <c r="J24" s="941"/>
      <c r="K24" s="941"/>
      <c r="L24" s="941"/>
      <c r="M24" s="941"/>
      <c r="N24" s="941"/>
      <c r="O24" s="941"/>
      <c r="P24" s="941"/>
      <c r="Q24" s="941"/>
      <c r="R24" s="941"/>
      <c r="S24" s="154"/>
      <c r="V24" s="941" t="s">
        <v>157</v>
      </c>
      <c r="W24" s="941"/>
      <c r="X24" s="941"/>
      <c r="Y24" s="941"/>
      <c r="Z24" s="941"/>
      <c r="AA24" s="941"/>
      <c r="AB24" s="941"/>
      <c r="AC24" s="941"/>
      <c r="AD24" s="941"/>
      <c r="AE24" s="941"/>
      <c r="AF24" s="941"/>
      <c r="AG24" s="941"/>
      <c r="AH24" s="941"/>
      <c r="AI24" s="941"/>
      <c r="AJ24" s="941"/>
      <c r="AK24" s="941"/>
      <c r="AL24" s="941"/>
      <c r="AM24" s="941"/>
      <c r="AO24" s="312"/>
      <c r="AP24" s="312"/>
      <c r="AQ24" s="312"/>
    </row>
    <row r="25" spans="1:43" ht="20.25" customHeight="1" thickBot="1">
      <c r="B25" s="361"/>
      <c r="C25" s="59"/>
      <c r="D25" s="60"/>
      <c r="E25" s="314"/>
      <c r="F25" s="314"/>
      <c r="G25" s="314"/>
      <c r="H25" s="314"/>
      <c r="I25" s="314"/>
      <c r="P25" s="2"/>
      <c r="Q25" s="4"/>
      <c r="R25" s="751" t="s">
        <v>708</v>
      </c>
      <c r="T25" s="361"/>
      <c r="U25" s="59"/>
      <c r="V25" s="314"/>
      <c r="W25" s="314"/>
      <c r="X25" s="314"/>
      <c r="AH25" s="2"/>
      <c r="AJ25" s="362"/>
      <c r="AK25" s="60"/>
      <c r="AL25" s="103"/>
      <c r="AM25" s="751" t="s">
        <v>708</v>
      </c>
      <c r="AN25" s="314"/>
    </row>
    <row r="26" spans="1:43" ht="18" customHeight="1">
      <c r="A26" s="5"/>
      <c r="B26" s="8"/>
      <c r="C26" s="61"/>
      <c r="D26" s="942" t="s">
        <v>65</v>
      </c>
      <c r="E26" s="943"/>
      <c r="F26" s="944"/>
      <c r="G26" s="11" t="s">
        <v>134</v>
      </c>
      <c r="H26" s="10"/>
      <c r="I26" s="10"/>
      <c r="J26" s="9"/>
      <c r="K26" s="10"/>
      <c r="L26" s="10"/>
      <c r="M26" s="9"/>
      <c r="N26" s="10"/>
      <c r="O26" s="10"/>
      <c r="P26" s="11"/>
      <c r="Q26" s="10"/>
      <c r="R26" s="12"/>
      <c r="S26" s="5"/>
      <c r="T26" s="8"/>
      <c r="U26" s="104"/>
      <c r="V26" s="11" t="s">
        <v>134</v>
      </c>
      <c r="W26" s="10"/>
      <c r="X26" s="10"/>
      <c r="Y26" s="9"/>
      <c r="Z26" s="10"/>
      <c r="AA26" s="10"/>
      <c r="AB26" s="11" t="s">
        <v>66</v>
      </c>
      <c r="AC26" s="10"/>
      <c r="AD26" s="10"/>
      <c r="AE26" s="11"/>
      <c r="AF26" s="10"/>
      <c r="AG26" s="10"/>
      <c r="AH26" s="9"/>
      <c r="AI26" s="10"/>
      <c r="AJ26" s="12"/>
      <c r="AK26" s="62"/>
      <c r="AL26" s="8" t="s">
        <v>135</v>
      </c>
      <c r="AM26" s="105"/>
      <c r="AN26" s="350"/>
    </row>
    <row r="27" spans="1:43" ht="18" customHeight="1" thickBot="1">
      <c r="A27" s="13" t="s">
        <v>101</v>
      </c>
      <c r="B27" s="63"/>
      <c r="C27" s="63"/>
      <c r="D27" s="945"/>
      <c r="E27" s="946"/>
      <c r="F27" s="947"/>
      <c r="G27" s="106"/>
      <c r="H27" s="107" t="s">
        <v>541</v>
      </c>
      <c r="I27" s="108"/>
      <c r="J27" s="109" t="s">
        <v>0</v>
      </c>
      <c r="K27" s="111" t="s">
        <v>46</v>
      </c>
      <c r="L27" s="110"/>
      <c r="M27" s="725" t="s">
        <v>444</v>
      </c>
      <c r="N27" s="107"/>
      <c r="O27" s="726"/>
      <c r="P27" s="107" t="s">
        <v>434</v>
      </c>
      <c r="Q27" s="107"/>
      <c r="R27" s="724"/>
      <c r="S27" s="13" t="s">
        <v>101</v>
      </c>
      <c r="T27" s="63"/>
      <c r="U27" s="14"/>
      <c r="V27" s="953" t="s">
        <v>249</v>
      </c>
      <c r="W27" s="954"/>
      <c r="X27" s="955"/>
      <c r="Y27" s="956" t="s">
        <v>419</v>
      </c>
      <c r="Z27" s="954"/>
      <c r="AA27" s="957"/>
      <c r="AB27" s="106"/>
      <c r="AC27" s="111" t="s">
        <v>541</v>
      </c>
      <c r="AD27" s="108"/>
      <c r="AE27" s="113"/>
      <c r="AF27" s="111" t="s">
        <v>250</v>
      </c>
      <c r="AG27" s="108"/>
      <c r="AH27" s="109" t="s">
        <v>0</v>
      </c>
      <c r="AI27" s="111" t="s">
        <v>136</v>
      </c>
      <c r="AJ27" s="112"/>
      <c r="AK27" s="114"/>
      <c r="AL27" s="71"/>
      <c r="AM27" s="115"/>
      <c r="AN27" s="31"/>
    </row>
    <row r="28" spans="1:43" ht="18" customHeight="1" thickBot="1">
      <c r="A28" s="31"/>
      <c r="B28" s="63"/>
      <c r="C28" s="64"/>
      <c r="D28" s="65" t="s">
        <v>623</v>
      </c>
      <c r="E28" s="66" t="s">
        <v>679</v>
      </c>
      <c r="F28" s="66" t="s">
        <v>680</v>
      </c>
      <c r="G28" s="31" t="s">
        <v>623</v>
      </c>
      <c r="H28" s="67" t="s">
        <v>679</v>
      </c>
      <c r="I28" s="68" t="s">
        <v>680</v>
      </c>
      <c r="J28" s="67" t="s">
        <v>623</v>
      </c>
      <c r="K28" s="67" t="s">
        <v>679</v>
      </c>
      <c r="L28" s="67" t="s">
        <v>680</v>
      </c>
      <c r="M28" s="67" t="s">
        <v>623</v>
      </c>
      <c r="N28" s="67" t="s">
        <v>679</v>
      </c>
      <c r="O28" s="67" t="s">
        <v>680</v>
      </c>
      <c r="P28" s="67" t="s">
        <v>623</v>
      </c>
      <c r="Q28" s="3" t="s">
        <v>679</v>
      </c>
      <c r="R28" s="69" t="s">
        <v>680</v>
      </c>
      <c r="S28" s="31"/>
      <c r="T28" s="63"/>
      <c r="U28" s="132"/>
      <c r="V28" s="3" t="s">
        <v>623</v>
      </c>
      <c r="W28" s="67" t="s">
        <v>679</v>
      </c>
      <c r="X28" s="68" t="s">
        <v>680</v>
      </c>
      <c r="Y28" s="67" t="s">
        <v>623</v>
      </c>
      <c r="Z28" s="67" t="s">
        <v>679</v>
      </c>
      <c r="AA28" s="68" t="s">
        <v>680</v>
      </c>
      <c r="AB28" s="65" t="s">
        <v>623</v>
      </c>
      <c r="AC28" s="67" t="s">
        <v>679</v>
      </c>
      <c r="AD28" s="67" t="s">
        <v>680</v>
      </c>
      <c r="AE28" s="67" t="s">
        <v>623</v>
      </c>
      <c r="AF28" s="67" t="s">
        <v>679</v>
      </c>
      <c r="AG28" s="67" t="s">
        <v>680</v>
      </c>
      <c r="AH28" s="67" t="s">
        <v>623</v>
      </c>
      <c r="AI28" s="3" t="s">
        <v>679</v>
      </c>
      <c r="AJ28" s="69" t="s">
        <v>680</v>
      </c>
      <c r="AK28" s="65" t="s">
        <v>623</v>
      </c>
      <c r="AL28" s="66" t="s">
        <v>679</v>
      </c>
      <c r="AM28" s="133" t="s">
        <v>680</v>
      </c>
      <c r="AN28" s="31"/>
    </row>
    <row r="29" spans="1:43" ht="15.2" customHeight="1">
      <c r="A29" s="117"/>
      <c r="B29" s="119"/>
      <c r="C29" s="61"/>
      <c r="D29" s="147" t="s">
        <v>561</v>
      </c>
      <c r="E29" s="146" t="s">
        <v>560</v>
      </c>
      <c r="F29" s="146" t="s">
        <v>561</v>
      </c>
      <c r="G29" s="153" t="s">
        <v>561</v>
      </c>
      <c r="H29" s="145" t="s">
        <v>560</v>
      </c>
      <c r="I29" s="146" t="s">
        <v>561</v>
      </c>
      <c r="J29" s="145" t="s">
        <v>561</v>
      </c>
      <c r="K29" s="145" t="s">
        <v>560</v>
      </c>
      <c r="L29" s="145" t="s">
        <v>561</v>
      </c>
      <c r="M29" s="145" t="s">
        <v>561</v>
      </c>
      <c r="N29" s="145" t="s">
        <v>560</v>
      </c>
      <c r="O29" s="145" t="s">
        <v>561</v>
      </c>
      <c r="P29" s="145" t="s">
        <v>561</v>
      </c>
      <c r="Q29" s="144" t="s">
        <v>560</v>
      </c>
      <c r="R29" s="149" t="s">
        <v>561</v>
      </c>
      <c r="S29" s="150"/>
      <c r="T29" s="151"/>
      <c r="U29" s="152"/>
      <c r="V29" s="148" t="s">
        <v>561</v>
      </c>
      <c r="W29" s="145" t="s">
        <v>560</v>
      </c>
      <c r="X29" s="146" t="s">
        <v>561</v>
      </c>
      <c r="Y29" s="145" t="s">
        <v>561</v>
      </c>
      <c r="Z29" s="145" t="s">
        <v>560</v>
      </c>
      <c r="AA29" s="146" t="s">
        <v>561</v>
      </c>
      <c r="AB29" s="147" t="s">
        <v>561</v>
      </c>
      <c r="AC29" s="145" t="s">
        <v>560</v>
      </c>
      <c r="AD29" s="145" t="s">
        <v>561</v>
      </c>
      <c r="AE29" s="145" t="s">
        <v>561</v>
      </c>
      <c r="AF29" s="145" t="s">
        <v>560</v>
      </c>
      <c r="AG29" s="145" t="s">
        <v>561</v>
      </c>
      <c r="AH29" s="145" t="s">
        <v>561</v>
      </c>
      <c r="AI29" s="144" t="s">
        <v>560</v>
      </c>
      <c r="AJ29" s="149" t="s">
        <v>561</v>
      </c>
      <c r="AK29" s="147" t="s">
        <v>561</v>
      </c>
      <c r="AL29" s="146" t="s">
        <v>560</v>
      </c>
      <c r="AM29" s="149" t="s">
        <v>561</v>
      </c>
      <c r="AN29" s="31"/>
    </row>
    <row r="30" spans="1:43" s="173" customFormat="1" ht="29.25" customHeight="1" thickBot="1">
      <c r="A30" s="160" t="s">
        <v>69</v>
      </c>
      <c r="B30" s="174"/>
      <c r="C30" s="175"/>
      <c r="D30" s="163">
        <v>2014.4443445060717</v>
      </c>
      <c r="E30" s="176">
        <v>1.6214850863785411</v>
      </c>
      <c r="F30" s="165">
        <v>1242.3452805262452</v>
      </c>
      <c r="G30" s="166">
        <v>1807.8722435272693</v>
      </c>
      <c r="H30" s="176">
        <v>1.5221112811668589</v>
      </c>
      <c r="I30" s="166">
        <v>1187.7398623189656</v>
      </c>
      <c r="J30" s="167">
        <v>1853.4836431383308</v>
      </c>
      <c r="K30" s="177">
        <v>1.4626723957386025</v>
      </c>
      <c r="L30" s="164">
        <v>1267.1898700887023</v>
      </c>
      <c r="M30" s="167">
        <v>1691.9309885427606</v>
      </c>
      <c r="N30" s="177">
        <v>1.5397877065090253</v>
      </c>
      <c r="O30" s="164">
        <v>1098.8079599483694</v>
      </c>
      <c r="P30" s="167">
        <v>1574.4296266924418</v>
      </c>
      <c r="Q30" s="178">
        <v>1.6437779715154923</v>
      </c>
      <c r="R30" s="165">
        <v>957.81161079855929</v>
      </c>
      <c r="S30" s="171" t="s">
        <v>69</v>
      </c>
      <c r="T30" s="171"/>
      <c r="U30" s="316"/>
      <c r="V30" s="166">
        <v>2956.7572695632925</v>
      </c>
      <c r="W30" s="176">
        <v>1.6970830905831891</v>
      </c>
      <c r="X30" s="166">
        <v>1742.258399703474</v>
      </c>
      <c r="Y30" s="167">
        <v>3010.1452512477031</v>
      </c>
      <c r="Z30" s="177">
        <v>1.832482344868511</v>
      </c>
      <c r="AA30" s="179">
        <v>1642.6598922914561</v>
      </c>
      <c r="AB30" s="180">
        <v>0</v>
      </c>
      <c r="AC30" s="177">
        <v>0</v>
      </c>
      <c r="AD30" s="164">
        <v>0</v>
      </c>
      <c r="AE30" s="167">
        <v>0</v>
      </c>
      <c r="AF30" s="177">
        <v>0</v>
      </c>
      <c r="AG30" s="164">
        <v>0</v>
      </c>
      <c r="AH30" s="167">
        <v>0</v>
      </c>
      <c r="AI30" s="178">
        <v>0</v>
      </c>
      <c r="AJ30" s="165">
        <v>0</v>
      </c>
      <c r="AK30" s="163">
        <v>5469.6418069066285</v>
      </c>
      <c r="AL30" s="176">
        <v>3.2836462299674607</v>
      </c>
      <c r="AM30" s="165">
        <v>1665.7220126179154</v>
      </c>
      <c r="AN30" s="181"/>
      <c r="AO30" s="200"/>
      <c r="AP30" s="200"/>
      <c r="AQ30" s="200"/>
    </row>
    <row r="31" spans="1:43" ht="29.25" customHeight="1" thickBot="1">
      <c r="A31" s="20" t="s">
        <v>70</v>
      </c>
      <c r="B31" s="37"/>
      <c r="C31" s="73"/>
      <c r="D31" s="23">
        <v>5801.1907323018322</v>
      </c>
      <c r="E31" s="74">
        <v>2.2057724486226382</v>
      </c>
      <c r="F31" s="25">
        <v>2630.0041674399822</v>
      </c>
      <c r="G31" s="26">
        <v>5260.6571106479096</v>
      </c>
      <c r="H31" s="74">
        <v>1.9059808924660409</v>
      </c>
      <c r="I31" s="26">
        <v>2760.0786195927931</v>
      </c>
      <c r="J31" s="28">
        <v>5061.0761811835682</v>
      </c>
      <c r="K31" s="75">
        <v>1.7825264206671503</v>
      </c>
      <c r="L31" s="24">
        <v>2839.271341228899</v>
      </c>
      <c r="M31" s="28">
        <v>5143.5976481308189</v>
      </c>
      <c r="N31" s="75">
        <v>2.0591342730495792</v>
      </c>
      <c r="O31" s="24">
        <v>2497.9418367473181</v>
      </c>
      <c r="P31" s="28">
        <v>5762.6858149844757</v>
      </c>
      <c r="Q31" s="135">
        <v>1.9137949884112477</v>
      </c>
      <c r="R31" s="25">
        <v>3011.1301627811322</v>
      </c>
      <c r="S31" s="37" t="s">
        <v>70</v>
      </c>
      <c r="T31" s="37"/>
      <c r="U31" s="317"/>
      <c r="V31" s="26">
        <v>6871.4729397875808</v>
      </c>
      <c r="W31" s="74">
        <v>2.0893980375271388</v>
      </c>
      <c r="X31" s="26">
        <v>3288.7333176210705</v>
      </c>
      <c r="Y31" s="28">
        <v>7392.812078903431</v>
      </c>
      <c r="Z31" s="75">
        <v>2.3908277763679622</v>
      </c>
      <c r="AA31" s="85">
        <v>3092.1558432511843</v>
      </c>
      <c r="AB31" s="27">
        <v>0</v>
      </c>
      <c r="AC31" s="75">
        <v>0</v>
      </c>
      <c r="AD31" s="24">
        <v>0</v>
      </c>
      <c r="AE31" s="28">
        <v>0</v>
      </c>
      <c r="AF31" s="75">
        <v>0</v>
      </c>
      <c r="AG31" s="24">
        <v>0</v>
      </c>
      <c r="AH31" s="28">
        <v>0</v>
      </c>
      <c r="AI31" s="135">
        <v>0</v>
      </c>
      <c r="AJ31" s="25">
        <v>0</v>
      </c>
      <c r="AK31" s="23">
        <v>10491.645271754574</v>
      </c>
      <c r="AL31" s="74">
        <v>4.8071992778395805</v>
      </c>
      <c r="AM31" s="25">
        <v>2182.4860309243641</v>
      </c>
      <c r="AN31" s="31"/>
    </row>
    <row r="32" spans="1:43" ht="27.2" customHeight="1">
      <c r="A32" s="31" t="s">
        <v>71</v>
      </c>
      <c r="B32" s="15" t="s">
        <v>172</v>
      </c>
      <c r="C32" s="93"/>
      <c r="D32" s="76">
        <v>6441.087615559225</v>
      </c>
      <c r="E32" s="77">
        <v>2.007818141276426</v>
      </c>
      <c r="F32" s="46">
        <v>3208.0034955080378</v>
      </c>
      <c r="G32" s="78">
        <v>6129.1839340033466</v>
      </c>
      <c r="H32" s="351">
        <v>1.91332117859217</v>
      </c>
      <c r="I32" s="79">
        <v>3203.426587538861</v>
      </c>
      <c r="J32" s="34">
        <v>6139.8192675126302</v>
      </c>
      <c r="K32" s="80">
        <v>1.840047063333984</v>
      </c>
      <c r="L32" s="46">
        <v>3336.7729499200323</v>
      </c>
      <c r="M32" s="34">
        <v>5624.8465782982476</v>
      </c>
      <c r="N32" s="80">
        <v>1.9626051115567797</v>
      </c>
      <c r="O32" s="46">
        <v>2866.0103579555544</v>
      </c>
      <c r="P32" s="34">
        <v>6544.1793936289932</v>
      </c>
      <c r="Q32" s="136">
        <v>1.955399494881829</v>
      </c>
      <c r="R32" s="47">
        <v>3346.7224527561202</v>
      </c>
      <c r="S32" s="31" t="s">
        <v>71</v>
      </c>
      <c r="T32" s="15" t="s">
        <v>177</v>
      </c>
      <c r="U32" s="319"/>
      <c r="V32" s="79">
        <v>7980.4758257539488</v>
      </c>
      <c r="W32" s="351">
        <v>2.0864282996403629</v>
      </c>
      <c r="X32" s="79">
        <v>3824.9461182680193</v>
      </c>
      <c r="Y32" s="34">
        <v>8233.5498671430269</v>
      </c>
      <c r="Z32" s="80">
        <v>2.271831819014158</v>
      </c>
      <c r="AA32" s="137">
        <v>3624.1898710248311</v>
      </c>
      <c r="AB32" s="33">
        <v>0</v>
      </c>
      <c r="AC32" s="80">
        <v>0</v>
      </c>
      <c r="AD32" s="46">
        <v>0</v>
      </c>
      <c r="AE32" s="34">
        <v>0</v>
      </c>
      <c r="AF32" s="80">
        <v>0</v>
      </c>
      <c r="AG32" s="46">
        <v>0</v>
      </c>
      <c r="AH32" s="34">
        <v>0</v>
      </c>
      <c r="AI32" s="136">
        <v>0</v>
      </c>
      <c r="AJ32" s="47">
        <v>0</v>
      </c>
      <c r="AK32" s="76">
        <v>10194.147309327192</v>
      </c>
      <c r="AL32" s="77">
        <v>3.1448766718607768</v>
      </c>
      <c r="AM32" s="47">
        <v>3241.5094049762743</v>
      </c>
      <c r="AN32" s="31"/>
    </row>
    <row r="33" spans="1:43" ht="27.2" customHeight="1">
      <c r="A33" s="31" t="s">
        <v>72</v>
      </c>
      <c r="B33" s="15" t="s">
        <v>102</v>
      </c>
      <c r="C33" s="93"/>
      <c r="D33" s="45">
        <v>8445.2071614355518</v>
      </c>
      <c r="E33" s="77">
        <v>1.9662961780584711</v>
      </c>
      <c r="F33" s="46">
        <v>4294.9822390309391</v>
      </c>
      <c r="G33" s="81">
        <v>8315.488370722047</v>
      </c>
      <c r="H33" s="352">
        <v>1.9313512911106021</v>
      </c>
      <c r="I33" s="48">
        <v>4305.5286777685669</v>
      </c>
      <c r="J33" s="34">
        <v>8192.9662584194903</v>
      </c>
      <c r="K33" s="80">
        <v>1.8762664097113135</v>
      </c>
      <c r="L33" s="46">
        <v>4366.6326999267003</v>
      </c>
      <c r="M33" s="34">
        <v>7444.7261896298705</v>
      </c>
      <c r="N33" s="80">
        <v>1.9126600247129213</v>
      </c>
      <c r="O33" s="46">
        <v>3892.3416045918975</v>
      </c>
      <c r="P33" s="34">
        <v>11825.498217957564</v>
      </c>
      <c r="Q33" s="136">
        <v>2.2453346068582078</v>
      </c>
      <c r="R33" s="47">
        <v>5266.6975255436137</v>
      </c>
      <c r="S33" s="31" t="s">
        <v>72</v>
      </c>
      <c r="T33" s="15" t="s">
        <v>102</v>
      </c>
      <c r="U33" s="319"/>
      <c r="V33" s="48">
        <v>9097.2279268857001</v>
      </c>
      <c r="W33" s="352">
        <v>2.0461591855622396</v>
      </c>
      <c r="X33" s="48">
        <v>4446.0020467009663</v>
      </c>
      <c r="Y33" s="34">
        <v>10225.328081846144</v>
      </c>
      <c r="Z33" s="80">
        <v>2.2177294227761273</v>
      </c>
      <c r="AA33" s="137">
        <v>4610.7194037432228</v>
      </c>
      <c r="AB33" s="33">
        <v>0</v>
      </c>
      <c r="AC33" s="80">
        <v>0</v>
      </c>
      <c r="AD33" s="46">
        <v>0</v>
      </c>
      <c r="AE33" s="34">
        <v>0</v>
      </c>
      <c r="AF33" s="80">
        <v>0</v>
      </c>
      <c r="AG33" s="46">
        <v>0</v>
      </c>
      <c r="AH33" s="34">
        <v>0</v>
      </c>
      <c r="AI33" s="136">
        <v>0</v>
      </c>
      <c r="AJ33" s="47">
        <v>0</v>
      </c>
      <c r="AK33" s="45">
        <v>10360.522480635882</v>
      </c>
      <c r="AL33" s="77">
        <v>2.4822621143028156</v>
      </c>
      <c r="AM33" s="47">
        <v>4173.8229097315962</v>
      </c>
      <c r="AN33" s="31"/>
    </row>
    <row r="34" spans="1:43" ht="27.2" customHeight="1">
      <c r="A34" s="31" t="s">
        <v>74</v>
      </c>
      <c r="B34" s="15" t="s">
        <v>103</v>
      </c>
      <c r="C34" s="93"/>
      <c r="D34" s="45">
        <v>4708.9670509424759</v>
      </c>
      <c r="E34" s="77">
        <v>2.4051701675202404</v>
      </c>
      <c r="F34" s="46">
        <v>1957.8519285383775</v>
      </c>
      <c r="G34" s="81">
        <v>3806.8996118002174</v>
      </c>
      <c r="H34" s="352">
        <v>1.8970481793952305</v>
      </c>
      <c r="I34" s="48">
        <v>2006.7490394544634</v>
      </c>
      <c r="J34" s="34">
        <v>3619.6944221290846</v>
      </c>
      <c r="K34" s="80">
        <v>1.7256033379206981</v>
      </c>
      <c r="L34" s="46">
        <v>2097.6399051769981</v>
      </c>
      <c r="M34" s="34">
        <v>4058.903719222023</v>
      </c>
      <c r="N34" s="80">
        <v>2.1879595121394275</v>
      </c>
      <c r="O34" s="46">
        <v>1855.1091538495391</v>
      </c>
      <c r="P34" s="34">
        <v>2741.2306582109427</v>
      </c>
      <c r="Q34" s="136">
        <v>1.75047790412843</v>
      </c>
      <c r="R34" s="47">
        <v>1565.9898658222785</v>
      </c>
      <c r="S34" s="31" t="s">
        <v>74</v>
      </c>
      <c r="T34" s="15" t="s">
        <v>103</v>
      </c>
      <c r="U34" s="319"/>
      <c r="V34" s="48">
        <v>5399.3401661765138</v>
      </c>
      <c r="W34" s="352">
        <v>2.1108976250551215</v>
      </c>
      <c r="X34" s="48">
        <v>2557.840845567071</v>
      </c>
      <c r="Y34" s="34">
        <v>6153.6262486708893</v>
      </c>
      <c r="Z34" s="80">
        <v>2.5217617719097807</v>
      </c>
      <c r="AA34" s="137">
        <v>2440.2091891537493</v>
      </c>
      <c r="AB34" s="33">
        <v>0</v>
      </c>
      <c r="AC34" s="80">
        <v>0</v>
      </c>
      <c r="AD34" s="46">
        <v>0</v>
      </c>
      <c r="AE34" s="34">
        <v>0</v>
      </c>
      <c r="AF34" s="80">
        <v>0</v>
      </c>
      <c r="AG34" s="46">
        <v>0</v>
      </c>
      <c r="AH34" s="34">
        <v>0</v>
      </c>
      <c r="AI34" s="136">
        <v>0</v>
      </c>
      <c r="AJ34" s="47">
        <v>0</v>
      </c>
      <c r="AK34" s="45">
        <v>10631.12335609685</v>
      </c>
      <c r="AL34" s="77">
        <v>5.7410380917892061</v>
      </c>
      <c r="AM34" s="47">
        <v>1851.777184913894</v>
      </c>
      <c r="AN34" s="31"/>
    </row>
    <row r="35" spans="1:43" ht="27.2" customHeight="1" thickBot="1">
      <c r="A35" s="31" t="s">
        <v>85</v>
      </c>
      <c r="B35" s="82" t="s">
        <v>104</v>
      </c>
      <c r="C35" s="96"/>
      <c r="D35" s="52">
        <v>3138.0910462285697</v>
      </c>
      <c r="E35" s="83">
        <v>2.2881262242786722</v>
      </c>
      <c r="F35" s="54">
        <v>1371.4676283725769</v>
      </c>
      <c r="G35" s="84">
        <v>2228.5688477312042</v>
      </c>
      <c r="H35" s="353">
        <v>1.6993305586008904</v>
      </c>
      <c r="I35" s="84">
        <v>1311.439282046485</v>
      </c>
      <c r="J35" s="34">
        <v>2048.9606312510555</v>
      </c>
      <c r="K35" s="80">
        <v>1.5751371969682755</v>
      </c>
      <c r="L35" s="46">
        <v>1300.8140720660813</v>
      </c>
      <c r="M35" s="34">
        <v>2548.0216053134704</v>
      </c>
      <c r="N35" s="80">
        <v>1.8940658142421931</v>
      </c>
      <c r="O35" s="46">
        <v>1345.2656112337479</v>
      </c>
      <c r="P35" s="34">
        <v>1304.0164916019689</v>
      </c>
      <c r="Q35" s="136">
        <v>1.6029329679809206</v>
      </c>
      <c r="R35" s="47">
        <v>813.51904143847537</v>
      </c>
      <c r="S35" s="31" t="s">
        <v>85</v>
      </c>
      <c r="T35" s="125" t="s">
        <v>104</v>
      </c>
      <c r="U35" s="332"/>
      <c r="V35" s="84">
        <v>2414.276404942208</v>
      </c>
      <c r="W35" s="353">
        <v>1.8487445197289756</v>
      </c>
      <c r="X35" s="84">
        <v>1305.9005066292984</v>
      </c>
      <c r="Y35" s="34">
        <v>3350.7314118629911</v>
      </c>
      <c r="Z35" s="80">
        <v>2.3528693528693529</v>
      </c>
      <c r="AA35" s="137">
        <v>1424.1043208696365</v>
      </c>
      <c r="AB35" s="33">
        <v>0</v>
      </c>
      <c r="AC35" s="80">
        <v>0</v>
      </c>
      <c r="AD35" s="46">
        <v>0</v>
      </c>
      <c r="AE35" s="34">
        <v>0</v>
      </c>
      <c r="AF35" s="80">
        <v>0</v>
      </c>
      <c r="AG35" s="46">
        <v>0</v>
      </c>
      <c r="AH35" s="34">
        <v>0</v>
      </c>
      <c r="AI35" s="136">
        <v>0</v>
      </c>
      <c r="AJ35" s="47">
        <v>0</v>
      </c>
      <c r="AK35" s="52">
        <v>10323.516677274525</v>
      </c>
      <c r="AL35" s="83">
        <v>6.9397416269588703</v>
      </c>
      <c r="AM35" s="54">
        <v>1487.5938085606354</v>
      </c>
      <c r="AN35" s="31"/>
    </row>
    <row r="36" spans="1:43" ht="29.25" customHeight="1" thickBot="1">
      <c r="A36" s="37" t="s">
        <v>87</v>
      </c>
      <c r="B36" s="72"/>
      <c r="C36" s="354"/>
      <c r="D36" s="23">
        <v>913.54317470199646</v>
      </c>
      <c r="E36" s="74">
        <v>1.4516182469542376</v>
      </c>
      <c r="F36" s="25">
        <v>629.32742587025098</v>
      </c>
      <c r="G36" s="85">
        <v>867.56965199312128</v>
      </c>
      <c r="H36" s="355">
        <v>1.4175714374734305</v>
      </c>
      <c r="I36" s="85">
        <v>612.01123912274238</v>
      </c>
      <c r="J36" s="28">
        <v>900.52725835658566</v>
      </c>
      <c r="K36" s="75">
        <v>1.367645695296297</v>
      </c>
      <c r="L36" s="24">
        <v>658.45069483546945</v>
      </c>
      <c r="M36" s="28">
        <v>816.8479595078544</v>
      </c>
      <c r="N36" s="75">
        <v>1.4081204827043299</v>
      </c>
      <c r="O36" s="24">
        <v>580.09805946368863</v>
      </c>
      <c r="P36" s="28">
        <v>793.97591127893361</v>
      </c>
      <c r="Q36" s="135">
        <v>1.5934620943133619</v>
      </c>
      <c r="R36" s="25">
        <v>498.27097494971508</v>
      </c>
      <c r="S36" s="37" t="s">
        <v>87</v>
      </c>
      <c r="T36" s="37"/>
      <c r="U36" s="317"/>
      <c r="V36" s="26">
        <v>1166.4812914648699</v>
      </c>
      <c r="W36" s="355">
        <v>1.5176697986537473</v>
      </c>
      <c r="X36" s="85">
        <v>768.60018727367446</v>
      </c>
      <c r="Y36" s="28">
        <v>1170.8686099232723</v>
      </c>
      <c r="Z36" s="75">
        <v>1.598161154065955</v>
      </c>
      <c r="AA36" s="85">
        <v>732.6348828742407</v>
      </c>
      <c r="AB36" s="27">
        <v>0</v>
      </c>
      <c r="AC36" s="75">
        <v>0</v>
      </c>
      <c r="AD36" s="24">
        <v>0</v>
      </c>
      <c r="AE36" s="28">
        <v>0</v>
      </c>
      <c r="AF36" s="75">
        <v>0</v>
      </c>
      <c r="AG36" s="24">
        <v>0</v>
      </c>
      <c r="AH36" s="28">
        <v>0</v>
      </c>
      <c r="AI36" s="135">
        <v>0</v>
      </c>
      <c r="AJ36" s="25">
        <v>0</v>
      </c>
      <c r="AK36" s="23">
        <v>1942.4094822481957</v>
      </c>
      <c r="AL36" s="74">
        <v>2.2135701942972772</v>
      </c>
      <c r="AM36" s="25">
        <v>877.50073941740777</v>
      </c>
      <c r="AN36" s="31"/>
    </row>
    <row r="37" spans="1:43" ht="27.2" customHeight="1">
      <c r="A37" s="31"/>
      <c r="B37" s="86" t="s">
        <v>105</v>
      </c>
      <c r="C37" s="357"/>
      <c r="D37" s="45">
        <v>1049.25848795256</v>
      </c>
      <c r="E37" s="87">
        <v>1.3451678453789284</v>
      </c>
      <c r="F37" s="88">
        <v>780.02049451084508</v>
      </c>
      <c r="G37" s="89">
        <v>965.21475886222538</v>
      </c>
      <c r="H37" s="358">
        <v>1.2978899614375095</v>
      </c>
      <c r="I37" s="89">
        <v>743.67996327915068</v>
      </c>
      <c r="J37" s="41">
        <v>980.68030686678799</v>
      </c>
      <c r="K37" s="90">
        <v>1.2640857005811403</v>
      </c>
      <c r="L37" s="91">
        <v>775.80207292586101</v>
      </c>
      <c r="M37" s="41">
        <v>922.40593433070137</v>
      </c>
      <c r="N37" s="90">
        <v>1.3212384627540092</v>
      </c>
      <c r="O37" s="91">
        <v>698.13736152369097</v>
      </c>
      <c r="P37" s="41">
        <v>824.55412905375022</v>
      </c>
      <c r="Q37" s="138">
        <v>1.4627802768931868</v>
      </c>
      <c r="R37" s="88">
        <v>563.68966828362545</v>
      </c>
      <c r="S37" s="38"/>
      <c r="T37" s="128" t="s">
        <v>105</v>
      </c>
      <c r="U37" s="345"/>
      <c r="V37" s="89">
        <v>1219.9398630677827</v>
      </c>
      <c r="W37" s="358">
        <v>1.349487731110657</v>
      </c>
      <c r="X37" s="89">
        <v>904.00218908529564</v>
      </c>
      <c r="Y37" s="41">
        <v>1213.4337530053299</v>
      </c>
      <c r="Z37" s="90">
        <v>1.3814527739579097</v>
      </c>
      <c r="AA37" s="139">
        <v>878.37512499888101</v>
      </c>
      <c r="AB37" s="40">
        <v>0</v>
      </c>
      <c r="AC37" s="90">
        <v>0</v>
      </c>
      <c r="AD37" s="91">
        <v>0</v>
      </c>
      <c r="AE37" s="41">
        <v>0</v>
      </c>
      <c r="AF37" s="90">
        <v>0</v>
      </c>
      <c r="AG37" s="91">
        <v>0</v>
      </c>
      <c r="AH37" s="41">
        <v>0</v>
      </c>
      <c r="AI37" s="138">
        <v>0</v>
      </c>
      <c r="AJ37" s="88">
        <v>0</v>
      </c>
      <c r="AK37" s="45">
        <v>2550.5842359712656</v>
      </c>
      <c r="AL37" s="87">
        <v>2.1897222843758</v>
      </c>
      <c r="AM37" s="88">
        <v>1164.7980450170796</v>
      </c>
      <c r="AN37" s="31"/>
    </row>
    <row r="38" spans="1:43" ht="27.2" customHeight="1">
      <c r="A38" s="31" t="s">
        <v>89</v>
      </c>
      <c r="B38" s="92" t="s">
        <v>106</v>
      </c>
      <c r="C38" s="93"/>
      <c r="D38" s="45">
        <v>822.69894391311675</v>
      </c>
      <c r="E38" s="77">
        <v>1.5326097759383428</v>
      </c>
      <c r="F38" s="47">
        <v>536.79609567244074</v>
      </c>
      <c r="G38" s="48">
        <v>821.41052468003534</v>
      </c>
      <c r="H38" s="352">
        <v>1.5323209896122434</v>
      </c>
      <c r="I38" s="48">
        <v>536.05643350737819</v>
      </c>
      <c r="J38" s="34">
        <v>706.97926972322739</v>
      </c>
      <c r="K38" s="80">
        <v>1.2285148973215438</v>
      </c>
      <c r="L38" s="46">
        <v>575.47472258139589</v>
      </c>
      <c r="M38" s="34">
        <v>761.36351379395887</v>
      </c>
      <c r="N38" s="80">
        <v>1.3242827923246883</v>
      </c>
      <c r="O38" s="46">
        <v>574.92517323844186</v>
      </c>
      <c r="P38" s="34">
        <v>861.24584652336432</v>
      </c>
      <c r="Q38" s="136">
        <v>1.6620762739529902</v>
      </c>
      <c r="R38" s="47">
        <v>518.17468308781338</v>
      </c>
      <c r="S38" s="38" t="s">
        <v>89</v>
      </c>
      <c r="T38" s="15" t="s">
        <v>106</v>
      </c>
      <c r="U38" s="319"/>
      <c r="V38" s="48">
        <v>817.80042120911787</v>
      </c>
      <c r="W38" s="352">
        <v>1.2931739345887017</v>
      </c>
      <c r="X38" s="48">
        <v>632.39785409781098</v>
      </c>
      <c r="Y38" s="34">
        <v>836.76236285164578</v>
      </c>
      <c r="Z38" s="80">
        <v>1.2900525193697676</v>
      </c>
      <c r="AA38" s="137">
        <v>648.62658712563996</v>
      </c>
      <c r="AB38" s="33">
        <v>0</v>
      </c>
      <c r="AC38" s="80">
        <v>0</v>
      </c>
      <c r="AD38" s="46">
        <v>0</v>
      </c>
      <c r="AE38" s="34">
        <v>0</v>
      </c>
      <c r="AF38" s="80">
        <v>0</v>
      </c>
      <c r="AG38" s="46">
        <v>0</v>
      </c>
      <c r="AH38" s="34">
        <v>0</v>
      </c>
      <c r="AI38" s="136">
        <v>0</v>
      </c>
      <c r="AJ38" s="47">
        <v>0</v>
      </c>
      <c r="AK38" s="45">
        <v>954.99044148128723</v>
      </c>
      <c r="AL38" s="77">
        <v>1.5622615962278894</v>
      </c>
      <c r="AM38" s="47">
        <v>611.28715177223194</v>
      </c>
      <c r="AN38" s="31"/>
    </row>
    <row r="39" spans="1:43" ht="27.2" customHeight="1">
      <c r="A39" s="31"/>
      <c r="B39" s="92" t="s">
        <v>107</v>
      </c>
      <c r="C39" s="93"/>
      <c r="D39" s="45">
        <v>1201.2964306313499</v>
      </c>
      <c r="E39" s="77">
        <v>1.5961105688411692</v>
      </c>
      <c r="F39" s="47">
        <v>752.63985721461154</v>
      </c>
      <c r="G39" s="48">
        <v>1132.2755993020278</v>
      </c>
      <c r="H39" s="77">
        <v>1.5135802501577365</v>
      </c>
      <c r="I39" s="48">
        <v>748.07767819646733</v>
      </c>
      <c r="J39" s="34">
        <v>1135.6349370509461</v>
      </c>
      <c r="K39" s="80">
        <v>1.4743689181903863</v>
      </c>
      <c r="L39" s="46">
        <v>770.25154494222772</v>
      </c>
      <c r="M39" s="34">
        <v>1130.7441041722782</v>
      </c>
      <c r="N39" s="80">
        <v>1.5285343875632205</v>
      </c>
      <c r="O39" s="46">
        <v>739.75705968571822</v>
      </c>
      <c r="P39" s="34">
        <v>851.28700246528308</v>
      </c>
      <c r="Q39" s="136">
        <v>1.633479551950068</v>
      </c>
      <c r="R39" s="47">
        <v>521.14946982287358</v>
      </c>
      <c r="S39" s="38"/>
      <c r="T39" s="15" t="s">
        <v>107</v>
      </c>
      <c r="U39" s="319"/>
      <c r="V39" s="48">
        <v>1302.5736141749092</v>
      </c>
      <c r="W39" s="77">
        <v>1.6965861381911336</v>
      </c>
      <c r="X39" s="48">
        <v>767.76155648877773</v>
      </c>
      <c r="Y39" s="34">
        <v>1288.6716654220238</v>
      </c>
      <c r="Z39" s="80">
        <v>1.8321234506437383</v>
      </c>
      <c r="AA39" s="137">
        <v>703.37600065608774</v>
      </c>
      <c r="AB39" s="33">
        <v>0</v>
      </c>
      <c r="AC39" s="80">
        <v>0</v>
      </c>
      <c r="AD39" s="46">
        <v>0</v>
      </c>
      <c r="AE39" s="34">
        <v>0</v>
      </c>
      <c r="AF39" s="80">
        <v>0</v>
      </c>
      <c r="AG39" s="46">
        <v>0</v>
      </c>
      <c r="AH39" s="34">
        <v>0</v>
      </c>
      <c r="AI39" s="136">
        <v>0</v>
      </c>
      <c r="AJ39" s="47">
        <v>0</v>
      </c>
      <c r="AK39" s="45">
        <v>2245.6407608996637</v>
      </c>
      <c r="AL39" s="77">
        <v>2.8448650206824864</v>
      </c>
      <c r="AM39" s="47">
        <v>789.36636521367598</v>
      </c>
      <c r="AN39" s="31"/>
    </row>
    <row r="40" spans="1:43" ht="27.2" customHeight="1">
      <c r="A40" s="31" t="s">
        <v>92</v>
      </c>
      <c r="B40" s="92" t="s">
        <v>108</v>
      </c>
      <c r="C40" s="93"/>
      <c r="D40" s="45">
        <v>1070.7776080762894</v>
      </c>
      <c r="E40" s="77">
        <v>2.2886683175284239</v>
      </c>
      <c r="F40" s="47">
        <v>467.86054574856098</v>
      </c>
      <c r="G40" s="48">
        <v>1040.0246066435152</v>
      </c>
      <c r="H40" s="77">
        <v>2.1979662114189487</v>
      </c>
      <c r="I40" s="48">
        <v>473.17588470666391</v>
      </c>
      <c r="J40" s="34">
        <v>998.80122005316127</v>
      </c>
      <c r="K40" s="80">
        <v>2.1629343517179462</v>
      </c>
      <c r="L40" s="46">
        <v>461.78064501118439</v>
      </c>
      <c r="M40" s="34">
        <v>1081.2496234764074</v>
      </c>
      <c r="N40" s="80">
        <v>2.1934009473764111</v>
      </c>
      <c r="O40" s="46">
        <v>492.95575657050779</v>
      </c>
      <c r="P40" s="34">
        <v>1074.3536475612104</v>
      </c>
      <c r="Q40" s="136">
        <v>1.6141629519368061</v>
      </c>
      <c r="R40" s="47">
        <v>665.57942385687409</v>
      </c>
      <c r="S40" s="38" t="s">
        <v>92</v>
      </c>
      <c r="T40" s="15" t="s">
        <v>108</v>
      </c>
      <c r="U40" s="319"/>
      <c r="V40" s="48">
        <v>1155.2281720260596</v>
      </c>
      <c r="W40" s="77">
        <v>2.7902382853598269</v>
      </c>
      <c r="X40" s="48">
        <v>414.02491611109201</v>
      </c>
      <c r="Y40" s="34">
        <v>1205.6080498575166</v>
      </c>
      <c r="Z40" s="80">
        <v>2.9533095955150261</v>
      </c>
      <c r="AA40" s="137">
        <v>408.2227111198855</v>
      </c>
      <c r="AB40" s="33">
        <v>0</v>
      </c>
      <c r="AC40" s="80">
        <v>0</v>
      </c>
      <c r="AD40" s="46">
        <v>0</v>
      </c>
      <c r="AE40" s="34">
        <v>0</v>
      </c>
      <c r="AF40" s="80">
        <v>0</v>
      </c>
      <c r="AG40" s="46">
        <v>0</v>
      </c>
      <c r="AH40" s="34">
        <v>0</v>
      </c>
      <c r="AI40" s="136">
        <v>0</v>
      </c>
      <c r="AJ40" s="47">
        <v>0</v>
      </c>
      <c r="AK40" s="45">
        <v>1542.6252060819731</v>
      </c>
      <c r="AL40" s="77">
        <v>3.6803234050933766</v>
      </c>
      <c r="AM40" s="47">
        <v>419.1547960016394</v>
      </c>
      <c r="AN40" s="31"/>
    </row>
    <row r="41" spans="1:43" ht="27.2" customHeight="1">
      <c r="A41" s="31"/>
      <c r="B41" s="92" t="s">
        <v>109</v>
      </c>
      <c r="C41" s="93"/>
      <c r="D41" s="45">
        <v>500.17039020161479</v>
      </c>
      <c r="E41" s="77">
        <v>1.2885162932323604</v>
      </c>
      <c r="F41" s="47">
        <v>388.1754486370458</v>
      </c>
      <c r="G41" s="48">
        <v>498.11427458411799</v>
      </c>
      <c r="H41" s="77">
        <v>1.2852952797924266</v>
      </c>
      <c r="I41" s="48">
        <v>387.54851310475738</v>
      </c>
      <c r="J41" s="34">
        <v>507.17867285098947</v>
      </c>
      <c r="K41" s="80">
        <v>1.2562290998887509</v>
      </c>
      <c r="L41" s="46">
        <v>403.73103353194426</v>
      </c>
      <c r="M41" s="34">
        <v>486.18459279437099</v>
      </c>
      <c r="N41" s="80">
        <v>1.318696667554476</v>
      </c>
      <c r="O41" s="46">
        <v>368.68569152904638</v>
      </c>
      <c r="P41" s="34">
        <v>495.94677782350698</v>
      </c>
      <c r="Q41" s="136">
        <v>1.2840161115045372</v>
      </c>
      <c r="R41" s="47">
        <v>386.24653801453064</v>
      </c>
      <c r="S41" s="38"/>
      <c r="T41" s="15" t="s">
        <v>109</v>
      </c>
      <c r="U41" s="319"/>
      <c r="V41" s="48">
        <v>534.30044489461</v>
      </c>
      <c r="W41" s="77">
        <v>1.3372801169290733</v>
      </c>
      <c r="X41" s="48">
        <v>399.54265238129477</v>
      </c>
      <c r="Y41" s="34">
        <v>540.80721814023241</v>
      </c>
      <c r="Z41" s="80">
        <v>1.3594785479100864</v>
      </c>
      <c r="AA41" s="137">
        <v>397.80489289191814</v>
      </c>
      <c r="AB41" s="33">
        <v>0</v>
      </c>
      <c r="AC41" s="80">
        <v>0</v>
      </c>
      <c r="AD41" s="46">
        <v>0</v>
      </c>
      <c r="AE41" s="34">
        <v>0</v>
      </c>
      <c r="AF41" s="80">
        <v>0</v>
      </c>
      <c r="AG41" s="46">
        <v>0</v>
      </c>
      <c r="AH41" s="34">
        <v>0</v>
      </c>
      <c r="AI41" s="136">
        <v>0</v>
      </c>
      <c r="AJ41" s="47">
        <v>0</v>
      </c>
      <c r="AK41" s="45">
        <v>604.74683289303857</v>
      </c>
      <c r="AL41" s="77">
        <v>1.4523408002509077</v>
      </c>
      <c r="AM41" s="47">
        <v>416.39457680219539</v>
      </c>
      <c r="AN41" s="31"/>
    </row>
    <row r="42" spans="1:43" ht="27.2" customHeight="1">
      <c r="A42" s="31" t="s">
        <v>47</v>
      </c>
      <c r="B42" s="92" t="s">
        <v>110</v>
      </c>
      <c r="C42" s="93"/>
      <c r="D42" s="45">
        <v>1187.9596520663308</v>
      </c>
      <c r="E42" s="77">
        <v>1.5977852531743877</v>
      </c>
      <c r="F42" s="47">
        <v>743.5039531790402</v>
      </c>
      <c r="G42" s="48">
        <v>1189.1904637052933</v>
      </c>
      <c r="H42" s="77">
        <v>1.5977338770817151</v>
      </c>
      <c r="I42" s="48">
        <v>744.29820933469068</v>
      </c>
      <c r="J42" s="34">
        <v>1176.4461699341955</v>
      </c>
      <c r="K42" s="80">
        <v>1.5675243861969839</v>
      </c>
      <c r="L42" s="46">
        <v>750.51219636104395</v>
      </c>
      <c r="M42" s="34">
        <v>1218.9556485677299</v>
      </c>
      <c r="N42" s="80">
        <v>1.629086588149977</v>
      </c>
      <c r="O42" s="46">
        <v>748.24484925138336</v>
      </c>
      <c r="P42" s="34">
        <v>1140.7063220301993</v>
      </c>
      <c r="Q42" s="136">
        <v>1.7312734471613995</v>
      </c>
      <c r="R42" s="47">
        <v>658.8828147861359</v>
      </c>
      <c r="S42" s="38" t="s">
        <v>47</v>
      </c>
      <c r="T42" s="15" t="s">
        <v>110</v>
      </c>
      <c r="U42" s="319"/>
      <c r="V42" s="48">
        <v>867.99402676011459</v>
      </c>
      <c r="W42" s="77">
        <v>1.4072953169799298</v>
      </c>
      <c r="X42" s="48">
        <v>616.7817204301075</v>
      </c>
      <c r="Y42" s="34">
        <v>826.45273575061947</v>
      </c>
      <c r="Z42" s="80">
        <v>1.377021651232555</v>
      </c>
      <c r="AA42" s="137">
        <v>600.17410402434257</v>
      </c>
      <c r="AB42" s="33">
        <v>0</v>
      </c>
      <c r="AC42" s="80">
        <v>0</v>
      </c>
      <c r="AD42" s="46">
        <v>0</v>
      </c>
      <c r="AE42" s="34">
        <v>0</v>
      </c>
      <c r="AF42" s="80">
        <v>0</v>
      </c>
      <c r="AG42" s="46">
        <v>0</v>
      </c>
      <c r="AH42" s="34">
        <v>0</v>
      </c>
      <c r="AI42" s="136">
        <v>0</v>
      </c>
      <c r="AJ42" s="47">
        <v>0</v>
      </c>
      <c r="AK42" s="45">
        <v>1072.1571482092888</v>
      </c>
      <c r="AL42" s="77">
        <v>1.6026190392563193</v>
      </c>
      <c r="AM42" s="47">
        <v>669.00312672362463</v>
      </c>
      <c r="AN42" s="31"/>
    </row>
    <row r="43" spans="1:43" ht="27.2" customHeight="1">
      <c r="A43" s="31"/>
      <c r="B43" s="92" t="s">
        <v>111</v>
      </c>
      <c r="C43" s="93"/>
      <c r="D43" s="45">
        <v>708.15409563546064</v>
      </c>
      <c r="E43" s="77">
        <v>1.1446530346515407</v>
      </c>
      <c r="F43" s="47">
        <v>618.66266387966141</v>
      </c>
      <c r="G43" s="48">
        <v>691.25286799829291</v>
      </c>
      <c r="H43" s="77">
        <v>1.1401057966388457</v>
      </c>
      <c r="I43" s="48">
        <v>606.30589725636037</v>
      </c>
      <c r="J43" s="34">
        <v>713.33282983778429</v>
      </c>
      <c r="K43" s="80">
        <v>1.124574554749594</v>
      </c>
      <c r="L43" s="46">
        <v>634.31350711702714</v>
      </c>
      <c r="M43" s="34">
        <v>618.26479077884312</v>
      </c>
      <c r="N43" s="80">
        <v>1.1379524534576475</v>
      </c>
      <c r="O43" s="46">
        <v>543.31337737377089</v>
      </c>
      <c r="P43" s="34">
        <v>638.89435751892029</v>
      </c>
      <c r="Q43" s="136">
        <v>1.2216375584808152</v>
      </c>
      <c r="R43" s="47">
        <v>522.98192134287888</v>
      </c>
      <c r="S43" s="38"/>
      <c r="T43" s="15" t="s">
        <v>111</v>
      </c>
      <c r="U43" s="319"/>
      <c r="V43" s="48">
        <v>1274.9125809269262</v>
      </c>
      <c r="W43" s="77">
        <v>1.2367041026966372</v>
      </c>
      <c r="X43" s="48">
        <v>1030.8954083252213</v>
      </c>
      <c r="Y43" s="34">
        <v>1257.3174706531215</v>
      </c>
      <c r="Z43" s="80">
        <v>1.2403757504357509</v>
      </c>
      <c r="AA43" s="137">
        <v>1013.6585387221728</v>
      </c>
      <c r="AB43" s="33">
        <v>0</v>
      </c>
      <c r="AC43" s="80">
        <v>0</v>
      </c>
      <c r="AD43" s="46">
        <v>0</v>
      </c>
      <c r="AE43" s="34">
        <v>0</v>
      </c>
      <c r="AF43" s="80">
        <v>0</v>
      </c>
      <c r="AG43" s="46">
        <v>0</v>
      </c>
      <c r="AH43" s="34">
        <v>0</v>
      </c>
      <c r="AI43" s="136">
        <v>0</v>
      </c>
      <c r="AJ43" s="47">
        <v>0</v>
      </c>
      <c r="AK43" s="45">
        <v>1126.0679689862561</v>
      </c>
      <c r="AL43" s="77">
        <v>1.2570918403838698</v>
      </c>
      <c r="AM43" s="47">
        <v>895.77223621338294</v>
      </c>
      <c r="AN43" s="31"/>
    </row>
    <row r="44" spans="1:43" ht="27.2" customHeight="1">
      <c r="A44" s="31" t="s">
        <v>99</v>
      </c>
      <c r="B44" s="92" t="s">
        <v>112</v>
      </c>
      <c r="C44" s="93"/>
      <c r="D44" s="45">
        <v>671.19667426989758</v>
      </c>
      <c r="E44" s="77">
        <v>1.4671969974888048</v>
      </c>
      <c r="F44" s="47">
        <v>457.4686803603679</v>
      </c>
      <c r="G44" s="48">
        <v>667.89055532048224</v>
      </c>
      <c r="H44" s="77">
        <v>1.4597433864919664</v>
      </c>
      <c r="I44" s="48">
        <v>457.53970286897265</v>
      </c>
      <c r="J44" s="34">
        <v>665.29911559751088</v>
      </c>
      <c r="K44" s="80">
        <v>1.3280343874149501</v>
      </c>
      <c r="L44" s="46">
        <v>500.96527763300702</v>
      </c>
      <c r="M44" s="34">
        <v>607.34601462158912</v>
      </c>
      <c r="N44" s="80">
        <v>1.371131935140216</v>
      </c>
      <c r="O44" s="46">
        <v>442.95227837391155</v>
      </c>
      <c r="P44" s="34">
        <v>777.5873160528555</v>
      </c>
      <c r="Q44" s="136">
        <v>1.8449346519615017</v>
      </c>
      <c r="R44" s="47">
        <v>421.4714679602003</v>
      </c>
      <c r="S44" s="38" t="s">
        <v>99</v>
      </c>
      <c r="T44" s="15" t="s">
        <v>112</v>
      </c>
      <c r="U44" s="319"/>
      <c r="V44" s="48">
        <v>728.16833399287691</v>
      </c>
      <c r="W44" s="77">
        <v>1.6018124258013455</v>
      </c>
      <c r="X44" s="48">
        <v>454.59026429301991</v>
      </c>
      <c r="Y44" s="34">
        <v>719.15613271995687</v>
      </c>
      <c r="Z44" s="80">
        <v>1.6637652456221719</v>
      </c>
      <c r="AA44" s="137">
        <v>432.24615648887743</v>
      </c>
      <c r="AB44" s="33">
        <v>0</v>
      </c>
      <c r="AC44" s="80">
        <v>0</v>
      </c>
      <c r="AD44" s="46">
        <v>0</v>
      </c>
      <c r="AE44" s="34">
        <v>0</v>
      </c>
      <c r="AF44" s="80">
        <v>0</v>
      </c>
      <c r="AG44" s="46">
        <v>0</v>
      </c>
      <c r="AH44" s="34">
        <v>0</v>
      </c>
      <c r="AI44" s="136">
        <v>0</v>
      </c>
      <c r="AJ44" s="47">
        <v>0</v>
      </c>
      <c r="AK44" s="45">
        <v>864.93547480425627</v>
      </c>
      <c r="AL44" s="77">
        <v>1.9039791206585024</v>
      </c>
      <c r="AM44" s="47">
        <v>454.2778150346067</v>
      </c>
      <c r="AN44" s="31"/>
    </row>
    <row r="45" spans="1:43" ht="27.2" customHeight="1" thickBot="1">
      <c r="A45" s="94"/>
      <c r="B45" s="95" t="s">
        <v>113</v>
      </c>
      <c r="C45" s="96"/>
      <c r="D45" s="52">
        <v>1120.5039122237249</v>
      </c>
      <c r="E45" s="83">
        <v>1.4392512389478223</v>
      </c>
      <c r="F45" s="54">
        <v>778.53253268197955</v>
      </c>
      <c r="G45" s="55">
        <v>1049.0836284144634</v>
      </c>
      <c r="H45" s="83">
        <v>1.3797102129340144</v>
      </c>
      <c r="I45" s="55">
        <v>760.3651974015188</v>
      </c>
      <c r="J45" s="57">
        <v>1053.3553854340798</v>
      </c>
      <c r="K45" s="97">
        <v>1.3657307408241011</v>
      </c>
      <c r="L45" s="53">
        <v>771.27603117322406</v>
      </c>
      <c r="M45" s="57">
        <v>1021.4640113956648</v>
      </c>
      <c r="N45" s="97">
        <v>1.4030497505009336</v>
      </c>
      <c r="O45" s="53">
        <v>728.03121274279079</v>
      </c>
      <c r="P45" s="57">
        <v>899.6397635653899</v>
      </c>
      <c r="Q45" s="141">
        <v>1.4515880440669775</v>
      </c>
      <c r="R45" s="54">
        <v>619.76245067769366</v>
      </c>
      <c r="S45" s="49"/>
      <c r="T45" s="82" t="s">
        <v>113</v>
      </c>
      <c r="U45" s="347"/>
      <c r="V45" s="55">
        <v>1308.6641790575588</v>
      </c>
      <c r="W45" s="83">
        <v>1.3496903586809594</v>
      </c>
      <c r="X45" s="55">
        <v>969.60326540118785</v>
      </c>
      <c r="Y45" s="57">
        <v>1289.1868490079498</v>
      </c>
      <c r="Z45" s="97">
        <v>1.3957134491810175</v>
      </c>
      <c r="AA45" s="143">
        <v>923.6758804355037</v>
      </c>
      <c r="AB45" s="56">
        <v>0</v>
      </c>
      <c r="AC45" s="97">
        <v>0</v>
      </c>
      <c r="AD45" s="53">
        <v>0</v>
      </c>
      <c r="AE45" s="57">
        <v>0</v>
      </c>
      <c r="AF45" s="97">
        <v>0</v>
      </c>
      <c r="AG45" s="53">
        <v>0</v>
      </c>
      <c r="AH45" s="57">
        <v>0</v>
      </c>
      <c r="AI45" s="141">
        <v>0</v>
      </c>
      <c r="AJ45" s="54">
        <v>0</v>
      </c>
      <c r="AK45" s="52">
        <v>1872.4558446610531</v>
      </c>
      <c r="AL45" s="83">
        <v>2.0661318278006227</v>
      </c>
      <c r="AM45" s="54">
        <v>906.26155575671271</v>
      </c>
      <c r="AN45" s="31"/>
    </row>
    <row r="46" spans="1:43" s="98" customFormat="1" ht="14.25">
      <c r="B46" s="314"/>
      <c r="T46" s="314"/>
      <c r="AO46" s="360"/>
      <c r="AP46" s="360"/>
      <c r="AQ46" s="360"/>
    </row>
    <row r="47" spans="1:43" s="98" customFormat="1" ht="14.25">
      <c r="B47" s="99" t="s">
        <v>370</v>
      </c>
      <c r="T47" s="99"/>
      <c r="AO47" s="360"/>
      <c r="AP47" s="360"/>
      <c r="AQ47" s="360"/>
    </row>
    <row r="48" spans="1:43" s="98" customFormat="1" ht="14.25">
      <c r="B48" s="100" t="s">
        <v>114</v>
      </c>
      <c r="T48" s="100"/>
      <c r="AO48" s="360"/>
      <c r="AP48" s="360"/>
      <c r="AQ48" s="360"/>
    </row>
    <row r="49" spans="2:43" s="98" customFormat="1" ht="14.25">
      <c r="B49" s="99" t="s">
        <v>115</v>
      </c>
      <c r="T49" s="99"/>
      <c r="AO49" s="360"/>
      <c r="AP49" s="360"/>
      <c r="AQ49" s="360"/>
    </row>
    <row r="50" spans="2:43" s="98" customFormat="1" ht="14.25">
      <c r="B50" s="99" t="s">
        <v>116</v>
      </c>
      <c r="E50" s="360"/>
      <c r="T50" s="99"/>
      <c r="AL50" s="360"/>
      <c r="AO50" s="360"/>
      <c r="AP50" s="360"/>
      <c r="AQ50" s="360"/>
    </row>
    <row r="51" spans="2:43" s="98" customFormat="1" ht="14.25">
      <c r="B51" s="99" t="s">
        <v>184</v>
      </c>
      <c r="E51" s="360"/>
      <c r="T51" s="314"/>
      <c r="AL51" s="360"/>
      <c r="AO51" s="360"/>
      <c r="AP51" s="360"/>
      <c r="AQ51" s="360"/>
    </row>
    <row r="52" spans="2:43" s="98" customFormat="1" ht="14.25">
      <c r="B52" s="314"/>
      <c r="E52" s="360"/>
      <c r="T52" s="314"/>
      <c r="AL52" s="360"/>
      <c r="AO52" s="360"/>
      <c r="AP52" s="360"/>
      <c r="AQ52" s="360"/>
    </row>
    <row r="53" spans="2:43" ht="21">
      <c r="B53" s="99"/>
      <c r="C53" s="101"/>
      <c r="T53" s="99"/>
      <c r="U53" s="101"/>
    </row>
  </sheetData>
  <customSheetViews>
    <customSheetView guid="{6F28069D-A7F4-41D2-AA1B-4487F97E36F1}" scale="75" showPageBreaks="1" printArea="1" showRuler="0">
      <selection activeCell="R9" sqref="R9"/>
      <colBreaks count="1" manualBreakCount="1">
        <brk id="18" max="50" man="1"/>
      </colBreaks>
      <pageMargins left="0.47244094488188981" right="0.55118110236220474" top="0.55118110236220474" bottom="0.27559055118110237" header="0.51181102362204722" footer="0.27559055118110237"/>
      <printOptions horizontalCentered="1"/>
      <pageSetup paperSize="8" scale="69" orientation="landscape" r:id="rId1"/>
      <headerFooter alignWithMargins="0"/>
    </customSheetView>
  </customSheetViews>
  <mergeCells count="10">
    <mergeCell ref="V1:AM1"/>
    <mergeCell ref="V24:AM24"/>
    <mergeCell ref="D26:F27"/>
    <mergeCell ref="D3:F4"/>
    <mergeCell ref="C1:R1"/>
    <mergeCell ref="C24:R24"/>
    <mergeCell ref="V4:X4"/>
    <mergeCell ref="Y4:AA4"/>
    <mergeCell ref="V27:X27"/>
    <mergeCell ref="Y27:AA27"/>
  </mergeCells>
  <phoneticPr fontId="2"/>
  <printOptions horizontalCentered="1"/>
  <pageMargins left="0.47244094488188981" right="0.55118110236220474" top="0.59055118110236227" bottom="0.27559055118110237" header="0.51181102362204722" footer="0.27559055118110237"/>
  <pageSetup paperSize="8" scale="69" orientation="landscape" r:id="rId2"/>
  <headerFooter alignWithMargins="0"/>
  <colBreaks count="1" manualBreakCount="1">
    <brk id="18" max="50"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21"/>
  <dimension ref="A1:AQ53"/>
  <sheetViews>
    <sheetView zoomScale="60" zoomScaleNormal="60" workbookViewId="0">
      <pane xSplit="3" ySplit="6" topLeftCell="D7" activePane="bottomRight" state="frozen"/>
      <selection pane="topRight"/>
      <selection pane="bottomLeft"/>
      <selection pane="bottomRight"/>
    </sheetView>
  </sheetViews>
  <sheetFormatPr defaultRowHeight="13.5"/>
  <cols>
    <col min="1" max="1" width="3.375" style="1" customWidth="1"/>
    <col min="2" max="2" width="18.5" style="1" customWidth="1"/>
    <col min="3" max="3" width="12.75" style="1" customWidth="1"/>
    <col min="4" max="18" width="16.875" style="1" customWidth="1"/>
    <col min="19" max="19" width="3.375" style="1" customWidth="1"/>
    <col min="20" max="20" width="17.5" style="1" customWidth="1"/>
    <col min="21" max="21" width="7.375" style="1" customWidth="1"/>
    <col min="22" max="27" width="14.5" style="1" customWidth="1"/>
    <col min="28" max="36" width="14.5" style="1" hidden="1" customWidth="1"/>
    <col min="37" max="37" width="14" style="1" customWidth="1"/>
    <col min="38" max="38" width="13.875" style="1" customWidth="1"/>
    <col min="39" max="39" width="14.5" style="1" customWidth="1"/>
    <col min="40" max="40" width="9" style="1"/>
    <col min="41" max="43" width="9" style="314"/>
    <col min="44" max="16384" width="9" style="1"/>
  </cols>
  <sheetData>
    <row r="1" spans="1:43" ht="27.75" customHeight="1">
      <c r="A1" s="154" t="s">
        <v>256</v>
      </c>
      <c r="D1" s="941" t="s">
        <v>369</v>
      </c>
      <c r="E1" s="941"/>
      <c r="F1" s="941"/>
      <c r="G1" s="941"/>
      <c r="H1" s="941"/>
      <c r="I1" s="941"/>
      <c r="J1" s="941"/>
      <c r="K1" s="941"/>
      <c r="L1" s="941"/>
      <c r="M1" s="941"/>
      <c r="N1" s="941"/>
      <c r="O1" s="941"/>
      <c r="P1" s="941"/>
      <c r="Q1" s="941"/>
      <c r="R1" s="941"/>
      <c r="S1" s="154" t="s">
        <v>256</v>
      </c>
      <c r="V1" s="941" t="s">
        <v>369</v>
      </c>
      <c r="W1" s="941"/>
      <c r="X1" s="941"/>
      <c r="Y1" s="941"/>
      <c r="Z1" s="941"/>
      <c r="AA1" s="941"/>
      <c r="AB1" s="941"/>
      <c r="AC1" s="941"/>
      <c r="AD1" s="941"/>
      <c r="AE1" s="941"/>
      <c r="AF1" s="941"/>
      <c r="AG1" s="941"/>
      <c r="AH1" s="941"/>
      <c r="AI1" s="941"/>
      <c r="AJ1" s="941"/>
      <c r="AK1" s="941"/>
      <c r="AL1" s="941"/>
      <c r="AM1" s="941"/>
      <c r="AO1" s="312"/>
      <c r="AP1" s="312"/>
      <c r="AQ1" s="312"/>
    </row>
    <row r="2" spans="1:43" ht="21.75" customHeight="1" thickBot="1">
      <c r="A2" s="156" t="s">
        <v>124</v>
      </c>
      <c r="B2" s="312"/>
      <c r="C2" s="157"/>
      <c r="D2" s="157"/>
      <c r="E2" s="312"/>
      <c r="F2" s="312"/>
      <c r="G2" s="312"/>
      <c r="H2" s="312"/>
      <c r="I2" s="312"/>
      <c r="P2" s="155"/>
      <c r="Q2" s="158"/>
      <c r="R2" s="751" t="s">
        <v>708</v>
      </c>
      <c r="S2" s="156" t="s">
        <v>124</v>
      </c>
      <c r="T2" s="312"/>
      <c r="U2" s="157"/>
      <c r="V2" s="157"/>
      <c r="W2" s="312"/>
      <c r="X2" s="312"/>
      <c r="Y2" s="312"/>
      <c r="Z2" s="312"/>
      <c r="AA2" s="312"/>
      <c r="AH2" s="155"/>
      <c r="AJ2" s="313"/>
      <c r="AK2" s="157"/>
      <c r="AL2" s="159"/>
      <c r="AM2" s="751" t="s">
        <v>708</v>
      </c>
      <c r="AO2" s="312"/>
      <c r="AP2" s="312"/>
      <c r="AQ2" s="312"/>
    </row>
    <row r="3" spans="1:43" ht="18" customHeight="1">
      <c r="A3" s="5"/>
      <c r="B3" s="6"/>
      <c r="C3" s="7"/>
      <c r="D3" s="942" t="s">
        <v>65</v>
      </c>
      <c r="E3" s="948"/>
      <c r="F3" s="949"/>
      <c r="G3" s="11" t="s">
        <v>134</v>
      </c>
      <c r="H3" s="10"/>
      <c r="I3" s="10"/>
      <c r="J3" s="9"/>
      <c r="K3" s="10"/>
      <c r="L3" s="10"/>
      <c r="M3" s="9"/>
      <c r="N3" s="10"/>
      <c r="O3" s="10"/>
      <c r="P3" s="11"/>
      <c r="Q3" s="10"/>
      <c r="R3" s="12"/>
      <c r="S3" s="5"/>
      <c r="T3" s="8"/>
      <c r="U3" s="104"/>
      <c r="V3" s="11" t="s">
        <v>134</v>
      </c>
      <c r="W3" s="10"/>
      <c r="X3" s="10"/>
      <c r="Y3" s="9"/>
      <c r="Z3" s="10"/>
      <c r="AA3" s="12"/>
      <c r="AB3" s="11" t="s">
        <v>66</v>
      </c>
      <c r="AC3" s="10"/>
      <c r="AD3" s="10"/>
      <c r="AE3" s="11"/>
      <c r="AF3" s="10"/>
      <c r="AG3" s="10"/>
      <c r="AH3" s="9"/>
      <c r="AI3" s="10"/>
      <c r="AJ3" s="12"/>
      <c r="AK3" s="62"/>
      <c r="AL3" s="8" t="s">
        <v>135</v>
      </c>
      <c r="AM3" s="105"/>
    </row>
    <row r="4" spans="1:43" ht="18" customHeight="1" thickBot="1">
      <c r="A4" s="13" t="s">
        <v>67</v>
      </c>
      <c r="B4" s="14"/>
      <c r="C4" s="38" t="s">
        <v>68</v>
      </c>
      <c r="D4" s="950"/>
      <c r="E4" s="951"/>
      <c r="F4" s="952"/>
      <c r="G4" s="106"/>
      <c r="H4" s="107" t="s">
        <v>541</v>
      </c>
      <c r="I4" s="108"/>
      <c r="J4" s="109" t="s">
        <v>0</v>
      </c>
      <c r="K4" s="111" t="s">
        <v>46</v>
      </c>
      <c r="L4" s="110"/>
      <c r="M4" s="725" t="s">
        <v>444</v>
      </c>
      <c r="N4" s="107"/>
      <c r="O4" s="726"/>
      <c r="P4" s="107" t="s">
        <v>434</v>
      </c>
      <c r="Q4" s="107"/>
      <c r="R4" s="724"/>
      <c r="S4" s="13" t="s">
        <v>101</v>
      </c>
      <c r="T4" s="63"/>
      <c r="U4" s="315"/>
      <c r="V4" s="953" t="s">
        <v>249</v>
      </c>
      <c r="W4" s="954"/>
      <c r="X4" s="955"/>
      <c r="Y4" s="958" t="s">
        <v>419</v>
      </c>
      <c r="Z4" s="959"/>
      <c r="AA4" s="960"/>
      <c r="AB4" s="106"/>
      <c r="AC4" s="111" t="s">
        <v>541</v>
      </c>
      <c r="AD4" s="108"/>
      <c r="AE4" s="113"/>
      <c r="AF4" s="111" t="s">
        <v>250</v>
      </c>
      <c r="AG4" s="108"/>
      <c r="AH4" s="109" t="s">
        <v>0</v>
      </c>
      <c r="AI4" s="111" t="s">
        <v>133</v>
      </c>
      <c r="AJ4" s="112"/>
      <c r="AK4" s="114"/>
      <c r="AL4" s="71"/>
      <c r="AM4" s="115"/>
    </row>
    <row r="5" spans="1:43" s="19" customFormat="1" ht="18" customHeight="1" thickBot="1">
      <c r="A5" s="16"/>
      <c r="B5" s="17"/>
      <c r="C5" s="18"/>
      <c r="D5" s="676" t="s">
        <v>535</v>
      </c>
      <c r="E5" s="676" t="s">
        <v>558</v>
      </c>
      <c r="F5" s="677" t="s">
        <v>559</v>
      </c>
      <c r="G5" s="678" t="s">
        <v>535</v>
      </c>
      <c r="H5" s="676" t="s">
        <v>558</v>
      </c>
      <c r="I5" s="679" t="s">
        <v>559</v>
      </c>
      <c r="J5" s="676" t="s">
        <v>535</v>
      </c>
      <c r="K5" s="676" t="s">
        <v>558</v>
      </c>
      <c r="L5" s="677" t="s">
        <v>559</v>
      </c>
      <c r="M5" s="676" t="s">
        <v>535</v>
      </c>
      <c r="N5" s="676" t="s">
        <v>558</v>
      </c>
      <c r="O5" s="676" t="s">
        <v>559</v>
      </c>
      <c r="P5" s="680" t="s">
        <v>535</v>
      </c>
      <c r="Q5" s="676" t="s">
        <v>558</v>
      </c>
      <c r="R5" s="681" t="s">
        <v>559</v>
      </c>
      <c r="S5" s="16"/>
      <c r="T5" s="70"/>
      <c r="U5" s="116"/>
      <c r="V5" s="678" t="s">
        <v>535</v>
      </c>
      <c r="W5" s="676" t="s">
        <v>558</v>
      </c>
      <c r="X5" s="679" t="s">
        <v>559</v>
      </c>
      <c r="Y5" s="676" t="s">
        <v>535</v>
      </c>
      <c r="Z5" s="676" t="s">
        <v>558</v>
      </c>
      <c r="AA5" s="681" t="s">
        <v>559</v>
      </c>
      <c r="AB5" s="680" t="s">
        <v>535</v>
      </c>
      <c r="AC5" s="676" t="s">
        <v>558</v>
      </c>
      <c r="AD5" s="676" t="s">
        <v>559</v>
      </c>
      <c r="AE5" s="680" t="s">
        <v>535</v>
      </c>
      <c r="AF5" s="676" t="s">
        <v>558</v>
      </c>
      <c r="AG5" s="676" t="s">
        <v>559</v>
      </c>
      <c r="AH5" s="680" t="s">
        <v>535</v>
      </c>
      <c r="AI5" s="676" t="s">
        <v>558</v>
      </c>
      <c r="AJ5" s="681" t="s">
        <v>559</v>
      </c>
      <c r="AK5" s="676" t="s">
        <v>535</v>
      </c>
      <c r="AL5" s="676" t="s">
        <v>558</v>
      </c>
      <c r="AM5" s="681" t="s">
        <v>559</v>
      </c>
      <c r="AO5" s="314"/>
      <c r="AP5" s="314"/>
      <c r="AQ5" s="314"/>
    </row>
    <row r="6" spans="1:43" s="19" customFormat="1" ht="15.2" customHeight="1">
      <c r="A6" s="117"/>
      <c r="B6" s="118"/>
      <c r="C6" s="7"/>
      <c r="D6" s="144" t="s">
        <v>537</v>
      </c>
      <c r="E6" s="145" t="s">
        <v>560</v>
      </c>
      <c r="F6" s="146" t="s">
        <v>638</v>
      </c>
      <c r="G6" s="147" t="s">
        <v>537</v>
      </c>
      <c r="H6" s="145" t="s">
        <v>560</v>
      </c>
      <c r="I6" s="148" t="s">
        <v>638</v>
      </c>
      <c r="J6" s="145" t="s">
        <v>537</v>
      </c>
      <c r="K6" s="145" t="s">
        <v>560</v>
      </c>
      <c r="L6" s="146" t="s">
        <v>638</v>
      </c>
      <c r="M6" s="145" t="s">
        <v>537</v>
      </c>
      <c r="N6" s="145" t="s">
        <v>560</v>
      </c>
      <c r="O6" s="145" t="s">
        <v>638</v>
      </c>
      <c r="P6" s="144" t="s">
        <v>537</v>
      </c>
      <c r="Q6" s="145" t="s">
        <v>560</v>
      </c>
      <c r="R6" s="149" t="s">
        <v>638</v>
      </c>
      <c r="S6" s="150"/>
      <c r="T6" s="151"/>
      <c r="U6" s="152"/>
      <c r="V6" s="153" t="s">
        <v>537</v>
      </c>
      <c r="W6" s="145" t="s">
        <v>560</v>
      </c>
      <c r="X6" s="148" t="s">
        <v>638</v>
      </c>
      <c r="Y6" s="145" t="s">
        <v>537</v>
      </c>
      <c r="Z6" s="145" t="s">
        <v>560</v>
      </c>
      <c r="AA6" s="149" t="s">
        <v>638</v>
      </c>
      <c r="AB6" s="144" t="s">
        <v>537</v>
      </c>
      <c r="AC6" s="145" t="s">
        <v>560</v>
      </c>
      <c r="AD6" s="145" t="s">
        <v>638</v>
      </c>
      <c r="AE6" s="144" t="s">
        <v>537</v>
      </c>
      <c r="AF6" s="145" t="s">
        <v>560</v>
      </c>
      <c r="AG6" s="145" t="s">
        <v>638</v>
      </c>
      <c r="AH6" s="144" t="s">
        <v>537</v>
      </c>
      <c r="AI6" s="145" t="s">
        <v>560</v>
      </c>
      <c r="AJ6" s="149" t="s">
        <v>638</v>
      </c>
      <c r="AK6" s="144" t="s">
        <v>537</v>
      </c>
      <c r="AL6" s="145" t="s">
        <v>560</v>
      </c>
      <c r="AM6" s="149" t="s">
        <v>638</v>
      </c>
      <c r="AO6" s="314"/>
      <c r="AP6" s="314"/>
      <c r="AQ6" s="314"/>
    </row>
    <row r="7" spans="1:43" s="173" customFormat="1" ht="29.25" customHeight="1" thickBot="1">
      <c r="A7" s="160" t="s">
        <v>69</v>
      </c>
      <c r="B7" s="161"/>
      <c r="C7" s="162">
        <v>146332</v>
      </c>
      <c r="D7" s="163">
        <v>9060853</v>
      </c>
      <c r="E7" s="164">
        <v>104139484</v>
      </c>
      <c r="F7" s="165">
        <v>454051290.75800002</v>
      </c>
      <c r="G7" s="166">
        <v>7097300</v>
      </c>
      <c r="H7" s="164">
        <v>65536476</v>
      </c>
      <c r="I7" s="166">
        <v>355101043.59299994</v>
      </c>
      <c r="J7" s="167">
        <v>3508281</v>
      </c>
      <c r="K7" s="167">
        <v>30240433</v>
      </c>
      <c r="L7" s="168">
        <v>180715720.92299998</v>
      </c>
      <c r="M7" s="167">
        <v>2181238</v>
      </c>
      <c r="N7" s="167">
        <v>23887392</v>
      </c>
      <c r="O7" s="167">
        <v>105548142.241</v>
      </c>
      <c r="P7" s="169">
        <v>984480</v>
      </c>
      <c r="Q7" s="167">
        <v>6350001</v>
      </c>
      <c r="R7" s="170">
        <v>42817093.854000002</v>
      </c>
      <c r="S7" s="171" t="s">
        <v>69</v>
      </c>
      <c r="T7" s="171"/>
      <c r="U7" s="316"/>
      <c r="V7" s="172">
        <v>89343</v>
      </c>
      <c r="W7" s="164">
        <v>900324</v>
      </c>
      <c r="X7" s="166">
        <v>5493321.5579999993</v>
      </c>
      <c r="Y7" s="167">
        <v>333958</v>
      </c>
      <c r="Z7" s="167">
        <v>4158326</v>
      </c>
      <c r="AA7" s="170">
        <v>20526765.017000001</v>
      </c>
      <c r="AB7" s="169">
        <v>0</v>
      </c>
      <c r="AC7" s="167">
        <v>0</v>
      </c>
      <c r="AD7" s="167">
        <v>0</v>
      </c>
      <c r="AE7" s="169">
        <v>0</v>
      </c>
      <c r="AF7" s="167">
        <v>0</v>
      </c>
      <c r="AG7" s="167">
        <v>0</v>
      </c>
      <c r="AH7" s="169">
        <v>0</v>
      </c>
      <c r="AI7" s="167">
        <v>0</v>
      </c>
      <c r="AJ7" s="170">
        <v>0</v>
      </c>
      <c r="AK7" s="163">
        <v>1963553</v>
      </c>
      <c r="AL7" s="164">
        <v>38603008</v>
      </c>
      <c r="AM7" s="165">
        <v>98950247.164999992</v>
      </c>
      <c r="AO7" s="200"/>
      <c r="AP7" s="200"/>
      <c r="AQ7" s="200"/>
    </row>
    <row r="8" spans="1:43" ht="39.200000000000003" customHeight="1" thickBot="1">
      <c r="A8" s="20" t="s">
        <v>70</v>
      </c>
      <c r="B8" s="30"/>
      <c r="C8" s="22">
        <v>98163</v>
      </c>
      <c r="D8" s="23">
        <v>8315222</v>
      </c>
      <c r="E8" s="24">
        <v>100030341</v>
      </c>
      <c r="F8" s="25">
        <v>443291338.972</v>
      </c>
      <c r="G8" s="26">
        <v>6391172</v>
      </c>
      <c r="H8" s="24">
        <v>62034339</v>
      </c>
      <c r="I8" s="26">
        <v>345372652.26399994</v>
      </c>
      <c r="J8" s="28">
        <v>3167487</v>
      </c>
      <c r="K8" s="28">
        <v>28492125</v>
      </c>
      <c r="L8" s="120">
        <v>175259217.27399999</v>
      </c>
      <c r="M8" s="28">
        <v>1948237</v>
      </c>
      <c r="N8" s="28">
        <v>22638694</v>
      </c>
      <c r="O8" s="28">
        <v>102173476.483</v>
      </c>
      <c r="P8" s="121">
        <v>867339</v>
      </c>
      <c r="Q8" s="28">
        <v>5961532</v>
      </c>
      <c r="R8" s="29">
        <v>42354518.468000002</v>
      </c>
      <c r="S8" s="37" t="s">
        <v>70</v>
      </c>
      <c r="T8" s="37"/>
      <c r="U8" s="317"/>
      <c r="V8" s="122">
        <v>86398</v>
      </c>
      <c r="W8" s="24">
        <v>882342</v>
      </c>
      <c r="X8" s="26">
        <v>5407717.5199999996</v>
      </c>
      <c r="Y8" s="28">
        <v>321711</v>
      </c>
      <c r="Z8" s="28">
        <v>4059646</v>
      </c>
      <c r="AA8" s="29">
        <v>20177722.519000001</v>
      </c>
      <c r="AB8" s="121">
        <v>0</v>
      </c>
      <c r="AC8" s="28">
        <v>0</v>
      </c>
      <c r="AD8" s="28">
        <v>0</v>
      </c>
      <c r="AE8" s="121">
        <v>0</v>
      </c>
      <c r="AF8" s="28">
        <v>0</v>
      </c>
      <c r="AG8" s="28">
        <v>0</v>
      </c>
      <c r="AH8" s="121">
        <v>0</v>
      </c>
      <c r="AI8" s="28">
        <v>0</v>
      </c>
      <c r="AJ8" s="29">
        <v>0</v>
      </c>
      <c r="AK8" s="23">
        <v>1924050</v>
      </c>
      <c r="AL8" s="24">
        <v>37996002</v>
      </c>
      <c r="AM8" s="25">
        <v>97918686.707999989</v>
      </c>
    </row>
    <row r="9" spans="1:43" ht="27.2" customHeight="1">
      <c r="A9" s="31" t="s">
        <v>71</v>
      </c>
      <c r="B9" s="32" t="s">
        <v>173</v>
      </c>
      <c r="C9" s="44">
        <v>17767</v>
      </c>
      <c r="D9" s="76">
        <v>3207370</v>
      </c>
      <c r="E9" s="91">
        <v>30088204</v>
      </c>
      <c r="F9" s="88">
        <v>174591905.61399999</v>
      </c>
      <c r="G9" s="79">
        <v>2809464</v>
      </c>
      <c r="H9" s="318">
        <v>24583662</v>
      </c>
      <c r="I9" s="79">
        <v>150625085.96399999</v>
      </c>
      <c r="J9" s="34">
        <v>1314179</v>
      </c>
      <c r="K9" s="34">
        <v>11261458</v>
      </c>
      <c r="L9" s="123">
        <v>72984704.063999996</v>
      </c>
      <c r="M9" s="34">
        <v>811233</v>
      </c>
      <c r="N9" s="34">
        <v>8086151</v>
      </c>
      <c r="O9" s="34">
        <v>42438214.366999999</v>
      </c>
      <c r="P9" s="124">
        <v>520790</v>
      </c>
      <c r="Q9" s="34">
        <v>3523517</v>
      </c>
      <c r="R9" s="35">
        <v>24857816.127</v>
      </c>
      <c r="S9" s="31" t="s">
        <v>71</v>
      </c>
      <c r="T9" s="15" t="s">
        <v>178</v>
      </c>
      <c r="U9" s="319"/>
      <c r="V9" s="78">
        <v>33148</v>
      </c>
      <c r="W9" s="318">
        <v>307517</v>
      </c>
      <c r="X9" s="79">
        <v>2070660.317</v>
      </c>
      <c r="Y9" s="34">
        <v>130114</v>
      </c>
      <c r="Z9" s="34">
        <v>1405019</v>
      </c>
      <c r="AA9" s="35">
        <v>8273691.0889999997</v>
      </c>
      <c r="AB9" s="124">
        <v>0</v>
      </c>
      <c r="AC9" s="34">
        <v>0</v>
      </c>
      <c r="AD9" s="34">
        <v>0</v>
      </c>
      <c r="AE9" s="124">
        <v>0</v>
      </c>
      <c r="AF9" s="34">
        <v>0</v>
      </c>
      <c r="AG9" s="34">
        <v>0</v>
      </c>
      <c r="AH9" s="124">
        <v>0</v>
      </c>
      <c r="AI9" s="34">
        <v>0</v>
      </c>
      <c r="AJ9" s="35">
        <v>0</v>
      </c>
      <c r="AK9" s="76">
        <v>397906</v>
      </c>
      <c r="AL9" s="91">
        <v>5504542</v>
      </c>
      <c r="AM9" s="88">
        <v>23966819.649999999</v>
      </c>
    </row>
    <row r="10" spans="1:43" ht="27.2" customHeight="1">
      <c r="A10" s="31" t="s">
        <v>72</v>
      </c>
      <c r="B10" s="32" t="s">
        <v>73</v>
      </c>
      <c r="C10" s="320">
        <v>1933</v>
      </c>
      <c r="D10" s="321">
        <v>1171777</v>
      </c>
      <c r="E10" s="322">
        <v>11328018</v>
      </c>
      <c r="F10" s="323">
        <v>85060723.912</v>
      </c>
      <c r="G10" s="324">
        <v>1074380</v>
      </c>
      <c r="H10" s="322">
        <v>10210581</v>
      </c>
      <c r="I10" s="324">
        <v>77982291.731999993</v>
      </c>
      <c r="J10" s="34">
        <v>550600</v>
      </c>
      <c r="K10" s="34">
        <v>5135942</v>
      </c>
      <c r="L10" s="123">
        <v>39568654.406000003</v>
      </c>
      <c r="M10" s="34">
        <v>320560</v>
      </c>
      <c r="N10" s="34">
        <v>3150835</v>
      </c>
      <c r="O10" s="34">
        <v>22255310.101</v>
      </c>
      <c r="P10" s="124">
        <v>143292</v>
      </c>
      <c r="Q10" s="34">
        <v>1319456</v>
      </c>
      <c r="R10" s="35">
        <v>11662982.98</v>
      </c>
      <c r="S10" s="31" t="s">
        <v>72</v>
      </c>
      <c r="T10" s="15" t="s">
        <v>102</v>
      </c>
      <c r="U10" s="319"/>
      <c r="V10" s="325">
        <v>17111</v>
      </c>
      <c r="W10" s="322">
        <v>161449</v>
      </c>
      <c r="X10" s="324">
        <v>1241691.2990000001</v>
      </c>
      <c r="Y10" s="34">
        <v>42817</v>
      </c>
      <c r="Z10" s="34">
        <v>442899</v>
      </c>
      <c r="AA10" s="35">
        <v>3253652.946</v>
      </c>
      <c r="AB10" s="124">
        <v>0</v>
      </c>
      <c r="AC10" s="34">
        <v>0</v>
      </c>
      <c r="AD10" s="34">
        <v>0</v>
      </c>
      <c r="AE10" s="124">
        <v>0</v>
      </c>
      <c r="AF10" s="34">
        <v>0</v>
      </c>
      <c r="AG10" s="34">
        <v>0</v>
      </c>
      <c r="AH10" s="124">
        <v>0</v>
      </c>
      <c r="AI10" s="34">
        <v>0</v>
      </c>
      <c r="AJ10" s="35">
        <v>0</v>
      </c>
      <c r="AK10" s="321">
        <v>97397</v>
      </c>
      <c r="AL10" s="322">
        <v>1117437</v>
      </c>
      <c r="AM10" s="323">
        <v>7078432.1799999997</v>
      </c>
    </row>
    <row r="11" spans="1:43" ht="27.2" customHeight="1">
      <c r="A11" s="31" t="s">
        <v>74</v>
      </c>
      <c r="B11" s="32" t="s">
        <v>84</v>
      </c>
      <c r="C11" s="320">
        <v>76298</v>
      </c>
      <c r="D11" s="321">
        <v>3885727</v>
      </c>
      <c r="E11" s="322">
        <v>57749771</v>
      </c>
      <c r="F11" s="323">
        <v>181871728.73300001</v>
      </c>
      <c r="G11" s="324">
        <v>2480705</v>
      </c>
      <c r="H11" s="322">
        <v>26950975</v>
      </c>
      <c r="I11" s="324">
        <v>115959594.117</v>
      </c>
      <c r="J11" s="34">
        <v>1288443</v>
      </c>
      <c r="K11" s="34">
        <v>11972978</v>
      </c>
      <c r="L11" s="123">
        <v>62287347.094999999</v>
      </c>
      <c r="M11" s="34">
        <v>806819</v>
      </c>
      <c r="N11" s="34">
        <v>11264902</v>
      </c>
      <c r="O11" s="34">
        <v>37168523.726999998</v>
      </c>
      <c r="P11" s="124">
        <v>202239</v>
      </c>
      <c r="Q11" s="34">
        <v>1114709</v>
      </c>
      <c r="R11" s="35">
        <v>5825354.9519999996</v>
      </c>
      <c r="S11" s="31" t="s">
        <v>74</v>
      </c>
      <c r="T11" s="15" t="s">
        <v>103</v>
      </c>
      <c r="U11" s="319"/>
      <c r="V11" s="325">
        <v>35856</v>
      </c>
      <c r="W11" s="322">
        <v>410186</v>
      </c>
      <c r="X11" s="324">
        <v>2084282.1680000001</v>
      </c>
      <c r="Y11" s="34">
        <v>147348</v>
      </c>
      <c r="Z11" s="34">
        <v>2188200</v>
      </c>
      <c r="AA11" s="35">
        <v>8594086.1750000007</v>
      </c>
      <c r="AB11" s="124">
        <v>0</v>
      </c>
      <c r="AC11" s="34">
        <v>0</v>
      </c>
      <c r="AD11" s="34">
        <v>0</v>
      </c>
      <c r="AE11" s="124">
        <v>0</v>
      </c>
      <c r="AF11" s="34">
        <v>0</v>
      </c>
      <c r="AG11" s="34">
        <v>0</v>
      </c>
      <c r="AH11" s="124">
        <v>0</v>
      </c>
      <c r="AI11" s="34">
        <v>0</v>
      </c>
      <c r="AJ11" s="35">
        <v>0</v>
      </c>
      <c r="AK11" s="321">
        <v>1405022</v>
      </c>
      <c r="AL11" s="322">
        <v>30798796</v>
      </c>
      <c r="AM11" s="323">
        <v>65912134.615999997</v>
      </c>
    </row>
    <row r="12" spans="1:43" ht="27.2" customHeight="1" thickBot="1">
      <c r="A12" s="31" t="s">
        <v>85</v>
      </c>
      <c r="B12" s="36" t="s">
        <v>86</v>
      </c>
      <c r="C12" s="326">
        <v>2165</v>
      </c>
      <c r="D12" s="327">
        <v>50348</v>
      </c>
      <c r="E12" s="328">
        <v>864348</v>
      </c>
      <c r="F12" s="329">
        <v>1766980.713</v>
      </c>
      <c r="G12" s="330">
        <v>26623</v>
      </c>
      <c r="H12" s="331">
        <v>289121</v>
      </c>
      <c r="I12" s="330">
        <v>805680.451</v>
      </c>
      <c r="J12" s="34">
        <v>14265</v>
      </c>
      <c r="K12" s="34">
        <v>121747</v>
      </c>
      <c r="L12" s="123">
        <v>418511.70899999997</v>
      </c>
      <c r="M12" s="34">
        <v>9625</v>
      </c>
      <c r="N12" s="34">
        <v>136806</v>
      </c>
      <c r="O12" s="34">
        <v>311428.288</v>
      </c>
      <c r="P12" s="124">
        <v>1018</v>
      </c>
      <c r="Q12" s="34">
        <v>3850</v>
      </c>
      <c r="R12" s="35">
        <v>8364.4089999999997</v>
      </c>
      <c r="S12" s="31" t="s">
        <v>85</v>
      </c>
      <c r="T12" s="125" t="s">
        <v>104</v>
      </c>
      <c r="U12" s="332"/>
      <c r="V12" s="333">
        <v>283</v>
      </c>
      <c r="W12" s="331">
        <v>3190</v>
      </c>
      <c r="X12" s="330">
        <v>11083.736000000001</v>
      </c>
      <c r="Y12" s="34">
        <v>1432</v>
      </c>
      <c r="Z12" s="34">
        <v>23528</v>
      </c>
      <c r="AA12" s="35">
        <v>56292.309000000001</v>
      </c>
      <c r="AB12" s="124">
        <v>0</v>
      </c>
      <c r="AC12" s="34">
        <v>0</v>
      </c>
      <c r="AD12" s="34">
        <v>0</v>
      </c>
      <c r="AE12" s="124">
        <v>0</v>
      </c>
      <c r="AF12" s="34">
        <v>0</v>
      </c>
      <c r="AG12" s="34">
        <v>0</v>
      </c>
      <c r="AH12" s="124">
        <v>0</v>
      </c>
      <c r="AI12" s="34">
        <v>0</v>
      </c>
      <c r="AJ12" s="35">
        <v>0</v>
      </c>
      <c r="AK12" s="327">
        <v>23725</v>
      </c>
      <c r="AL12" s="328">
        <v>575227</v>
      </c>
      <c r="AM12" s="329">
        <v>961300.26199999999</v>
      </c>
    </row>
    <row r="13" spans="1:43" ht="39.950000000000003" customHeight="1" thickBot="1">
      <c r="A13" s="37" t="s">
        <v>87</v>
      </c>
      <c r="B13" s="21"/>
      <c r="C13" s="334">
        <v>48169</v>
      </c>
      <c r="D13" s="335">
        <v>745631</v>
      </c>
      <c r="E13" s="336">
        <v>4109143</v>
      </c>
      <c r="F13" s="337">
        <v>10759951.786000002</v>
      </c>
      <c r="G13" s="338">
        <v>706128</v>
      </c>
      <c r="H13" s="336">
        <v>3502137</v>
      </c>
      <c r="I13" s="338">
        <v>9728391.3289999999</v>
      </c>
      <c r="J13" s="28">
        <v>340794</v>
      </c>
      <c r="K13" s="28">
        <v>1748308</v>
      </c>
      <c r="L13" s="120">
        <v>5456503.6490000002</v>
      </c>
      <c r="M13" s="28">
        <v>233001</v>
      </c>
      <c r="N13" s="28">
        <v>1248698</v>
      </c>
      <c r="O13" s="28">
        <v>3374665.7579999999</v>
      </c>
      <c r="P13" s="121">
        <v>117141</v>
      </c>
      <c r="Q13" s="28">
        <v>388469</v>
      </c>
      <c r="R13" s="29">
        <v>462575.386</v>
      </c>
      <c r="S13" s="37" t="s">
        <v>87</v>
      </c>
      <c r="T13" s="37"/>
      <c r="U13" s="317"/>
      <c r="V13" s="339">
        <v>2945</v>
      </c>
      <c r="W13" s="336">
        <v>17982</v>
      </c>
      <c r="X13" s="338">
        <v>85604.038</v>
      </c>
      <c r="Y13" s="28">
        <v>12247</v>
      </c>
      <c r="Z13" s="28">
        <v>98680</v>
      </c>
      <c r="AA13" s="29">
        <v>349042.49800000002</v>
      </c>
      <c r="AB13" s="121">
        <v>0</v>
      </c>
      <c r="AC13" s="28">
        <v>0</v>
      </c>
      <c r="AD13" s="28">
        <v>0</v>
      </c>
      <c r="AE13" s="121">
        <v>0</v>
      </c>
      <c r="AF13" s="28">
        <v>0</v>
      </c>
      <c r="AG13" s="28">
        <v>0</v>
      </c>
      <c r="AH13" s="121">
        <v>0</v>
      </c>
      <c r="AI13" s="28">
        <v>0</v>
      </c>
      <c r="AJ13" s="29">
        <v>0</v>
      </c>
      <c r="AK13" s="335">
        <v>39503</v>
      </c>
      <c r="AL13" s="336">
        <v>607006</v>
      </c>
      <c r="AM13" s="337">
        <v>1031560.4569999999</v>
      </c>
    </row>
    <row r="14" spans="1:43" ht="27.2" customHeight="1">
      <c r="A14" s="38"/>
      <c r="B14" s="39" t="s">
        <v>88</v>
      </c>
      <c r="C14" s="340">
        <v>12403</v>
      </c>
      <c r="D14" s="341">
        <v>75608</v>
      </c>
      <c r="E14" s="342">
        <v>641452</v>
      </c>
      <c r="F14" s="343">
        <v>1422297.6980000001</v>
      </c>
      <c r="G14" s="344">
        <v>56081</v>
      </c>
      <c r="H14" s="342">
        <v>308887</v>
      </c>
      <c r="I14" s="344">
        <v>943234.12</v>
      </c>
      <c r="J14" s="41">
        <v>38078</v>
      </c>
      <c r="K14" s="41">
        <v>172170</v>
      </c>
      <c r="L14" s="126">
        <v>603801.00600000005</v>
      </c>
      <c r="M14" s="41">
        <v>11883</v>
      </c>
      <c r="N14" s="41">
        <v>91663</v>
      </c>
      <c r="O14" s="41">
        <v>236803.33</v>
      </c>
      <c r="P14" s="127">
        <v>2668</v>
      </c>
      <c r="Q14" s="41">
        <v>8277</v>
      </c>
      <c r="R14" s="42">
        <v>12969.436</v>
      </c>
      <c r="S14" s="38"/>
      <c r="T14" s="128" t="s">
        <v>105</v>
      </c>
      <c r="U14" s="345"/>
      <c r="V14" s="346">
        <v>678</v>
      </c>
      <c r="W14" s="342">
        <v>5787</v>
      </c>
      <c r="X14" s="344">
        <v>18671.170999999998</v>
      </c>
      <c r="Y14" s="41">
        <v>2774</v>
      </c>
      <c r="Z14" s="41">
        <v>30990</v>
      </c>
      <c r="AA14" s="42">
        <v>70989.176999999996</v>
      </c>
      <c r="AB14" s="127">
        <v>0</v>
      </c>
      <c r="AC14" s="41">
        <v>0</v>
      </c>
      <c r="AD14" s="41">
        <v>0</v>
      </c>
      <c r="AE14" s="127">
        <v>0</v>
      </c>
      <c r="AF14" s="41">
        <v>0</v>
      </c>
      <c r="AG14" s="41">
        <v>0</v>
      </c>
      <c r="AH14" s="127">
        <v>0</v>
      </c>
      <c r="AI14" s="41">
        <v>0</v>
      </c>
      <c r="AJ14" s="42">
        <v>0</v>
      </c>
      <c r="AK14" s="341">
        <v>19527</v>
      </c>
      <c r="AL14" s="342">
        <v>332565</v>
      </c>
      <c r="AM14" s="343">
        <v>479063.57799999998</v>
      </c>
    </row>
    <row r="15" spans="1:43" ht="27.2" customHeight="1">
      <c r="A15" s="38" t="s">
        <v>89</v>
      </c>
      <c r="B15" s="43" t="s">
        <v>90</v>
      </c>
      <c r="C15" s="320">
        <v>253</v>
      </c>
      <c r="D15" s="321">
        <v>4292</v>
      </c>
      <c r="E15" s="322">
        <v>17980</v>
      </c>
      <c r="F15" s="323">
        <v>36040.031999999999</v>
      </c>
      <c r="G15" s="324">
        <v>4118</v>
      </c>
      <c r="H15" s="322">
        <v>15756</v>
      </c>
      <c r="I15" s="324">
        <v>33318.038999999997</v>
      </c>
      <c r="J15" s="34">
        <v>167</v>
      </c>
      <c r="K15" s="34">
        <v>974</v>
      </c>
      <c r="L15" s="123">
        <v>2210.3229999999999</v>
      </c>
      <c r="M15" s="34">
        <v>916</v>
      </c>
      <c r="N15" s="34">
        <v>4911</v>
      </c>
      <c r="O15" s="34">
        <v>9497.0429999999997</v>
      </c>
      <c r="P15" s="124">
        <v>3021</v>
      </c>
      <c r="Q15" s="34">
        <v>9577</v>
      </c>
      <c r="R15" s="35">
        <v>21253.758999999998</v>
      </c>
      <c r="S15" s="38" t="s">
        <v>89</v>
      </c>
      <c r="T15" s="15" t="s">
        <v>106</v>
      </c>
      <c r="U15" s="319"/>
      <c r="V15" s="325">
        <v>2</v>
      </c>
      <c r="W15" s="322">
        <v>25</v>
      </c>
      <c r="X15" s="324">
        <v>37.002000000000002</v>
      </c>
      <c r="Y15" s="34">
        <v>12</v>
      </c>
      <c r="Z15" s="34">
        <v>269</v>
      </c>
      <c r="AA15" s="35">
        <v>319.91199999999998</v>
      </c>
      <c r="AB15" s="124">
        <v>0</v>
      </c>
      <c r="AC15" s="34">
        <v>0</v>
      </c>
      <c r="AD15" s="34">
        <v>0</v>
      </c>
      <c r="AE15" s="124">
        <v>0</v>
      </c>
      <c r="AF15" s="34">
        <v>0</v>
      </c>
      <c r="AG15" s="34">
        <v>0</v>
      </c>
      <c r="AH15" s="124">
        <v>0</v>
      </c>
      <c r="AI15" s="34">
        <v>0</v>
      </c>
      <c r="AJ15" s="35">
        <v>0</v>
      </c>
      <c r="AK15" s="321">
        <v>174</v>
      </c>
      <c r="AL15" s="322">
        <v>2224</v>
      </c>
      <c r="AM15" s="323">
        <v>2721.9929999999999</v>
      </c>
    </row>
    <row r="16" spans="1:43" ht="27.2" customHeight="1">
      <c r="A16" s="38"/>
      <c r="B16" s="43" t="s">
        <v>91</v>
      </c>
      <c r="C16" s="44">
        <v>4190</v>
      </c>
      <c r="D16" s="45">
        <v>40190</v>
      </c>
      <c r="E16" s="46">
        <v>279243</v>
      </c>
      <c r="F16" s="47">
        <v>833911.23400000005</v>
      </c>
      <c r="G16" s="48">
        <v>34007</v>
      </c>
      <c r="H16" s="46">
        <v>176131</v>
      </c>
      <c r="I16" s="48">
        <v>685999.27899999998</v>
      </c>
      <c r="J16" s="34">
        <v>23990</v>
      </c>
      <c r="K16" s="34">
        <v>116488</v>
      </c>
      <c r="L16" s="123">
        <v>450382.25799999997</v>
      </c>
      <c r="M16" s="34">
        <v>8302</v>
      </c>
      <c r="N16" s="34">
        <v>46118</v>
      </c>
      <c r="O16" s="34">
        <v>200989.476</v>
      </c>
      <c r="P16" s="124">
        <v>28</v>
      </c>
      <c r="Q16" s="34">
        <v>87</v>
      </c>
      <c r="R16" s="35">
        <v>637.37800000000004</v>
      </c>
      <c r="S16" s="38"/>
      <c r="T16" s="15" t="s">
        <v>107</v>
      </c>
      <c r="U16" s="319"/>
      <c r="V16" s="81">
        <v>304</v>
      </c>
      <c r="W16" s="46">
        <v>1706</v>
      </c>
      <c r="X16" s="48">
        <v>5905.9809999999998</v>
      </c>
      <c r="Y16" s="34">
        <v>1383</v>
      </c>
      <c r="Z16" s="34">
        <v>11732</v>
      </c>
      <c r="AA16" s="35">
        <v>28084.186000000002</v>
      </c>
      <c r="AB16" s="124">
        <v>0</v>
      </c>
      <c r="AC16" s="34">
        <v>0</v>
      </c>
      <c r="AD16" s="34">
        <v>0</v>
      </c>
      <c r="AE16" s="124">
        <v>0</v>
      </c>
      <c r="AF16" s="34">
        <v>0</v>
      </c>
      <c r="AG16" s="34">
        <v>0</v>
      </c>
      <c r="AH16" s="124">
        <v>0</v>
      </c>
      <c r="AI16" s="34">
        <v>0</v>
      </c>
      <c r="AJ16" s="35">
        <v>0</v>
      </c>
      <c r="AK16" s="45">
        <v>6183</v>
      </c>
      <c r="AL16" s="46">
        <v>103112</v>
      </c>
      <c r="AM16" s="47">
        <v>147911.95499999999</v>
      </c>
    </row>
    <row r="17" spans="1:43" ht="27.2" customHeight="1">
      <c r="A17" s="38" t="s">
        <v>92</v>
      </c>
      <c r="B17" s="43" t="s">
        <v>93</v>
      </c>
      <c r="C17" s="44">
        <v>5569</v>
      </c>
      <c r="D17" s="45">
        <v>42705</v>
      </c>
      <c r="E17" s="46">
        <v>475456</v>
      </c>
      <c r="F17" s="47">
        <v>1809643.635</v>
      </c>
      <c r="G17" s="48">
        <v>37640</v>
      </c>
      <c r="H17" s="46">
        <v>394220</v>
      </c>
      <c r="I17" s="48">
        <v>1639901.301</v>
      </c>
      <c r="J17" s="34">
        <v>22803</v>
      </c>
      <c r="K17" s="34">
        <v>243160</v>
      </c>
      <c r="L17" s="123">
        <v>952233.96200000006</v>
      </c>
      <c r="M17" s="34">
        <v>12165</v>
      </c>
      <c r="N17" s="34">
        <v>116125</v>
      </c>
      <c r="O17" s="34">
        <v>559979.89800000004</v>
      </c>
      <c r="P17" s="124">
        <v>129</v>
      </c>
      <c r="Q17" s="34">
        <v>1007</v>
      </c>
      <c r="R17" s="35">
        <v>3198.259</v>
      </c>
      <c r="S17" s="38" t="s">
        <v>92</v>
      </c>
      <c r="T17" s="15" t="s">
        <v>108</v>
      </c>
      <c r="U17" s="319"/>
      <c r="V17" s="81">
        <v>424</v>
      </c>
      <c r="W17" s="46">
        <v>4674</v>
      </c>
      <c r="X17" s="48">
        <v>23627.788</v>
      </c>
      <c r="Y17" s="34">
        <v>2119</v>
      </c>
      <c r="Z17" s="34">
        <v>29254</v>
      </c>
      <c r="AA17" s="35">
        <v>100861.394</v>
      </c>
      <c r="AB17" s="124">
        <v>0</v>
      </c>
      <c r="AC17" s="34">
        <v>0</v>
      </c>
      <c r="AD17" s="34">
        <v>0</v>
      </c>
      <c r="AE17" s="124">
        <v>0</v>
      </c>
      <c r="AF17" s="34">
        <v>0</v>
      </c>
      <c r="AG17" s="34">
        <v>0</v>
      </c>
      <c r="AH17" s="124">
        <v>0</v>
      </c>
      <c r="AI17" s="34">
        <v>0</v>
      </c>
      <c r="AJ17" s="35">
        <v>0</v>
      </c>
      <c r="AK17" s="45">
        <v>5065</v>
      </c>
      <c r="AL17" s="46">
        <v>81236</v>
      </c>
      <c r="AM17" s="47">
        <v>169742.334</v>
      </c>
    </row>
    <row r="18" spans="1:43" ht="27.2" customHeight="1">
      <c r="A18" s="38"/>
      <c r="B18" s="43" t="s">
        <v>94</v>
      </c>
      <c r="C18" s="44">
        <v>33</v>
      </c>
      <c r="D18" s="45">
        <v>72</v>
      </c>
      <c r="E18" s="46">
        <v>1083</v>
      </c>
      <c r="F18" s="47">
        <v>1353.9449999999999</v>
      </c>
      <c r="G18" s="48">
        <v>52</v>
      </c>
      <c r="H18" s="46">
        <v>621</v>
      </c>
      <c r="I18" s="48">
        <v>888.05399999999997</v>
      </c>
      <c r="J18" s="34">
        <v>26</v>
      </c>
      <c r="K18" s="34">
        <v>231</v>
      </c>
      <c r="L18" s="123">
        <v>441.61500000000001</v>
      </c>
      <c r="M18" s="34">
        <v>19</v>
      </c>
      <c r="N18" s="34">
        <v>310</v>
      </c>
      <c r="O18" s="34">
        <v>337.072</v>
      </c>
      <c r="P18" s="124">
        <v>0</v>
      </c>
      <c r="Q18" s="34">
        <v>0</v>
      </c>
      <c r="R18" s="35">
        <v>0</v>
      </c>
      <c r="S18" s="38"/>
      <c r="T18" s="15" t="s">
        <v>109</v>
      </c>
      <c r="U18" s="319"/>
      <c r="V18" s="81">
        <v>0</v>
      </c>
      <c r="W18" s="46">
        <v>0</v>
      </c>
      <c r="X18" s="48">
        <v>0</v>
      </c>
      <c r="Y18" s="34">
        <v>7</v>
      </c>
      <c r="Z18" s="34">
        <v>80</v>
      </c>
      <c r="AA18" s="35">
        <v>109.367</v>
      </c>
      <c r="AB18" s="124">
        <v>0</v>
      </c>
      <c r="AC18" s="34">
        <v>0</v>
      </c>
      <c r="AD18" s="34">
        <v>0</v>
      </c>
      <c r="AE18" s="124">
        <v>0</v>
      </c>
      <c r="AF18" s="34">
        <v>0</v>
      </c>
      <c r="AG18" s="34">
        <v>0</v>
      </c>
      <c r="AH18" s="124">
        <v>0</v>
      </c>
      <c r="AI18" s="34">
        <v>0</v>
      </c>
      <c r="AJ18" s="35">
        <v>0</v>
      </c>
      <c r="AK18" s="45">
        <v>20</v>
      </c>
      <c r="AL18" s="46">
        <v>462</v>
      </c>
      <c r="AM18" s="47">
        <v>465.89100000000002</v>
      </c>
    </row>
    <row r="19" spans="1:43" ht="27.2" customHeight="1">
      <c r="A19" s="38" t="s">
        <v>47</v>
      </c>
      <c r="B19" s="43" t="s">
        <v>95</v>
      </c>
      <c r="C19" s="44">
        <v>15591</v>
      </c>
      <c r="D19" s="45">
        <v>493505</v>
      </c>
      <c r="E19" s="46">
        <v>2271988</v>
      </c>
      <c r="F19" s="47">
        <v>4569736.13</v>
      </c>
      <c r="G19" s="48">
        <v>492921</v>
      </c>
      <c r="H19" s="46">
        <v>2268358</v>
      </c>
      <c r="I19" s="48">
        <v>4562064.9709999999</v>
      </c>
      <c r="J19" s="34">
        <v>198957</v>
      </c>
      <c r="K19" s="34">
        <v>987430</v>
      </c>
      <c r="L19" s="123">
        <v>2189081.2349999999</v>
      </c>
      <c r="M19" s="34">
        <v>183191</v>
      </c>
      <c r="N19" s="34">
        <v>912260</v>
      </c>
      <c r="O19" s="34">
        <v>1956682.453</v>
      </c>
      <c r="P19" s="124">
        <v>110720</v>
      </c>
      <c r="Q19" s="34">
        <v>368340</v>
      </c>
      <c r="R19" s="35">
        <v>414909.15600000002</v>
      </c>
      <c r="S19" s="38" t="s">
        <v>47</v>
      </c>
      <c r="T19" s="15" t="s">
        <v>110</v>
      </c>
      <c r="U19" s="319"/>
      <c r="V19" s="81">
        <v>8</v>
      </c>
      <c r="W19" s="46">
        <v>30</v>
      </c>
      <c r="X19" s="48">
        <v>274.10399999999998</v>
      </c>
      <c r="Y19" s="34">
        <v>45</v>
      </c>
      <c r="Z19" s="34">
        <v>298</v>
      </c>
      <c r="AA19" s="35">
        <v>1118.0229999999999</v>
      </c>
      <c r="AB19" s="124">
        <v>0</v>
      </c>
      <c r="AC19" s="34">
        <v>0</v>
      </c>
      <c r="AD19" s="34">
        <v>0</v>
      </c>
      <c r="AE19" s="124">
        <v>0</v>
      </c>
      <c r="AF19" s="34">
        <v>0</v>
      </c>
      <c r="AG19" s="34">
        <v>0</v>
      </c>
      <c r="AH19" s="124">
        <v>0</v>
      </c>
      <c r="AI19" s="34">
        <v>0</v>
      </c>
      <c r="AJ19" s="35">
        <v>0</v>
      </c>
      <c r="AK19" s="45">
        <v>584</v>
      </c>
      <c r="AL19" s="46">
        <v>3630</v>
      </c>
      <c r="AM19" s="47">
        <v>7671.1589999999997</v>
      </c>
    </row>
    <row r="20" spans="1:43" ht="27.2" customHeight="1">
      <c r="A20" s="38"/>
      <c r="B20" s="43" t="s">
        <v>98</v>
      </c>
      <c r="C20" s="44">
        <v>4602</v>
      </c>
      <c r="D20" s="45">
        <v>26295</v>
      </c>
      <c r="E20" s="46">
        <v>70530</v>
      </c>
      <c r="F20" s="47">
        <v>600156.14800000004</v>
      </c>
      <c r="G20" s="48">
        <v>24119</v>
      </c>
      <c r="H20" s="46">
        <v>64430</v>
      </c>
      <c r="I20" s="48">
        <v>547827.95400000003</v>
      </c>
      <c r="J20" s="34">
        <v>14346</v>
      </c>
      <c r="K20" s="34">
        <v>38940</v>
      </c>
      <c r="L20" s="123">
        <v>327904.973</v>
      </c>
      <c r="M20" s="34">
        <v>5228</v>
      </c>
      <c r="N20" s="34">
        <v>13694</v>
      </c>
      <c r="O20" s="34">
        <v>118633.51700000001</v>
      </c>
      <c r="P20" s="124">
        <v>20</v>
      </c>
      <c r="Q20" s="34">
        <v>38</v>
      </c>
      <c r="R20" s="35">
        <v>309.21800000000002</v>
      </c>
      <c r="S20" s="38"/>
      <c r="T20" s="15" t="s">
        <v>111</v>
      </c>
      <c r="U20" s="319"/>
      <c r="V20" s="81">
        <v>824</v>
      </c>
      <c r="W20" s="46">
        <v>2123</v>
      </c>
      <c r="X20" s="48">
        <v>18559.374</v>
      </c>
      <c r="Y20" s="34">
        <v>3701</v>
      </c>
      <c r="Z20" s="34">
        <v>9635</v>
      </c>
      <c r="AA20" s="35">
        <v>82420.872000000003</v>
      </c>
      <c r="AB20" s="124">
        <v>0</v>
      </c>
      <c r="AC20" s="34">
        <v>0</v>
      </c>
      <c r="AD20" s="34">
        <v>0</v>
      </c>
      <c r="AE20" s="124">
        <v>0</v>
      </c>
      <c r="AF20" s="34">
        <v>0</v>
      </c>
      <c r="AG20" s="34">
        <v>0</v>
      </c>
      <c r="AH20" s="124">
        <v>0</v>
      </c>
      <c r="AI20" s="34">
        <v>0</v>
      </c>
      <c r="AJ20" s="35">
        <v>0</v>
      </c>
      <c r="AK20" s="45">
        <v>2176</v>
      </c>
      <c r="AL20" s="46">
        <v>6100</v>
      </c>
      <c r="AM20" s="47">
        <v>52328.194000000003</v>
      </c>
    </row>
    <row r="21" spans="1:43" ht="27.2" customHeight="1">
      <c r="A21" s="38" t="s">
        <v>99</v>
      </c>
      <c r="B21" s="43" t="s">
        <v>100</v>
      </c>
      <c r="C21" s="44">
        <v>706</v>
      </c>
      <c r="D21" s="45">
        <v>10069</v>
      </c>
      <c r="E21" s="46">
        <v>24735</v>
      </c>
      <c r="F21" s="47">
        <v>356681.25400000002</v>
      </c>
      <c r="G21" s="48">
        <v>9908</v>
      </c>
      <c r="H21" s="46">
        <v>24324</v>
      </c>
      <c r="I21" s="48">
        <v>350444.56</v>
      </c>
      <c r="J21" s="34">
        <v>7032</v>
      </c>
      <c r="K21" s="34">
        <v>17108</v>
      </c>
      <c r="L21" s="123">
        <v>243158.845</v>
      </c>
      <c r="M21" s="34">
        <v>2251</v>
      </c>
      <c r="N21" s="34">
        <v>5847</v>
      </c>
      <c r="O21" s="34">
        <v>94529.623999999996</v>
      </c>
      <c r="P21" s="124">
        <v>468</v>
      </c>
      <c r="Q21" s="34">
        <v>886</v>
      </c>
      <c r="R21" s="35">
        <v>6982.915</v>
      </c>
      <c r="S21" s="38" t="s">
        <v>99</v>
      </c>
      <c r="T21" s="15" t="s">
        <v>112</v>
      </c>
      <c r="U21" s="319"/>
      <c r="V21" s="81">
        <v>49</v>
      </c>
      <c r="W21" s="46">
        <v>125</v>
      </c>
      <c r="X21" s="48">
        <v>1649.4649999999999</v>
      </c>
      <c r="Y21" s="34">
        <v>108</v>
      </c>
      <c r="Z21" s="34">
        <v>358</v>
      </c>
      <c r="AA21" s="35">
        <v>4123.7110000000002</v>
      </c>
      <c r="AB21" s="124">
        <v>0</v>
      </c>
      <c r="AC21" s="34">
        <v>0</v>
      </c>
      <c r="AD21" s="34">
        <v>0</v>
      </c>
      <c r="AE21" s="124">
        <v>0</v>
      </c>
      <c r="AF21" s="34">
        <v>0</v>
      </c>
      <c r="AG21" s="34">
        <v>0</v>
      </c>
      <c r="AH21" s="124">
        <v>0</v>
      </c>
      <c r="AI21" s="34">
        <v>0</v>
      </c>
      <c r="AJ21" s="35">
        <v>0</v>
      </c>
      <c r="AK21" s="45">
        <v>161</v>
      </c>
      <c r="AL21" s="46">
        <v>411</v>
      </c>
      <c r="AM21" s="47">
        <v>6236.6940000000004</v>
      </c>
    </row>
    <row r="22" spans="1:43" ht="27.2" customHeight="1" thickBot="1">
      <c r="A22" s="49"/>
      <c r="B22" s="50" t="s">
        <v>681</v>
      </c>
      <c r="C22" s="51">
        <v>4822</v>
      </c>
      <c r="D22" s="52">
        <v>52895</v>
      </c>
      <c r="E22" s="53">
        <v>326676</v>
      </c>
      <c r="F22" s="54">
        <v>1130131.71</v>
      </c>
      <c r="G22" s="55">
        <v>47282</v>
      </c>
      <c r="H22" s="53">
        <v>249410</v>
      </c>
      <c r="I22" s="55">
        <v>964713.05099999998</v>
      </c>
      <c r="J22" s="57">
        <v>35395</v>
      </c>
      <c r="K22" s="57">
        <v>171807</v>
      </c>
      <c r="L22" s="129">
        <v>687289.43200000003</v>
      </c>
      <c r="M22" s="57">
        <v>9046</v>
      </c>
      <c r="N22" s="57">
        <v>57770</v>
      </c>
      <c r="O22" s="57">
        <v>197213.345</v>
      </c>
      <c r="P22" s="130">
        <v>87</v>
      </c>
      <c r="Q22" s="57">
        <v>257</v>
      </c>
      <c r="R22" s="58">
        <v>2315.2649999999999</v>
      </c>
      <c r="S22" s="49"/>
      <c r="T22" s="82" t="s">
        <v>113</v>
      </c>
      <c r="U22" s="347"/>
      <c r="V22" s="131">
        <v>656</v>
      </c>
      <c r="W22" s="53">
        <v>3512</v>
      </c>
      <c r="X22" s="55">
        <v>16879.152999999998</v>
      </c>
      <c r="Y22" s="57">
        <v>2098</v>
      </c>
      <c r="Z22" s="57">
        <v>16064</v>
      </c>
      <c r="AA22" s="58">
        <v>61015.856</v>
      </c>
      <c r="AB22" s="130">
        <v>0</v>
      </c>
      <c r="AC22" s="57">
        <v>0</v>
      </c>
      <c r="AD22" s="57">
        <v>0</v>
      </c>
      <c r="AE22" s="130">
        <v>0</v>
      </c>
      <c r="AF22" s="57">
        <v>0</v>
      </c>
      <c r="AG22" s="57">
        <v>0</v>
      </c>
      <c r="AH22" s="130">
        <v>0</v>
      </c>
      <c r="AI22" s="57">
        <v>0</v>
      </c>
      <c r="AJ22" s="58">
        <v>0</v>
      </c>
      <c r="AK22" s="52">
        <v>5613</v>
      </c>
      <c r="AL22" s="53">
        <v>77266</v>
      </c>
      <c r="AM22" s="54">
        <v>165418.65900000001</v>
      </c>
    </row>
    <row r="24" spans="1:43" ht="23.25" customHeight="1">
      <c r="A24" s="314"/>
      <c r="B24" s="314"/>
      <c r="C24" s="314"/>
      <c r="D24" s="941" t="s">
        <v>157</v>
      </c>
      <c r="E24" s="941"/>
      <c r="F24" s="941"/>
      <c r="G24" s="941"/>
      <c r="H24" s="941"/>
      <c r="I24" s="941"/>
      <c r="J24" s="941"/>
      <c r="K24" s="941"/>
      <c r="L24" s="941"/>
      <c r="M24" s="941"/>
      <c r="N24" s="941"/>
      <c r="O24" s="941"/>
      <c r="P24" s="941"/>
      <c r="Q24" s="941"/>
      <c r="R24" s="941"/>
      <c r="S24" s="314"/>
      <c r="T24" s="314"/>
      <c r="U24" s="314"/>
      <c r="V24" s="941" t="s">
        <v>157</v>
      </c>
      <c r="W24" s="941"/>
      <c r="X24" s="941"/>
      <c r="Y24" s="941"/>
      <c r="Z24" s="941"/>
      <c r="AA24" s="941"/>
      <c r="AB24" s="941"/>
      <c r="AC24" s="941"/>
      <c r="AD24" s="941"/>
      <c r="AE24" s="941"/>
      <c r="AF24" s="941"/>
      <c r="AG24" s="941"/>
      <c r="AH24" s="941"/>
      <c r="AI24" s="941"/>
      <c r="AJ24" s="941"/>
      <c r="AK24" s="941"/>
      <c r="AL24" s="941"/>
      <c r="AM24" s="941"/>
      <c r="AN24" s="314"/>
    </row>
    <row r="25" spans="1:43" ht="20.25" customHeight="1" thickBot="1">
      <c r="B25" s="361"/>
      <c r="C25" s="59"/>
      <c r="D25" s="60"/>
      <c r="E25" s="314"/>
      <c r="F25" s="314"/>
      <c r="G25" s="314"/>
      <c r="H25" s="314"/>
      <c r="I25" s="314"/>
      <c r="P25" s="2"/>
      <c r="Q25" s="4"/>
      <c r="R25" s="751" t="s">
        <v>708</v>
      </c>
      <c r="T25" s="361"/>
      <c r="U25" s="59"/>
      <c r="V25" s="314"/>
      <c r="W25" s="314"/>
      <c r="X25" s="314"/>
      <c r="AH25" s="2"/>
      <c r="AJ25" s="362"/>
      <c r="AK25" s="60"/>
      <c r="AL25" s="103"/>
      <c r="AM25" s="751" t="s">
        <v>708</v>
      </c>
      <c r="AN25" s="314"/>
    </row>
    <row r="26" spans="1:43" ht="18" customHeight="1">
      <c r="A26" s="5"/>
      <c r="B26" s="8"/>
      <c r="C26" s="61"/>
      <c r="D26" s="942" t="s">
        <v>65</v>
      </c>
      <c r="E26" s="943"/>
      <c r="F26" s="944"/>
      <c r="G26" s="11" t="s">
        <v>134</v>
      </c>
      <c r="H26" s="10"/>
      <c r="I26" s="10"/>
      <c r="J26" s="9"/>
      <c r="K26" s="10"/>
      <c r="L26" s="10"/>
      <c r="M26" s="9"/>
      <c r="N26" s="10"/>
      <c r="O26" s="10"/>
      <c r="P26" s="11"/>
      <c r="Q26" s="10"/>
      <c r="R26" s="12"/>
      <c r="S26" s="5"/>
      <c r="T26" s="8"/>
      <c r="U26" s="104"/>
      <c r="V26" s="11" t="s">
        <v>134</v>
      </c>
      <c r="W26" s="10"/>
      <c r="X26" s="10"/>
      <c r="Y26" s="9"/>
      <c r="Z26" s="10"/>
      <c r="AA26" s="10"/>
      <c r="AB26" s="11" t="s">
        <v>66</v>
      </c>
      <c r="AC26" s="10"/>
      <c r="AD26" s="10"/>
      <c r="AE26" s="11"/>
      <c r="AF26" s="10"/>
      <c r="AG26" s="10"/>
      <c r="AH26" s="9"/>
      <c r="AI26" s="10"/>
      <c r="AJ26" s="12"/>
      <c r="AK26" s="62"/>
      <c r="AL26" s="8" t="s">
        <v>135</v>
      </c>
      <c r="AM26" s="105"/>
      <c r="AN26" s="350"/>
    </row>
    <row r="27" spans="1:43" ht="18" customHeight="1" thickBot="1">
      <c r="A27" s="13" t="s">
        <v>101</v>
      </c>
      <c r="B27" s="63"/>
      <c r="C27" s="63"/>
      <c r="D27" s="945"/>
      <c r="E27" s="946"/>
      <c r="F27" s="947"/>
      <c r="G27" s="106"/>
      <c r="H27" s="107" t="s">
        <v>541</v>
      </c>
      <c r="I27" s="108"/>
      <c r="J27" s="109" t="s">
        <v>0</v>
      </c>
      <c r="K27" s="111" t="s">
        <v>46</v>
      </c>
      <c r="L27" s="110"/>
      <c r="M27" s="725" t="s">
        <v>444</v>
      </c>
      <c r="N27" s="107"/>
      <c r="O27" s="726"/>
      <c r="P27" s="107" t="s">
        <v>434</v>
      </c>
      <c r="Q27" s="107"/>
      <c r="R27" s="724"/>
      <c r="S27" s="13" t="s">
        <v>101</v>
      </c>
      <c r="T27" s="63"/>
      <c r="U27" s="14"/>
      <c r="V27" s="953" t="s">
        <v>249</v>
      </c>
      <c r="W27" s="954"/>
      <c r="X27" s="955"/>
      <c r="Y27" s="958" t="s">
        <v>420</v>
      </c>
      <c r="Z27" s="959"/>
      <c r="AA27" s="960"/>
      <c r="AB27" s="106"/>
      <c r="AC27" s="111" t="s">
        <v>541</v>
      </c>
      <c r="AD27" s="108"/>
      <c r="AE27" s="113"/>
      <c r="AF27" s="111" t="s">
        <v>250</v>
      </c>
      <c r="AG27" s="108"/>
      <c r="AH27" s="109" t="s">
        <v>0</v>
      </c>
      <c r="AI27" s="111" t="s">
        <v>133</v>
      </c>
      <c r="AJ27" s="112"/>
      <c r="AK27" s="114"/>
      <c r="AL27" s="71"/>
      <c r="AM27" s="115"/>
      <c r="AN27" s="31"/>
    </row>
    <row r="28" spans="1:43" ht="18" customHeight="1" thickBot="1">
      <c r="A28" s="31"/>
      <c r="B28" s="63"/>
      <c r="C28" s="64"/>
      <c r="D28" s="65" t="s">
        <v>623</v>
      </c>
      <c r="E28" s="66" t="s">
        <v>679</v>
      </c>
      <c r="F28" s="66" t="s">
        <v>680</v>
      </c>
      <c r="G28" s="31" t="s">
        <v>623</v>
      </c>
      <c r="H28" s="67" t="s">
        <v>679</v>
      </c>
      <c r="I28" s="68" t="s">
        <v>680</v>
      </c>
      <c r="J28" s="67" t="s">
        <v>623</v>
      </c>
      <c r="K28" s="67" t="s">
        <v>679</v>
      </c>
      <c r="L28" s="67" t="s">
        <v>680</v>
      </c>
      <c r="M28" s="67" t="s">
        <v>623</v>
      </c>
      <c r="N28" s="67" t="s">
        <v>679</v>
      </c>
      <c r="O28" s="67" t="s">
        <v>680</v>
      </c>
      <c r="P28" s="67" t="s">
        <v>623</v>
      </c>
      <c r="Q28" s="3" t="s">
        <v>679</v>
      </c>
      <c r="R28" s="69" t="s">
        <v>680</v>
      </c>
      <c r="S28" s="31"/>
      <c r="T28" s="63"/>
      <c r="U28" s="132"/>
      <c r="V28" s="3" t="s">
        <v>623</v>
      </c>
      <c r="W28" s="67" t="s">
        <v>679</v>
      </c>
      <c r="X28" s="68" t="s">
        <v>680</v>
      </c>
      <c r="Y28" s="67" t="s">
        <v>623</v>
      </c>
      <c r="Z28" s="67" t="s">
        <v>679</v>
      </c>
      <c r="AA28" s="68" t="s">
        <v>680</v>
      </c>
      <c r="AB28" s="65" t="s">
        <v>623</v>
      </c>
      <c r="AC28" s="67" t="s">
        <v>679</v>
      </c>
      <c r="AD28" s="67" t="s">
        <v>680</v>
      </c>
      <c r="AE28" s="67" t="s">
        <v>623</v>
      </c>
      <c r="AF28" s="67" t="s">
        <v>679</v>
      </c>
      <c r="AG28" s="67" t="s">
        <v>680</v>
      </c>
      <c r="AH28" s="67" t="s">
        <v>623</v>
      </c>
      <c r="AI28" s="3" t="s">
        <v>679</v>
      </c>
      <c r="AJ28" s="69" t="s">
        <v>680</v>
      </c>
      <c r="AK28" s="65" t="s">
        <v>623</v>
      </c>
      <c r="AL28" s="66" t="s">
        <v>679</v>
      </c>
      <c r="AM28" s="133" t="s">
        <v>680</v>
      </c>
      <c r="AN28" s="31"/>
    </row>
    <row r="29" spans="1:43" ht="15.2" customHeight="1">
      <c r="A29" s="117"/>
      <c r="B29" s="119"/>
      <c r="C29" s="61"/>
      <c r="D29" s="147" t="s">
        <v>561</v>
      </c>
      <c r="E29" s="146" t="s">
        <v>560</v>
      </c>
      <c r="F29" s="146" t="s">
        <v>561</v>
      </c>
      <c r="G29" s="153" t="s">
        <v>561</v>
      </c>
      <c r="H29" s="145" t="s">
        <v>560</v>
      </c>
      <c r="I29" s="146" t="s">
        <v>561</v>
      </c>
      <c r="J29" s="145" t="s">
        <v>561</v>
      </c>
      <c r="K29" s="145" t="s">
        <v>560</v>
      </c>
      <c r="L29" s="145" t="s">
        <v>561</v>
      </c>
      <c r="M29" s="145" t="s">
        <v>561</v>
      </c>
      <c r="N29" s="145" t="s">
        <v>560</v>
      </c>
      <c r="O29" s="145" t="s">
        <v>561</v>
      </c>
      <c r="P29" s="145" t="s">
        <v>561</v>
      </c>
      <c r="Q29" s="144" t="s">
        <v>560</v>
      </c>
      <c r="R29" s="149" t="s">
        <v>561</v>
      </c>
      <c r="S29" s="150"/>
      <c r="T29" s="151"/>
      <c r="U29" s="152"/>
      <c r="V29" s="148" t="s">
        <v>561</v>
      </c>
      <c r="W29" s="145" t="s">
        <v>560</v>
      </c>
      <c r="X29" s="146" t="s">
        <v>561</v>
      </c>
      <c r="Y29" s="145" t="s">
        <v>561</v>
      </c>
      <c r="Z29" s="145" t="s">
        <v>560</v>
      </c>
      <c r="AA29" s="146" t="s">
        <v>561</v>
      </c>
      <c r="AB29" s="147" t="s">
        <v>561</v>
      </c>
      <c r="AC29" s="145" t="s">
        <v>560</v>
      </c>
      <c r="AD29" s="145" t="s">
        <v>561</v>
      </c>
      <c r="AE29" s="145" t="s">
        <v>561</v>
      </c>
      <c r="AF29" s="145" t="s">
        <v>560</v>
      </c>
      <c r="AG29" s="145" t="s">
        <v>561</v>
      </c>
      <c r="AH29" s="145" t="s">
        <v>561</v>
      </c>
      <c r="AI29" s="144" t="s">
        <v>560</v>
      </c>
      <c r="AJ29" s="149" t="s">
        <v>561</v>
      </c>
      <c r="AK29" s="147" t="s">
        <v>561</v>
      </c>
      <c r="AL29" s="146" t="s">
        <v>560</v>
      </c>
      <c r="AM29" s="149" t="s">
        <v>561</v>
      </c>
      <c r="AN29" s="31"/>
    </row>
    <row r="30" spans="1:43" s="173" customFormat="1" ht="29.25" customHeight="1" thickBot="1">
      <c r="A30" s="160" t="s">
        <v>69</v>
      </c>
      <c r="B30" s="174"/>
      <c r="C30" s="175"/>
      <c r="D30" s="163">
        <v>50111.318521335685</v>
      </c>
      <c r="E30" s="176">
        <v>11.493342183125584</v>
      </c>
      <c r="F30" s="165">
        <v>4360.0301568423365</v>
      </c>
      <c r="G30" s="166">
        <v>50033.258223972487</v>
      </c>
      <c r="H30" s="176">
        <v>9.2340010990094825</v>
      </c>
      <c r="I30" s="166">
        <v>5418.3725654244809</v>
      </c>
      <c r="J30" s="167">
        <v>51511.187650875167</v>
      </c>
      <c r="K30" s="177">
        <v>8.6197294344438209</v>
      </c>
      <c r="L30" s="164">
        <v>5975.9634037978221</v>
      </c>
      <c r="M30" s="167">
        <v>48389.099328454751</v>
      </c>
      <c r="N30" s="177">
        <v>10.951300133227093</v>
      </c>
      <c r="O30" s="164">
        <v>4418.5711960937388</v>
      </c>
      <c r="P30" s="167">
        <v>43492.091107996101</v>
      </c>
      <c r="Q30" s="178">
        <v>6.4501066552901021</v>
      </c>
      <c r="R30" s="165">
        <v>6742.8483639608876</v>
      </c>
      <c r="S30" s="160" t="s">
        <v>69</v>
      </c>
      <c r="T30" s="174"/>
      <c r="U30" s="182"/>
      <c r="V30" s="166">
        <v>61485.752190994244</v>
      </c>
      <c r="W30" s="176">
        <v>10.077163292031832</v>
      </c>
      <c r="X30" s="166">
        <v>6101.4940821304317</v>
      </c>
      <c r="Y30" s="167">
        <v>61465.109435917089</v>
      </c>
      <c r="Z30" s="177">
        <v>12.451643619856389</v>
      </c>
      <c r="AA30" s="179">
        <v>4936.3049017801877</v>
      </c>
      <c r="AB30" s="180">
        <v>0</v>
      </c>
      <c r="AC30" s="177">
        <v>0</v>
      </c>
      <c r="AD30" s="164">
        <v>0</v>
      </c>
      <c r="AE30" s="167">
        <v>0</v>
      </c>
      <c r="AF30" s="177">
        <v>0</v>
      </c>
      <c r="AG30" s="164">
        <v>0</v>
      </c>
      <c r="AH30" s="167">
        <v>0</v>
      </c>
      <c r="AI30" s="178">
        <v>0</v>
      </c>
      <c r="AJ30" s="165">
        <v>0</v>
      </c>
      <c r="AK30" s="163">
        <v>50393.468964168518</v>
      </c>
      <c r="AL30" s="176">
        <v>19.659773889474845</v>
      </c>
      <c r="AM30" s="165">
        <v>2563.2781560701173</v>
      </c>
      <c r="AN30" s="181"/>
      <c r="AO30" s="200"/>
      <c r="AP30" s="200"/>
      <c r="AQ30" s="200"/>
    </row>
    <row r="31" spans="1:43" ht="29.25" customHeight="1" thickBot="1">
      <c r="A31" s="20" t="s">
        <v>70</v>
      </c>
      <c r="B31" s="37"/>
      <c r="C31" s="73"/>
      <c r="D31" s="23">
        <v>53310.824289718308</v>
      </c>
      <c r="E31" s="74">
        <v>12.029785975648034</v>
      </c>
      <c r="F31" s="25">
        <v>4431.5688074281379</v>
      </c>
      <c r="G31" s="26">
        <v>54039.016985304093</v>
      </c>
      <c r="H31" s="74">
        <v>9.7062540329066405</v>
      </c>
      <c r="I31" s="26">
        <v>5567.4430941224336</v>
      </c>
      <c r="J31" s="28">
        <v>55330.682422374579</v>
      </c>
      <c r="K31" s="75">
        <v>8.9951829320846457</v>
      </c>
      <c r="L31" s="24">
        <v>6151.1458788700384</v>
      </c>
      <c r="M31" s="28">
        <v>52444.069424305148</v>
      </c>
      <c r="N31" s="75">
        <v>11.620092422020525</v>
      </c>
      <c r="O31" s="24">
        <v>4513.2230897683403</v>
      </c>
      <c r="P31" s="28">
        <v>48832.715314311943</v>
      </c>
      <c r="Q31" s="135">
        <v>6.8733586290942759</v>
      </c>
      <c r="R31" s="25">
        <v>7104.6366048190293</v>
      </c>
      <c r="S31" s="20" t="s">
        <v>70</v>
      </c>
      <c r="T31" s="37"/>
      <c r="U31" s="134"/>
      <c r="V31" s="26">
        <v>62590.772008611304</v>
      </c>
      <c r="W31" s="74">
        <v>10.212528067779347</v>
      </c>
      <c r="X31" s="26">
        <v>6128.8225200659153</v>
      </c>
      <c r="Y31" s="28">
        <v>62720.026728958605</v>
      </c>
      <c r="Z31" s="75">
        <v>12.618921951689559</v>
      </c>
      <c r="AA31" s="85">
        <v>4970.315766202275</v>
      </c>
      <c r="AB31" s="27">
        <v>0</v>
      </c>
      <c r="AC31" s="75">
        <v>0</v>
      </c>
      <c r="AD31" s="24">
        <v>0</v>
      </c>
      <c r="AE31" s="28">
        <v>0</v>
      </c>
      <c r="AF31" s="75">
        <v>0</v>
      </c>
      <c r="AG31" s="24">
        <v>0</v>
      </c>
      <c r="AH31" s="28">
        <v>0</v>
      </c>
      <c r="AI31" s="135">
        <v>0</v>
      </c>
      <c r="AJ31" s="25">
        <v>0</v>
      </c>
      <c r="AK31" s="23">
        <v>50891.965753488723</v>
      </c>
      <c r="AL31" s="74">
        <v>19.747928588134403</v>
      </c>
      <c r="AM31" s="25">
        <v>2577.078680751727</v>
      </c>
      <c r="AN31" s="31"/>
    </row>
    <row r="32" spans="1:43" ht="27.2" customHeight="1">
      <c r="A32" s="31" t="s">
        <v>71</v>
      </c>
      <c r="B32" s="15" t="s">
        <v>174</v>
      </c>
      <c r="C32" s="93"/>
      <c r="D32" s="76">
        <v>54434.600814374389</v>
      </c>
      <c r="E32" s="77">
        <v>9.3809582305752066</v>
      </c>
      <c r="F32" s="46">
        <v>5802.6695649231833</v>
      </c>
      <c r="G32" s="78">
        <v>53613.460063556602</v>
      </c>
      <c r="H32" s="351">
        <v>8.7503032606931423</v>
      </c>
      <c r="I32" s="79">
        <v>6127.0402254961036</v>
      </c>
      <c r="J32" s="34">
        <v>55536.349358801199</v>
      </c>
      <c r="K32" s="80">
        <v>8.5691964336669511</v>
      </c>
      <c r="L32" s="46">
        <v>6480.9284964699946</v>
      </c>
      <c r="M32" s="34">
        <v>52313.224889766563</v>
      </c>
      <c r="N32" s="80">
        <v>9.9677293699837168</v>
      </c>
      <c r="O32" s="46">
        <v>5248.2589512612367</v>
      </c>
      <c r="P32" s="34">
        <v>47730.97818122468</v>
      </c>
      <c r="Q32" s="136">
        <v>6.7657155475335546</v>
      </c>
      <c r="R32" s="47">
        <v>7054.8307634105358</v>
      </c>
      <c r="S32" s="31" t="s">
        <v>71</v>
      </c>
      <c r="T32" s="15" t="s">
        <v>179</v>
      </c>
      <c r="U32" s="140"/>
      <c r="V32" s="79">
        <v>62467.126734644626</v>
      </c>
      <c r="W32" s="351">
        <v>9.2770906238687108</v>
      </c>
      <c r="X32" s="79">
        <v>6733.4824318655556</v>
      </c>
      <c r="Y32" s="34">
        <v>63588.015809213459</v>
      </c>
      <c r="Z32" s="80">
        <v>10.798369122461841</v>
      </c>
      <c r="AA32" s="137">
        <v>5888.6684728106875</v>
      </c>
      <c r="AB32" s="33">
        <v>0</v>
      </c>
      <c r="AC32" s="80">
        <v>0</v>
      </c>
      <c r="AD32" s="46">
        <v>0</v>
      </c>
      <c r="AE32" s="34">
        <v>0</v>
      </c>
      <c r="AF32" s="80">
        <v>0</v>
      </c>
      <c r="AG32" s="46">
        <v>0</v>
      </c>
      <c r="AH32" s="34">
        <v>0</v>
      </c>
      <c r="AI32" s="136">
        <v>0</v>
      </c>
      <c r="AJ32" s="47">
        <v>0</v>
      </c>
      <c r="AK32" s="76">
        <v>60232.365558699792</v>
      </c>
      <c r="AL32" s="77">
        <v>13.833774811136298</v>
      </c>
      <c r="AM32" s="47">
        <v>4354.007953795247</v>
      </c>
      <c r="AN32" s="31"/>
    </row>
    <row r="33" spans="1:43" ht="27.2" customHeight="1">
      <c r="A33" s="31" t="s">
        <v>72</v>
      </c>
      <c r="B33" s="15" t="s">
        <v>102</v>
      </c>
      <c r="C33" s="93"/>
      <c r="D33" s="45">
        <v>72591.221633467794</v>
      </c>
      <c r="E33" s="77">
        <v>9.6673838110835089</v>
      </c>
      <c r="F33" s="46">
        <v>7508.87965679433</v>
      </c>
      <c r="G33" s="81">
        <v>72583.528855712138</v>
      </c>
      <c r="H33" s="352">
        <v>9.5036960851840124</v>
      </c>
      <c r="I33" s="48">
        <v>7637.4000394296845</v>
      </c>
      <c r="J33" s="34">
        <v>71864.610254268075</v>
      </c>
      <c r="K33" s="80">
        <v>9.3279004722121321</v>
      </c>
      <c r="L33" s="46">
        <v>7704.2642627194782</v>
      </c>
      <c r="M33" s="34">
        <v>69426.34795670076</v>
      </c>
      <c r="N33" s="80">
        <v>9.829158347891191</v>
      </c>
      <c r="O33" s="46">
        <v>7063.3054733110421</v>
      </c>
      <c r="P33" s="34">
        <v>81393.120202104794</v>
      </c>
      <c r="Q33" s="136">
        <v>9.2081623537950481</v>
      </c>
      <c r="R33" s="47">
        <v>8839.2360033225814</v>
      </c>
      <c r="S33" s="31" t="s">
        <v>72</v>
      </c>
      <c r="T33" s="15" t="s">
        <v>102</v>
      </c>
      <c r="U33" s="140"/>
      <c r="V33" s="48">
        <v>72566.845830167731</v>
      </c>
      <c r="W33" s="352">
        <v>9.4353924376132312</v>
      </c>
      <c r="X33" s="48">
        <v>7690.9197269726046</v>
      </c>
      <c r="Y33" s="34">
        <v>75989.74580190111</v>
      </c>
      <c r="Z33" s="80">
        <v>10.34399887894995</v>
      </c>
      <c r="AA33" s="137">
        <v>7346.263924732275</v>
      </c>
      <c r="AB33" s="33">
        <v>0</v>
      </c>
      <c r="AC33" s="80">
        <v>0</v>
      </c>
      <c r="AD33" s="46">
        <v>0</v>
      </c>
      <c r="AE33" s="34">
        <v>0</v>
      </c>
      <c r="AF33" s="80">
        <v>0</v>
      </c>
      <c r="AG33" s="46">
        <v>0</v>
      </c>
      <c r="AH33" s="34">
        <v>0</v>
      </c>
      <c r="AI33" s="136">
        <v>0</v>
      </c>
      <c r="AJ33" s="47">
        <v>0</v>
      </c>
      <c r="AK33" s="45">
        <v>72676.080166740256</v>
      </c>
      <c r="AL33" s="77">
        <v>11.473012515785907</v>
      </c>
      <c r="AM33" s="47">
        <v>6334.5246130206897</v>
      </c>
      <c r="AN33" s="31"/>
    </row>
    <row r="34" spans="1:43" ht="27.2" customHeight="1">
      <c r="A34" s="31" t="s">
        <v>74</v>
      </c>
      <c r="B34" s="15" t="s">
        <v>103</v>
      </c>
      <c r="C34" s="93"/>
      <c r="D34" s="45">
        <v>46805.071157340695</v>
      </c>
      <c r="E34" s="77">
        <v>14.862024789698298</v>
      </c>
      <c r="F34" s="46">
        <v>3149.3064921937093</v>
      </c>
      <c r="G34" s="81">
        <v>46744.612566588934</v>
      </c>
      <c r="H34" s="352">
        <v>10.864240205909207</v>
      </c>
      <c r="I34" s="48">
        <v>4302.6122103931302</v>
      </c>
      <c r="J34" s="34">
        <v>48343.114204508849</v>
      </c>
      <c r="K34" s="80">
        <v>9.2925942397141359</v>
      </c>
      <c r="L34" s="46">
        <v>5202.327031336732</v>
      </c>
      <c r="M34" s="34">
        <v>46067.982691285149</v>
      </c>
      <c r="N34" s="80">
        <v>13.962117897570582</v>
      </c>
      <c r="O34" s="46">
        <v>3299.4981871125024</v>
      </c>
      <c r="P34" s="34">
        <v>28804.310503908739</v>
      </c>
      <c r="Q34" s="136">
        <v>5.5118399517402681</v>
      </c>
      <c r="R34" s="47">
        <v>5225.897478175918</v>
      </c>
      <c r="S34" s="31" t="s">
        <v>74</v>
      </c>
      <c r="T34" s="15" t="s">
        <v>103</v>
      </c>
      <c r="U34" s="140"/>
      <c r="V34" s="48">
        <v>58129.243864346281</v>
      </c>
      <c r="W34" s="352">
        <v>11.439814814814815</v>
      </c>
      <c r="X34" s="48">
        <v>5081.3098643054618</v>
      </c>
      <c r="Y34" s="34">
        <v>58325.095522165218</v>
      </c>
      <c r="Z34" s="80">
        <v>14.85055786301816</v>
      </c>
      <c r="AA34" s="137">
        <v>3927.4683187094415</v>
      </c>
      <c r="AB34" s="33">
        <v>0</v>
      </c>
      <c r="AC34" s="80">
        <v>0</v>
      </c>
      <c r="AD34" s="46">
        <v>0</v>
      </c>
      <c r="AE34" s="34">
        <v>0</v>
      </c>
      <c r="AF34" s="80">
        <v>0</v>
      </c>
      <c r="AG34" s="46">
        <v>0</v>
      </c>
      <c r="AH34" s="34">
        <v>0</v>
      </c>
      <c r="AI34" s="136">
        <v>0</v>
      </c>
      <c r="AJ34" s="47">
        <v>0</v>
      </c>
      <c r="AK34" s="45">
        <v>46911.816765858472</v>
      </c>
      <c r="AL34" s="77">
        <v>21.920508006280329</v>
      </c>
      <c r="AM34" s="47">
        <v>2140.0880286359243</v>
      </c>
      <c r="AN34" s="31"/>
    </row>
    <row r="35" spans="1:43" ht="27.2" customHeight="1" thickBot="1">
      <c r="A35" s="31" t="s">
        <v>85</v>
      </c>
      <c r="B35" s="82" t="s">
        <v>104</v>
      </c>
      <c r="C35" s="96"/>
      <c r="D35" s="52">
        <v>35095.350619686978</v>
      </c>
      <c r="E35" s="83">
        <v>17.167474378326844</v>
      </c>
      <c r="F35" s="54">
        <v>2044.2931701120383</v>
      </c>
      <c r="G35" s="84">
        <v>30262.571873943583</v>
      </c>
      <c r="H35" s="353">
        <v>10.859820455996694</v>
      </c>
      <c r="I35" s="84">
        <v>2786.6548988139912</v>
      </c>
      <c r="J35" s="34">
        <v>29338.360252365928</v>
      </c>
      <c r="K35" s="80">
        <v>8.5346652646337198</v>
      </c>
      <c r="L35" s="46">
        <v>3437.5525392822819</v>
      </c>
      <c r="M35" s="34">
        <v>32356.185766233764</v>
      </c>
      <c r="N35" s="80">
        <v>14.213610389610389</v>
      </c>
      <c r="O35" s="46">
        <v>2276.4227299972222</v>
      </c>
      <c r="P35" s="34">
        <v>8216.5117878192541</v>
      </c>
      <c r="Q35" s="136">
        <v>3.7819253438113951</v>
      </c>
      <c r="R35" s="47">
        <v>2172.573766233766</v>
      </c>
      <c r="S35" s="31" t="s">
        <v>85</v>
      </c>
      <c r="T35" s="82" t="s">
        <v>104</v>
      </c>
      <c r="U35" s="142"/>
      <c r="V35" s="84">
        <v>39165.144876325096</v>
      </c>
      <c r="W35" s="353">
        <v>11.27208480565371</v>
      </c>
      <c r="X35" s="84">
        <v>3474.52539184953</v>
      </c>
      <c r="Y35" s="34">
        <v>39310.271648044691</v>
      </c>
      <c r="Z35" s="80">
        <v>16.430167597765362</v>
      </c>
      <c r="AA35" s="137">
        <v>2392.5666865011899</v>
      </c>
      <c r="AB35" s="33">
        <v>0</v>
      </c>
      <c r="AC35" s="80">
        <v>0</v>
      </c>
      <c r="AD35" s="46">
        <v>0</v>
      </c>
      <c r="AE35" s="34">
        <v>0</v>
      </c>
      <c r="AF35" s="80">
        <v>0</v>
      </c>
      <c r="AG35" s="46">
        <v>0</v>
      </c>
      <c r="AH35" s="34">
        <v>0</v>
      </c>
      <c r="AI35" s="136">
        <v>0</v>
      </c>
      <c r="AJ35" s="47">
        <v>0</v>
      </c>
      <c r="AK35" s="52">
        <v>40518.45150684932</v>
      </c>
      <c r="AL35" s="83">
        <v>24.245605900948366</v>
      </c>
      <c r="AM35" s="54">
        <v>1671.1667950217914</v>
      </c>
      <c r="AN35" s="31"/>
    </row>
    <row r="36" spans="1:43" ht="29.25" customHeight="1" thickBot="1">
      <c r="A36" s="37" t="s">
        <v>87</v>
      </c>
      <c r="B36" s="72"/>
      <c r="C36" s="354"/>
      <c r="D36" s="23">
        <v>14430.665819956523</v>
      </c>
      <c r="E36" s="74">
        <v>5.5109605153219219</v>
      </c>
      <c r="F36" s="25">
        <v>2618.5391421033542</v>
      </c>
      <c r="G36" s="85">
        <v>13777.093287619242</v>
      </c>
      <c r="H36" s="355">
        <v>4.9596347970906125</v>
      </c>
      <c r="I36" s="85">
        <v>2777.8443073471994</v>
      </c>
      <c r="J36" s="28">
        <v>16011.14940110448</v>
      </c>
      <c r="K36" s="75">
        <v>5.1301020557873676</v>
      </c>
      <c r="L36" s="24">
        <v>3121.0196652992495</v>
      </c>
      <c r="M36" s="28">
        <v>14483.481864884699</v>
      </c>
      <c r="N36" s="75">
        <v>5.3591958832794706</v>
      </c>
      <c r="O36" s="24">
        <v>2702.5475799592855</v>
      </c>
      <c r="P36" s="28">
        <v>3948.8768748772845</v>
      </c>
      <c r="Q36" s="135">
        <v>3.3162513552044119</v>
      </c>
      <c r="R36" s="25">
        <v>1190.7652502516289</v>
      </c>
      <c r="S36" s="37" t="s">
        <v>87</v>
      </c>
      <c r="T36" s="72"/>
      <c r="U36" s="356"/>
      <c r="V36" s="26">
        <v>29067.585059422752</v>
      </c>
      <c r="W36" s="355">
        <v>6.1059422750424446</v>
      </c>
      <c r="X36" s="85">
        <v>4760.5404293182073</v>
      </c>
      <c r="Y36" s="28">
        <v>28500.24479464359</v>
      </c>
      <c r="Z36" s="75">
        <v>8.0574834653384499</v>
      </c>
      <c r="AA36" s="85">
        <v>3537.11489663559</v>
      </c>
      <c r="AB36" s="27">
        <v>0</v>
      </c>
      <c r="AC36" s="75">
        <v>0</v>
      </c>
      <c r="AD36" s="24">
        <v>0</v>
      </c>
      <c r="AE36" s="28">
        <v>0</v>
      </c>
      <c r="AF36" s="75">
        <v>0</v>
      </c>
      <c r="AG36" s="24">
        <v>0</v>
      </c>
      <c r="AH36" s="28">
        <v>0</v>
      </c>
      <c r="AI36" s="135">
        <v>0</v>
      </c>
      <c r="AJ36" s="25">
        <v>0</v>
      </c>
      <c r="AK36" s="23">
        <v>26113.47130597676</v>
      </c>
      <c r="AL36" s="74">
        <v>15.366073462774979</v>
      </c>
      <c r="AM36" s="25">
        <v>1699.4238228287693</v>
      </c>
      <c r="AN36" s="31"/>
    </row>
    <row r="37" spans="1:43" ht="27.2" customHeight="1">
      <c r="A37" s="31"/>
      <c r="B37" s="86" t="s">
        <v>105</v>
      </c>
      <c r="C37" s="357"/>
      <c r="D37" s="45">
        <v>18811.470981906677</v>
      </c>
      <c r="E37" s="87">
        <v>8.4839170458152573</v>
      </c>
      <c r="F37" s="88">
        <v>2217.3096318976322</v>
      </c>
      <c r="G37" s="89">
        <v>16819.138745742766</v>
      </c>
      <c r="H37" s="358">
        <v>5.5078725415024694</v>
      </c>
      <c r="I37" s="89">
        <v>3053.6543137134295</v>
      </c>
      <c r="J37" s="41">
        <v>15856.951678134357</v>
      </c>
      <c r="K37" s="90">
        <v>4.5215084825883709</v>
      </c>
      <c r="L37" s="91">
        <v>3507.0047395016559</v>
      </c>
      <c r="M37" s="41">
        <v>19927.907935706473</v>
      </c>
      <c r="N37" s="90">
        <v>7.7137928132626445</v>
      </c>
      <c r="O37" s="91">
        <v>2583.4123910410958</v>
      </c>
      <c r="P37" s="41">
        <v>4861.1079460269857</v>
      </c>
      <c r="Q37" s="138">
        <v>3.1023238380809595</v>
      </c>
      <c r="R37" s="88">
        <v>1566.9247311827955</v>
      </c>
      <c r="S37" s="31"/>
      <c r="T37" s="86" t="s">
        <v>105</v>
      </c>
      <c r="U37" s="359"/>
      <c r="V37" s="89">
        <v>27538.600294985248</v>
      </c>
      <c r="W37" s="358">
        <v>8.5353982300884947</v>
      </c>
      <c r="X37" s="89">
        <v>3226.3989977535853</v>
      </c>
      <c r="Y37" s="41">
        <v>25590.90735400144</v>
      </c>
      <c r="Z37" s="90">
        <v>11.171593366979092</v>
      </c>
      <c r="AA37" s="139">
        <v>2290.7123910939013</v>
      </c>
      <c r="AB37" s="40">
        <v>0</v>
      </c>
      <c r="AC37" s="90">
        <v>0</v>
      </c>
      <c r="AD37" s="91">
        <v>0</v>
      </c>
      <c r="AE37" s="41">
        <v>0</v>
      </c>
      <c r="AF37" s="90">
        <v>0</v>
      </c>
      <c r="AG37" s="91">
        <v>0</v>
      </c>
      <c r="AH37" s="41">
        <v>0</v>
      </c>
      <c r="AI37" s="138">
        <v>0</v>
      </c>
      <c r="AJ37" s="88">
        <v>0</v>
      </c>
      <c r="AK37" s="45">
        <v>24533.393660060428</v>
      </c>
      <c r="AL37" s="87">
        <v>17.031033952988171</v>
      </c>
      <c r="AM37" s="88">
        <v>1440.5111121134214</v>
      </c>
      <c r="AN37" s="31"/>
    </row>
    <row r="38" spans="1:43" ht="27.2" customHeight="1">
      <c r="A38" s="31" t="s">
        <v>89</v>
      </c>
      <c r="B38" s="92" t="s">
        <v>106</v>
      </c>
      <c r="C38" s="93"/>
      <c r="D38" s="45">
        <v>8397.0251630941275</v>
      </c>
      <c r="E38" s="77">
        <v>4.1891891891891895</v>
      </c>
      <c r="F38" s="47">
        <v>2004.4511679644049</v>
      </c>
      <c r="G38" s="48">
        <v>8090.8302574065074</v>
      </c>
      <c r="H38" s="352">
        <v>3.8261291889266635</v>
      </c>
      <c r="I38" s="48">
        <v>2114.6254760091388</v>
      </c>
      <c r="J38" s="34">
        <v>13235.467065868263</v>
      </c>
      <c r="K38" s="80">
        <v>5.8323353293413174</v>
      </c>
      <c r="L38" s="46">
        <v>2269.3254620123203</v>
      </c>
      <c r="M38" s="34">
        <v>10367.950873362446</v>
      </c>
      <c r="N38" s="80">
        <v>5.3613537117903931</v>
      </c>
      <c r="O38" s="46">
        <v>1933.8307880268783</v>
      </c>
      <c r="P38" s="34">
        <v>7035.3389606090686</v>
      </c>
      <c r="Q38" s="136">
        <v>3.1701423369745116</v>
      </c>
      <c r="R38" s="47">
        <v>2219.2501827294559</v>
      </c>
      <c r="S38" s="31" t="s">
        <v>89</v>
      </c>
      <c r="T38" s="92" t="s">
        <v>106</v>
      </c>
      <c r="U38" s="140"/>
      <c r="V38" s="48">
        <v>18501</v>
      </c>
      <c r="W38" s="352">
        <v>12.5</v>
      </c>
      <c r="X38" s="48">
        <v>1480.0800000000002</v>
      </c>
      <c r="Y38" s="34">
        <v>26659.333333333332</v>
      </c>
      <c r="Z38" s="80">
        <v>22.416666666666668</v>
      </c>
      <c r="AA38" s="137">
        <v>1189.2639405204459</v>
      </c>
      <c r="AB38" s="33">
        <v>0</v>
      </c>
      <c r="AC38" s="80">
        <v>0</v>
      </c>
      <c r="AD38" s="46">
        <v>0</v>
      </c>
      <c r="AE38" s="34">
        <v>0</v>
      </c>
      <c r="AF38" s="80">
        <v>0</v>
      </c>
      <c r="AG38" s="46">
        <v>0</v>
      </c>
      <c r="AH38" s="34">
        <v>0</v>
      </c>
      <c r="AI38" s="136">
        <v>0</v>
      </c>
      <c r="AJ38" s="47">
        <v>0</v>
      </c>
      <c r="AK38" s="45">
        <v>15643.637931034482</v>
      </c>
      <c r="AL38" s="77">
        <v>12.781609195402298</v>
      </c>
      <c r="AM38" s="47">
        <v>1223.917715827338</v>
      </c>
      <c r="AN38" s="31"/>
    </row>
    <row r="39" spans="1:43" ht="27.2" customHeight="1">
      <c r="A39" s="31"/>
      <c r="B39" s="92" t="s">
        <v>107</v>
      </c>
      <c r="C39" s="93"/>
      <c r="D39" s="45">
        <v>20749.2220452849</v>
      </c>
      <c r="E39" s="77">
        <v>6.9480716596168204</v>
      </c>
      <c r="F39" s="47">
        <v>2986.3281586288645</v>
      </c>
      <c r="G39" s="48">
        <v>20172.296262534182</v>
      </c>
      <c r="H39" s="77">
        <v>5.1792572117505218</v>
      </c>
      <c r="I39" s="48">
        <v>3894.8241876784891</v>
      </c>
      <c r="J39" s="34">
        <v>18773.74981242184</v>
      </c>
      <c r="K39" s="80">
        <v>4.8556898707794911</v>
      </c>
      <c r="L39" s="46">
        <v>3866.340378408076</v>
      </c>
      <c r="M39" s="34">
        <v>24209.765839556734</v>
      </c>
      <c r="N39" s="80">
        <v>5.5550469766321369</v>
      </c>
      <c r="O39" s="46">
        <v>4358.1568151264146</v>
      </c>
      <c r="P39" s="34">
        <v>22763.5</v>
      </c>
      <c r="Q39" s="136">
        <v>3.1071428571428572</v>
      </c>
      <c r="R39" s="47">
        <v>7326.1839080459777</v>
      </c>
      <c r="S39" s="31"/>
      <c r="T39" s="92" t="s">
        <v>107</v>
      </c>
      <c r="U39" s="140"/>
      <c r="V39" s="48">
        <v>19427.569078947367</v>
      </c>
      <c r="W39" s="77">
        <v>5.6118421052631575</v>
      </c>
      <c r="X39" s="48">
        <v>3461.8880422039856</v>
      </c>
      <c r="Y39" s="34">
        <v>20306.714389009401</v>
      </c>
      <c r="Z39" s="80">
        <v>8.4830079537237886</v>
      </c>
      <c r="AA39" s="137">
        <v>2393.8106034776679</v>
      </c>
      <c r="AB39" s="33">
        <v>0</v>
      </c>
      <c r="AC39" s="80">
        <v>0</v>
      </c>
      <c r="AD39" s="46">
        <v>0</v>
      </c>
      <c r="AE39" s="34">
        <v>0</v>
      </c>
      <c r="AF39" s="80">
        <v>0</v>
      </c>
      <c r="AG39" s="46">
        <v>0</v>
      </c>
      <c r="AH39" s="34">
        <v>0</v>
      </c>
      <c r="AI39" s="136">
        <v>0</v>
      </c>
      <c r="AJ39" s="47">
        <v>0</v>
      </c>
      <c r="AK39" s="45">
        <v>23922.360504609413</v>
      </c>
      <c r="AL39" s="77">
        <v>16.676694161410317</v>
      </c>
      <c r="AM39" s="47">
        <v>1434.4785766933041</v>
      </c>
      <c r="AN39" s="31"/>
    </row>
    <row r="40" spans="1:43" ht="27.2" customHeight="1">
      <c r="A40" s="31" t="s">
        <v>92</v>
      </c>
      <c r="B40" s="92" t="s">
        <v>108</v>
      </c>
      <c r="C40" s="93"/>
      <c r="D40" s="45">
        <v>42375.451001053741</v>
      </c>
      <c r="E40" s="77">
        <v>11.133497248565742</v>
      </c>
      <c r="F40" s="47">
        <v>3806.1221963756898</v>
      </c>
      <c r="G40" s="48">
        <v>43568.04731668438</v>
      </c>
      <c r="H40" s="77">
        <v>10.473432518597237</v>
      </c>
      <c r="I40" s="48">
        <v>4159.8632768504895</v>
      </c>
      <c r="J40" s="34">
        <v>41759.152830767882</v>
      </c>
      <c r="K40" s="80">
        <v>10.663509187387625</v>
      </c>
      <c r="L40" s="46">
        <v>3916.0797910840597</v>
      </c>
      <c r="M40" s="34">
        <v>46032.050801479658</v>
      </c>
      <c r="N40" s="80">
        <v>9.5458281956432387</v>
      </c>
      <c r="O40" s="46">
        <v>4822.2165597416588</v>
      </c>
      <c r="P40" s="34">
        <v>24792.705426356591</v>
      </c>
      <c r="Q40" s="136">
        <v>7.8062015503875966</v>
      </c>
      <c r="R40" s="47">
        <v>3176.0268123138035</v>
      </c>
      <c r="S40" s="31" t="s">
        <v>92</v>
      </c>
      <c r="T40" s="92" t="s">
        <v>108</v>
      </c>
      <c r="U40" s="140"/>
      <c r="V40" s="48">
        <v>55725.915094339623</v>
      </c>
      <c r="W40" s="77">
        <v>11.023584905660377</v>
      </c>
      <c r="X40" s="48">
        <v>5055.1536157466835</v>
      </c>
      <c r="Y40" s="34">
        <v>47598.581406323741</v>
      </c>
      <c r="Z40" s="80">
        <v>13.805568664464371</v>
      </c>
      <c r="AA40" s="137">
        <v>3447.7812948656592</v>
      </c>
      <c r="AB40" s="33">
        <v>0</v>
      </c>
      <c r="AC40" s="80">
        <v>0</v>
      </c>
      <c r="AD40" s="46">
        <v>0</v>
      </c>
      <c r="AE40" s="34">
        <v>0</v>
      </c>
      <c r="AF40" s="80">
        <v>0</v>
      </c>
      <c r="AG40" s="46">
        <v>0</v>
      </c>
      <c r="AH40" s="34">
        <v>0</v>
      </c>
      <c r="AI40" s="136">
        <v>0</v>
      </c>
      <c r="AJ40" s="47">
        <v>0</v>
      </c>
      <c r="AK40" s="45">
        <v>33512.800394866732</v>
      </c>
      <c r="AL40" s="77">
        <v>16.038696939782824</v>
      </c>
      <c r="AM40" s="47">
        <v>2089.4964547737459</v>
      </c>
      <c r="AN40" s="31"/>
    </row>
    <row r="41" spans="1:43" ht="27.2" customHeight="1">
      <c r="A41" s="31"/>
      <c r="B41" s="92" t="s">
        <v>109</v>
      </c>
      <c r="C41" s="93"/>
      <c r="D41" s="45">
        <v>18804.791666666668</v>
      </c>
      <c r="E41" s="77">
        <v>15.041666666666666</v>
      </c>
      <c r="F41" s="47">
        <v>1250.180055401662</v>
      </c>
      <c r="G41" s="48">
        <v>17077.961538461535</v>
      </c>
      <c r="H41" s="77">
        <v>11.942307692307692</v>
      </c>
      <c r="I41" s="48">
        <v>1430.0386473429951</v>
      </c>
      <c r="J41" s="34">
        <v>16985.192307692309</v>
      </c>
      <c r="K41" s="80">
        <v>8.884615384615385</v>
      </c>
      <c r="L41" s="46">
        <v>1911.7532467532467</v>
      </c>
      <c r="M41" s="34">
        <v>17740.63157894737</v>
      </c>
      <c r="N41" s="80">
        <v>16.315789473684209</v>
      </c>
      <c r="O41" s="46">
        <v>1087.3290322580644</v>
      </c>
      <c r="P41" s="34">
        <v>0</v>
      </c>
      <c r="Q41" s="136">
        <v>0</v>
      </c>
      <c r="R41" s="47">
        <v>0</v>
      </c>
      <c r="S41" s="31"/>
      <c r="T41" s="92" t="s">
        <v>109</v>
      </c>
      <c r="U41" s="140"/>
      <c r="V41" s="48">
        <v>0</v>
      </c>
      <c r="W41" s="77">
        <v>0</v>
      </c>
      <c r="X41" s="48">
        <v>0</v>
      </c>
      <c r="Y41" s="34">
        <v>15623.857142857143</v>
      </c>
      <c r="Z41" s="80">
        <v>11.428571428571429</v>
      </c>
      <c r="AA41" s="137">
        <v>1367.0875000000001</v>
      </c>
      <c r="AB41" s="33">
        <v>0</v>
      </c>
      <c r="AC41" s="80">
        <v>0</v>
      </c>
      <c r="AD41" s="46">
        <v>0</v>
      </c>
      <c r="AE41" s="34">
        <v>0</v>
      </c>
      <c r="AF41" s="80">
        <v>0</v>
      </c>
      <c r="AG41" s="46">
        <v>0</v>
      </c>
      <c r="AH41" s="34">
        <v>0</v>
      </c>
      <c r="AI41" s="136">
        <v>0</v>
      </c>
      <c r="AJ41" s="47">
        <v>0</v>
      </c>
      <c r="AK41" s="45">
        <v>23294.55</v>
      </c>
      <c r="AL41" s="77">
        <v>23.1</v>
      </c>
      <c r="AM41" s="47">
        <v>1008.4220779220781</v>
      </c>
      <c r="AN41" s="31"/>
    </row>
    <row r="42" spans="1:43" ht="27.2" customHeight="1">
      <c r="A42" s="31" t="s">
        <v>47</v>
      </c>
      <c r="B42" s="92" t="s">
        <v>110</v>
      </c>
      <c r="C42" s="93"/>
      <c r="D42" s="45">
        <v>9259.7564968946626</v>
      </c>
      <c r="E42" s="77">
        <v>4.6037790903840889</v>
      </c>
      <c r="F42" s="47">
        <v>2011.3381452718938</v>
      </c>
      <c r="G42" s="48">
        <v>9255.1645618669118</v>
      </c>
      <c r="H42" s="77">
        <v>4.6018692650546438</v>
      </c>
      <c r="I42" s="48">
        <v>2011.1750310136229</v>
      </c>
      <c r="J42" s="34">
        <v>11002.785702438216</v>
      </c>
      <c r="K42" s="80">
        <v>4.9630322129907469</v>
      </c>
      <c r="L42" s="46">
        <v>2216.9482748144169</v>
      </c>
      <c r="M42" s="34">
        <v>10681.105802140935</v>
      </c>
      <c r="N42" s="80">
        <v>4.9798297951318569</v>
      </c>
      <c r="O42" s="46">
        <v>2144.8736686909438</v>
      </c>
      <c r="P42" s="34">
        <v>3747.3731575144507</v>
      </c>
      <c r="Q42" s="136">
        <v>3.3267702312138727</v>
      </c>
      <c r="R42" s="47">
        <v>1126.4298094152143</v>
      </c>
      <c r="S42" s="31" t="s">
        <v>47</v>
      </c>
      <c r="T42" s="92" t="s">
        <v>110</v>
      </c>
      <c r="U42" s="140"/>
      <c r="V42" s="48">
        <v>34263</v>
      </c>
      <c r="W42" s="77">
        <v>3.75</v>
      </c>
      <c r="X42" s="48">
        <v>9136.7999999999993</v>
      </c>
      <c r="Y42" s="34">
        <v>24844.955555555553</v>
      </c>
      <c r="Z42" s="80">
        <v>6.6222222222222218</v>
      </c>
      <c r="AA42" s="137">
        <v>3751.7550335570468</v>
      </c>
      <c r="AB42" s="33">
        <v>0</v>
      </c>
      <c r="AC42" s="80">
        <v>0</v>
      </c>
      <c r="AD42" s="46">
        <v>0</v>
      </c>
      <c r="AE42" s="34">
        <v>0</v>
      </c>
      <c r="AF42" s="80">
        <v>0</v>
      </c>
      <c r="AG42" s="46">
        <v>0</v>
      </c>
      <c r="AH42" s="34">
        <v>0</v>
      </c>
      <c r="AI42" s="136">
        <v>0</v>
      </c>
      <c r="AJ42" s="47">
        <v>0</v>
      </c>
      <c r="AK42" s="45">
        <v>13135.546232876712</v>
      </c>
      <c r="AL42" s="77">
        <v>6.2157534246575343</v>
      </c>
      <c r="AM42" s="47">
        <v>2113.2669421487603</v>
      </c>
      <c r="AN42" s="31"/>
    </row>
    <row r="43" spans="1:43" ht="27.2" customHeight="1">
      <c r="A43" s="31"/>
      <c r="B43" s="92" t="s">
        <v>111</v>
      </c>
      <c r="C43" s="93"/>
      <c r="D43" s="45">
        <v>22823.964555999239</v>
      </c>
      <c r="E43" s="77">
        <v>2.6822589845978322</v>
      </c>
      <c r="F43" s="47">
        <v>8509.2322132425925</v>
      </c>
      <c r="G43" s="48">
        <v>22713.543430490485</v>
      </c>
      <c r="H43" s="77">
        <v>2.6713379493345495</v>
      </c>
      <c r="I43" s="48">
        <v>8502.6843706347972</v>
      </c>
      <c r="J43" s="34">
        <v>22856.892025651749</v>
      </c>
      <c r="K43" s="80">
        <v>2.714345462149728</v>
      </c>
      <c r="L43" s="46">
        <v>8420.7748587570622</v>
      </c>
      <c r="M43" s="34">
        <v>22691.950459066564</v>
      </c>
      <c r="N43" s="80">
        <v>2.6193573068094875</v>
      </c>
      <c r="O43" s="46">
        <v>8663.1748941142123</v>
      </c>
      <c r="P43" s="34">
        <v>15460.9</v>
      </c>
      <c r="Q43" s="136">
        <v>1.9</v>
      </c>
      <c r="R43" s="47">
        <v>8137.3157894736842</v>
      </c>
      <c r="S43" s="31"/>
      <c r="T43" s="92" t="s">
        <v>111</v>
      </c>
      <c r="U43" s="140"/>
      <c r="V43" s="48">
        <v>22523.51213592233</v>
      </c>
      <c r="W43" s="77">
        <v>2.5764563106796117</v>
      </c>
      <c r="X43" s="48">
        <v>8742.0508714083844</v>
      </c>
      <c r="Y43" s="34">
        <v>22269.892461496893</v>
      </c>
      <c r="Z43" s="80">
        <v>2.6033504458254524</v>
      </c>
      <c r="AA43" s="137">
        <v>8554.3198754540736</v>
      </c>
      <c r="AB43" s="33">
        <v>0</v>
      </c>
      <c r="AC43" s="80">
        <v>0</v>
      </c>
      <c r="AD43" s="46">
        <v>0</v>
      </c>
      <c r="AE43" s="34">
        <v>0</v>
      </c>
      <c r="AF43" s="80">
        <v>0</v>
      </c>
      <c r="AG43" s="46">
        <v>0</v>
      </c>
      <c r="AH43" s="34">
        <v>0</v>
      </c>
      <c r="AI43" s="136">
        <v>0</v>
      </c>
      <c r="AJ43" s="47">
        <v>0</v>
      </c>
      <c r="AK43" s="45">
        <v>24047.883272058825</v>
      </c>
      <c r="AL43" s="77">
        <v>2.8033088235294117</v>
      </c>
      <c r="AM43" s="47">
        <v>8578.3924590163933</v>
      </c>
      <c r="AN43" s="31"/>
    </row>
    <row r="44" spans="1:43" ht="27.2" customHeight="1">
      <c r="A44" s="31" t="s">
        <v>99</v>
      </c>
      <c r="B44" s="92" t="s">
        <v>112</v>
      </c>
      <c r="C44" s="93"/>
      <c r="D44" s="45">
        <v>35423.701857185421</v>
      </c>
      <c r="E44" s="77">
        <v>2.4565498063362798</v>
      </c>
      <c r="F44" s="47">
        <v>14420.103254497675</v>
      </c>
      <c r="G44" s="48">
        <v>35369.858700040364</v>
      </c>
      <c r="H44" s="77">
        <v>2.454985870004037</v>
      </c>
      <c r="I44" s="48">
        <v>14407.357342542346</v>
      </c>
      <c r="J44" s="34">
        <v>34578.902872582483</v>
      </c>
      <c r="K44" s="80">
        <v>2.4328782707622296</v>
      </c>
      <c r="L44" s="46">
        <v>14213.166062660743</v>
      </c>
      <c r="M44" s="34">
        <v>41994.501999111504</v>
      </c>
      <c r="N44" s="80">
        <v>2.5975122167925369</v>
      </c>
      <c r="O44" s="46">
        <v>16167.200957756111</v>
      </c>
      <c r="P44" s="34">
        <v>14920.758547008547</v>
      </c>
      <c r="Q44" s="136">
        <v>1.8931623931623931</v>
      </c>
      <c r="R44" s="47">
        <v>7881.3939051918733</v>
      </c>
      <c r="S44" s="31" t="s">
        <v>99</v>
      </c>
      <c r="T44" s="92" t="s">
        <v>112</v>
      </c>
      <c r="U44" s="140"/>
      <c r="V44" s="48">
        <v>33662.551020408158</v>
      </c>
      <c r="W44" s="77">
        <v>2.5510204081632653</v>
      </c>
      <c r="X44" s="48">
        <v>13195.72</v>
      </c>
      <c r="Y44" s="34">
        <v>38182.509259259263</v>
      </c>
      <c r="Z44" s="80">
        <v>3.3148148148148149</v>
      </c>
      <c r="AA44" s="137">
        <v>11518.745810055867</v>
      </c>
      <c r="AB44" s="33">
        <v>0</v>
      </c>
      <c r="AC44" s="80">
        <v>0</v>
      </c>
      <c r="AD44" s="46">
        <v>0</v>
      </c>
      <c r="AE44" s="34">
        <v>0</v>
      </c>
      <c r="AF44" s="80">
        <v>0</v>
      </c>
      <c r="AG44" s="46">
        <v>0</v>
      </c>
      <c r="AH44" s="34">
        <v>0</v>
      </c>
      <c r="AI44" s="136">
        <v>0</v>
      </c>
      <c r="AJ44" s="47">
        <v>0</v>
      </c>
      <c r="AK44" s="45">
        <v>38737.229813664599</v>
      </c>
      <c r="AL44" s="77">
        <v>2.5527950310559007</v>
      </c>
      <c r="AM44" s="47">
        <v>15174.437956204381</v>
      </c>
      <c r="AN44" s="31"/>
    </row>
    <row r="45" spans="1:43" ht="27.2" customHeight="1" thickBot="1">
      <c r="A45" s="94"/>
      <c r="B45" s="95" t="s">
        <v>113</v>
      </c>
      <c r="C45" s="96"/>
      <c r="D45" s="52">
        <v>21365.567823045654</v>
      </c>
      <c r="E45" s="83">
        <v>6.1759334530673975</v>
      </c>
      <c r="F45" s="54">
        <v>3459.4880248319437</v>
      </c>
      <c r="G45" s="55">
        <v>20403.38926018358</v>
      </c>
      <c r="H45" s="83">
        <v>5.2749460682712241</v>
      </c>
      <c r="I45" s="55">
        <v>3867.9806383064029</v>
      </c>
      <c r="J45" s="57">
        <v>19417.698318971605</v>
      </c>
      <c r="K45" s="97">
        <v>4.8539906766492447</v>
      </c>
      <c r="L45" s="53">
        <v>4000.3575640107797</v>
      </c>
      <c r="M45" s="57">
        <v>21801.165708600485</v>
      </c>
      <c r="N45" s="97">
        <v>6.38624806544329</v>
      </c>
      <c r="O45" s="53">
        <v>3413.7674398476715</v>
      </c>
      <c r="P45" s="57">
        <v>26612.241379310344</v>
      </c>
      <c r="Q45" s="141">
        <v>2.9540229885057472</v>
      </c>
      <c r="R45" s="54">
        <v>9008.8132295719843</v>
      </c>
      <c r="S45" s="94"/>
      <c r="T45" s="95" t="s">
        <v>113</v>
      </c>
      <c r="U45" s="142"/>
      <c r="V45" s="55">
        <v>25730.416158536584</v>
      </c>
      <c r="W45" s="83">
        <v>5.3536585365853657</v>
      </c>
      <c r="X45" s="55">
        <v>4806.1369589977212</v>
      </c>
      <c r="Y45" s="57">
        <v>29082.867492850331</v>
      </c>
      <c r="Z45" s="97">
        <v>7.6568160152526215</v>
      </c>
      <c r="AA45" s="143">
        <v>3798.2978087649403</v>
      </c>
      <c r="AB45" s="56">
        <v>0</v>
      </c>
      <c r="AC45" s="97">
        <v>0</v>
      </c>
      <c r="AD45" s="53">
        <v>0</v>
      </c>
      <c r="AE45" s="57">
        <v>0</v>
      </c>
      <c r="AF45" s="97">
        <v>0</v>
      </c>
      <c r="AG45" s="53">
        <v>0</v>
      </c>
      <c r="AH45" s="57">
        <v>0</v>
      </c>
      <c r="AI45" s="141">
        <v>0</v>
      </c>
      <c r="AJ45" s="54">
        <v>0</v>
      </c>
      <c r="AK45" s="52">
        <v>29470.632282202034</v>
      </c>
      <c r="AL45" s="83">
        <v>13.765544272225192</v>
      </c>
      <c r="AM45" s="54">
        <v>2140.8984417466936</v>
      </c>
      <c r="AN45" s="31"/>
    </row>
    <row r="46" spans="1:43" s="98" customFormat="1" ht="14.25">
      <c r="B46" s="314"/>
      <c r="T46" s="314"/>
      <c r="AO46" s="360"/>
      <c r="AP46" s="360"/>
      <c r="AQ46" s="360"/>
    </row>
    <row r="47" spans="1:43" s="98" customFormat="1" ht="14.25">
      <c r="B47" s="99"/>
      <c r="T47" s="99"/>
      <c r="AO47" s="360"/>
      <c r="AP47" s="360"/>
      <c r="AQ47" s="360"/>
    </row>
    <row r="48" spans="1:43" s="98" customFormat="1" ht="14.25">
      <c r="B48" s="100"/>
      <c r="T48" s="100"/>
      <c r="AO48" s="360"/>
      <c r="AP48" s="360"/>
      <c r="AQ48" s="360"/>
    </row>
    <row r="49" spans="2:43" s="98" customFormat="1" ht="14.25">
      <c r="B49" s="99"/>
      <c r="T49" s="99"/>
      <c r="AO49" s="360"/>
      <c r="AP49" s="360"/>
      <c r="AQ49" s="360"/>
    </row>
    <row r="50" spans="2:43" s="98" customFormat="1" ht="14.25">
      <c r="B50" s="99"/>
      <c r="E50" s="360"/>
      <c r="T50" s="99"/>
      <c r="AL50" s="360"/>
      <c r="AO50" s="360"/>
      <c r="AP50" s="360"/>
      <c r="AQ50" s="360"/>
    </row>
    <row r="51" spans="2:43" s="98" customFormat="1" ht="14.25">
      <c r="B51" s="314"/>
      <c r="E51" s="360"/>
      <c r="T51" s="314"/>
      <c r="AL51" s="360"/>
      <c r="AO51" s="360"/>
      <c r="AP51" s="360"/>
      <c r="AQ51" s="360"/>
    </row>
    <row r="52" spans="2:43" s="98" customFormat="1" ht="14.25">
      <c r="B52" s="314"/>
      <c r="E52" s="360"/>
      <c r="T52" s="314"/>
      <c r="AL52" s="360"/>
      <c r="AO52" s="360"/>
      <c r="AP52" s="360"/>
      <c r="AQ52" s="360"/>
    </row>
    <row r="53" spans="2:43" ht="21">
      <c r="B53" s="99"/>
      <c r="C53" s="101"/>
      <c r="T53" s="99"/>
      <c r="U53" s="101"/>
    </row>
  </sheetData>
  <customSheetViews>
    <customSheetView guid="{6F28069D-A7F4-41D2-AA1B-4487F97E36F1}" scale="75" showPageBreaks="1" printArea="1" showRuler="0" topLeftCell="AD1">
      <selection activeCell="P4" sqref="P4:R4"/>
      <pageMargins left="0.47244094488188981" right="0.55118110236220474" top="0.55118110236220474" bottom="0.27559055118110237" header="0.51181102362204722" footer="0.27559055118110237"/>
      <printOptions horizontalCentered="1"/>
      <pageSetup paperSize="8" scale="70" orientation="landscape" r:id="rId1"/>
      <headerFooter alignWithMargins="0"/>
    </customSheetView>
  </customSheetViews>
  <mergeCells count="10">
    <mergeCell ref="V1:AM1"/>
    <mergeCell ref="V24:AM24"/>
    <mergeCell ref="D26:F27"/>
    <mergeCell ref="D3:F4"/>
    <mergeCell ref="D1:R1"/>
    <mergeCell ref="D24:R24"/>
    <mergeCell ref="V4:X4"/>
    <mergeCell ref="Y4:AA4"/>
    <mergeCell ref="V27:X27"/>
    <mergeCell ref="Y27:AA27"/>
  </mergeCells>
  <phoneticPr fontId="2"/>
  <printOptions horizontalCentered="1"/>
  <pageMargins left="0.47244094488188981" right="0.55118110236220474" top="0.59055118110236227" bottom="0.27559055118110237" header="0.51181102362204722" footer="0.27559055118110237"/>
  <pageSetup paperSize="8" scale="70" orientation="landscape" r:id="rId2"/>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211"/>
  <dimension ref="A1:AQ53"/>
  <sheetViews>
    <sheetView zoomScale="60" zoomScaleNormal="60" workbookViewId="0">
      <pane xSplit="3" ySplit="6" topLeftCell="D7" activePane="bottomRight" state="frozen"/>
      <selection pane="topRight"/>
      <selection pane="bottomLeft"/>
      <selection pane="bottomRight"/>
    </sheetView>
  </sheetViews>
  <sheetFormatPr defaultRowHeight="13.5"/>
  <cols>
    <col min="1" max="1" width="3.375" style="1" customWidth="1"/>
    <col min="2" max="2" width="18.5" style="1" customWidth="1"/>
    <col min="3" max="3" width="12.75" style="1" customWidth="1"/>
    <col min="4" max="18" width="16.875" style="1" customWidth="1"/>
    <col min="19" max="19" width="3.375" style="1" customWidth="1"/>
    <col min="20" max="20" width="17.5" style="1" customWidth="1"/>
    <col min="21" max="21" width="7.375" style="1" customWidth="1"/>
    <col min="22" max="27" width="14.5" style="1" customWidth="1"/>
    <col min="28" max="36" width="14.5" style="1" hidden="1" customWidth="1"/>
    <col min="37" max="37" width="14" style="1" customWidth="1"/>
    <col min="38" max="38" width="13.875" style="1" customWidth="1"/>
    <col min="39" max="39" width="14.5" style="1" customWidth="1"/>
    <col min="40" max="40" width="9" style="1"/>
    <col min="41" max="43" width="9" style="314"/>
    <col min="44" max="16384" width="9" style="1"/>
  </cols>
  <sheetData>
    <row r="1" spans="1:43" ht="27.75" customHeight="1">
      <c r="A1" s="154" t="s">
        <v>256</v>
      </c>
      <c r="D1" s="941" t="s">
        <v>369</v>
      </c>
      <c r="E1" s="941"/>
      <c r="F1" s="941"/>
      <c r="G1" s="941"/>
      <c r="H1" s="941"/>
      <c r="I1" s="941"/>
      <c r="J1" s="941"/>
      <c r="K1" s="941"/>
      <c r="L1" s="941"/>
      <c r="M1" s="941"/>
      <c r="N1" s="941"/>
      <c r="O1" s="941"/>
      <c r="P1" s="941"/>
      <c r="Q1" s="941"/>
      <c r="R1" s="941"/>
      <c r="S1" s="154" t="s">
        <v>256</v>
      </c>
      <c r="V1" s="941" t="s">
        <v>369</v>
      </c>
      <c r="W1" s="941"/>
      <c r="X1" s="941"/>
      <c r="Y1" s="941"/>
      <c r="Z1" s="941"/>
      <c r="AA1" s="941"/>
      <c r="AB1" s="941"/>
      <c r="AC1" s="941"/>
      <c r="AD1" s="941"/>
      <c r="AE1" s="941"/>
      <c r="AF1" s="941"/>
      <c r="AG1" s="941"/>
      <c r="AH1" s="941"/>
      <c r="AI1" s="941"/>
      <c r="AJ1" s="941"/>
      <c r="AK1" s="941"/>
      <c r="AL1" s="941"/>
      <c r="AM1" s="941"/>
      <c r="AO1" s="312"/>
      <c r="AP1" s="312"/>
      <c r="AQ1" s="312"/>
    </row>
    <row r="2" spans="1:43" ht="21.75" customHeight="1" thickBot="1">
      <c r="A2" s="156" t="s">
        <v>123</v>
      </c>
      <c r="B2" s="312"/>
      <c r="C2" s="157"/>
      <c r="D2" s="157"/>
      <c r="E2" s="312"/>
      <c r="F2" s="312"/>
      <c r="G2" s="312"/>
      <c r="H2" s="312"/>
      <c r="I2" s="312"/>
      <c r="P2" s="155"/>
      <c r="Q2" s="158"/>
      <c r="R2" s="751" t="s">
        <v>708</v>
      </c>
      <c r="S2" s="156" t="s">
        <v>123</v>
      </c>
      <c r="T2" s="312"/>
      <c r="U2" s="157"/>
      <c r="V2" s="157"/>
      <c r="W2" s="312"/>
      <c r="X2" s="312"/>
      <c r="Y2" s="312"/>
      <c r="Z2" s="312"/>
      <c r="AA2" s="312"/>
      <c r="AH2" s="155"/>
      <c r="AJ2" s="313"/>
      <c r="AK2" s="157"/>
      <c r="AL2" s="159"/>
      <c r="AM2" s="751" t="s">
        <v>708</v>
      </c>
      <c r="AO2" s="312"/>
      <c r="AP2" s="312"/>
      <c r="AQ2" s="312"/>
    </row>
    <row r="3" spans="1:43" ht="18" customHeight="1">
      <c r="A3" s="5"/>
      <c r="B3" s="6"/>
      <c r="C3" s="7"/>
      <c r="D3" s="942" t="s">
        <v>65</v>
      </c>
      <c r="E3" s="948"/>
      <c r="F3" s="949"/>
      <c r="G3" s="11" t="s">
        <v>134</v>
      </c>
      <c r="H3" s="10"/>
      <c r="I3" s="10"/>
      <c r="J3" s="9"/>
      <c r="K3" s="10"/>
      <c r="L3" s="10"/>
      <c r="M3" s="9"/>
      <c r="N3" s="10"/>
      <c r="O3" s="10"/>
      <c r="P3" s="11"/>
      <c r="Q3" s="10"/>
      <c r="R3" s="12"/>
      <c r="S3" s="5"/>
      <c r="T3" s="8"/>
      <c r="U3" s="104"/>
      <c r="V3" s="11" t="s">
        <v>134</v>
      </c>
      <c r="W3" s="10"/>
      <c r="X3" s="10"/>
      <c r="Y3" s="9"/>
      <c r="Z3" s="10"/>
      <c r="AA3" s="12"/>
      <c r="AB3" s="11" t="s">
        <v>66</v>
      </c>
      <c r="AC3" s="10"/>
      <c r="AD3" s="10"/>
      <c r="AE3" s="11"/>
      <c r="AF3" s="10"/>
      <c r="AG3" s="10"/>
      <c r="AH3" s="9"/>
      <c r="AI3" s="10"/>
      <c r="AJ3" s="12"/>
      <c r="AK3" s="62"/>
      <c r="AL3" s="8" t="s">
        <v>135</v>
      </c>
      <c r="AM3" s="105"/>
    </row>
    <row r="4" spans="1:43" ht="18" customHeight="1" thickBot="1">
      <c r="A4" s="13" t="s">
        <v>67</v>
      </c>
      <c r="B4" s="14"/>
      <c r="C4" s="38" t="s">
        <v>68</v>
      </c>
      <c r="D4" s="950"/>
      <c r="E4" s="951"/>
      <c r="F4" s="952"/>
      <c r="G4" s="106"/>
      <c r="H4" s="107" t="s">
        <v>541</v>
      </c>
      <c r="I4" s="108"/>
      <c r="J4" s="109" t="s">
        <v>0</v>
      </c>
      <c r="K4" s="111" t="s">
        <v>46</v>
      </c>
      <c r="L4" s="110"/>
      <c r="M4" s="725" t="s">
        <v>444</v>
      </c>
      <c r="N4" s="107"/>
      <c r="O4" s="726"/>
      <c r="P4" s="107" t="s">
        <v>434</v>
      </c>
      <c r="Q4" s="107"/>
      <c r="R4" s="724"/>
      <c r="S4" s="13" t="s">
        <v>101</v>
      </c>
      <c r="T4" s="63"/>
      <c r="U4" s="315"/>
      <c r="V4" s="953" t="s">
        <v>249</v>
      </c>
      <c r="W4" s="954"/>
      <c r="X4" s="955"/>
      <c r="Y4" s="958" t="s">
        <v>419</v>
      </c>
      <c r="Z4" s="959"/>
      <c r="AA4" s="960"/>
      <c r="AB4" s="106"/>
      <c r="AC4" s="111" t="s">
        <v>541</v>
      </c>
      <c r="AD4" s="108"/>
      <c r="AE4" s="113"/>
      <c r="AF4" s="111" t="s">
        <v>250</v>
      </c>
      <c r="AG4" s="108"/>
      <c r="AH4" s="109" t="s">
        <v>0</v>
      </c>
      <c r="AI4" s="111" t="s">
        <v>133</v>
      </c>
      <c r="AJ4" s="112"/>
      <c r="AK4" s="114"/>
      <c r="AL4" s="71"/>
      <c r="AM4" s="115"/>
    </row>
    <row r="5" spans="1:43" s="19" customFormat="1" ht="18" customHeight="1" thickBot="1">
      <c r="A5" s="16"/>
      <c r="B5" s="17"/>
      <c r="C5" s="18"/>
      <c r="D5" s="676" t="s">
        <v>535</v>
      </c>
      <c r="E5" s="676" t="s">
        <v>558</v>
      </c>
      <c r="F5" s="677" t="s">
        <v>559</v>
      </c>
      <c r="G5" s="678" t="s">
        <v>535</v>
      </c>
      <c r="H5" s="676" t="s">
        <v>558</v>
      </c>
      <c r="I5" s="679" t="s">
        <v>559</v>
      </c>
      <c r="J5" s="676" t="s">
        <v>535</v>
      </c>
      <c r="K5" s="676" t="s">
        <v>558</v>
      </c>
      <c r="L5" s="677" t="s">
        <v>559</v>
      </c>
      <c r="M5" s="676" t="s">
        <v>535</v>
      </c>
      <c r="N5" s="676" t="s">
        <v>558</v>
      </c>
      <c r="O5" s="676" t="s">
        <v>559</v>
      </c>
      <c r="P5" s="680" t="s">
        <v>535</v>
      </c>
      <c r="Q5" s="676" t="s">
        <v>558</v>
      </c>
      <c r="R5" s="681" t="s">
        <v>559</v>
      </c>
      <c r="S5" s="16"/>
      <c r="T5" s="70"/>
      <c r="U5" s="116"/>
      <c r="V5" s="678" t="s">
        <v>535</v>
      </c>
      <c r="W5" s="676" t="s">
        <v>558</v>
      </c>
      <c r="X5" s="679" t="s">
        <v>559</v>
      </c>
      <c r="Y5" s="676" t="s">
        <v>535</v>
      </c>
      <c r="Z5" s="676" t="s">
        <v>558</v>
      </c>
      <c r="AA5" s="681" t="s">
        <v>559</v>
      </c>
      <c r="AB5" s="680" t="s">
        <v>535</v>
      </c>
      <c r="AC5" s="676" t="s">
        <v>558</v>
      </c>
      <c r="AD5" s="676" t="s">
        <v>559</v>
      </c>
      <c r="AE5" s="680" t="s">
        <v>535</v>
      </c>
      <c r="AF5" s="676" t="s">
        <v>558</v>
      </c>
      <c r="AG5" s="676" t="s">
        <v>559</v>
      </c>
      <c r="AH5" s="680" t="s">
        <v>535</v>
      </c>
      <c r="AI5" s="676" t="s">
        <v>558</v>
      </c>
      <c r="AJ5" s="681" t="s">
        <v>559</v>
      </c>
      <c r="AK5" s="676" t="s">
        <v>535</v>
      </c>
      <c r="AL5" s="676" t="s">
        <v>558</v>
      </c>
      <c r="AM5" s="681" t="s">
        <v>559</v>
      </c>
      <c r="AO5" s="314"/>
      <c r="AP5" s="314"/>
      <c r="AQ5" s="314"/>
    </row>
    <row r="6" spans="1:43" s="19" customFormat="1" ht="15.2" customHeight="1">
      <c r="A6" s="117"/>
      <c r="B6" s="118"/>
      <c r="C6" s="7"/>
      <c r="D6" s="144" t="s">
        <v>537</v>
      </c>
      <c r="E6" s="145" t="s">
        <v>560</v>
      </c>
      <c r="F6" s="146" t="s">
        <v>638</v>
      </c>
      <c r="G6" s="147" t="s">
        <v>537</v>
      </c>
      <c r="H6" s="145" t="s">
        <v>560</v>
      </c>
      <c r="I6" s="148" t="s">
        <v>638</v>
      </c>
      <c r="J6" s="145" t="s">
        <v>537</v>
      </c>
      <c r="K6" s="145" t="s">
        <v>560</v>
      </c>
      <c r="L6" s="146" t="s">
        <v>638</v>
      </c>
      <c r="M6" s="145" t="s">
        <v>537</v>
      </c>
      <c r="N6" s="145" t="s">
        <v>560</v>
      </c>
      <c r="O6" s="145" t="s">
        <v>638</v>
      </c>
      <c r="P6" s="144" t="s">
        <v>537</v>
      </c>
      <c r="Q6" s="145" t="s">
        <v>560</v>
      </c>
      <c r="R6" s="149" t="s">
        <v>638</v>
      </c>
      <c r="S6" s="150"/>
      <c r="T6" s="151"/>
      <c r="U6" s="152"/>
      <c r="V6" s="153" t="s">
        <v>537</v>
      </c>
      <c r="W6" s="145" t="s">
        <v>560</v>
      </c>
      <c r="X6" s="148" t="s">
        <v>638</v>
      </c>
      <c r="Y6" s="145" t="s">
        <v>537</v>
      </c>
      <c r="Z6" s="145" t="s">
        <v>560</v>
      </c>
      <c r="AA6" s="149" t="s">
        <v>638</v>
      </c>
      <c r="AB6" s="144" t="s">
        <v>537</v>
      </c>
      <c r="AC6" s="145" t="s">
        <v>560</v>
      </c>
      <c r="AD6" s="145" t="s">
        <v>638</v>
      </c>
      <c r="AE6" s="144" t="s">
        <v>537</v>
      </c>
      <c r="AF6" s="145" t="s">
        <v>560</v>
      </c>
      <c r="AG6" s="145" t="s">
        <v>638</v>
      </c>
      <c r="AH6" s="144" t="s">
        <v>537</v>
      </c>
      <c r="AI6" s="145" t="s">
        <v>560</v>
      </c>
      <c r="AJ6" s="149" t="s">
        <v>638</v>
      </c>
      <c r="AK6" s="144" t="s">
        <v>537</v>
      </c>
      <c r="AL6" s="145" t="s">
        <v>560</v>
      </c>
      <c r="AM6" s="149" t="s">
        <v>638</v>
      </c>
      <c r="AO6" s="314"/>
      <c r="AP6" s="314"/>
      <c r="AQ6" s="314"/>
    </row>
    <row r="7" spans="1:43" s="173" customFormat="1" ht="29.25" customHeight="1" thickBot="1">
      <c r="A7" s="160" t="s">
        <v>69</v>
      </c>
      <c r="B7" s="161"/>
      <c r="C7" s="162">
        <v>1125376</v>
      </c>
      <c r="D7" s="163">
        <v>512065858</v>
      </c>
      <c r="E7" s="164">
        <v>740859706</v>
      </c>
      <c r="F7" s="165">
        <v>595729464.98699999</v>
      </c>
      <c r="G7" s="166">
        <v>484630991</v>
      </c>
      <c r="H7" s="164">
        <v>682928703</v>
      </c>
      <c r="I7" s="166">
        <v>533880885.06300008</v>
      </c>
      <c r="J7" s="167">
        <v>250874747</v>
      </c>
      <c r="K7" s="167">
        <v>341838600</v>
      </c>
      <c r="L7" s="168">
        <v>290779060.56700003</v>
      </c>
      <c r="M7" s="167">
        <v>156970886</v>
      </c>
      <c r="N7" s="167">
        <v>221173092</v>
      </c>
      <c r="O7" s="167">
        <v>163726268.24700001</v>
      </c>
      <c r="P7" s="169">
        <v>59577353</v>
      </c>
      <c r="Q7" s="167">
        <v>93200206</v>
      </c>
      <c r="R7" s="170">
        <v>52533250.267999999</v>
      </c>
      <c r="S7" s="171" t="s">
        <v>69</v>
      </c>
      <c r="T7" s="171"/>
      <c r="U7" s="316"/>
      <c r="V7" s="172">
        <v>3851609</v>
      </c>
      <c r="W7" s="164">
        <v>5787799</v>
      </c>
      <c r="X7" s="166">
        <v>6159116.9169999994</v>
      </c>
      <c r="Y7" s="167">
        <v>13356396</v>
      </c>
      <c r="Z7" s="167">
        <v>20929006</v>
      </c>
      <c r="AA7" s="170">
        <v>20683189.063999996</v>
      </c>
      <c r="AB7" s="169">
        <v>0</v>
      </c>
      <c r="AC7" s="167">
        <v>0</v>
      </c>
      <c r="AD7" s="167">
        <v>0</v>
      </c>
      <c r="AE7" s="169">
        <v>0</v>
      </c>
      <c r="AF7" s="167">
        <v>0</v>
      </c>
      <c r="AG7" s="167">
        <v>0</v>
      </c>
      <c r="AH7" s="169">
        <v>0</v>
      </c>
      <c r="AI7" s="167">
        <v>0</v>
      </c>
      <c r="AJ7" s="170">
        <v>0</v>
      </c>
      <c r="AK7" s="163">
        <v>27434867</v>
      </c>
      <c r="AL7" s="164">
        <v>57931003</v>
      </c>
      <c r="AM7" s="165">
        <v>61848579.923999995</v>
      </c>
      <c r="AO7" s="200"/>
      <c r="AP7" s="200"/>
      <c r="AQ7" s="200"/>
    </row>
    <row r="8" spans="1:43" ht="39.200000000000003" customHeight="1" thickBot="1">
      <c r="A8" s="20" t="s">
        <v>70</v>
      </c>
      <c r="B8" s="30"/>
      <c r="C8" s="22">
        <v>100594</v>
      </c>
      <c r="D8" s="23">
        <v>109064151</v>
      </c>
      <c r="E8" s="24">
        <v>158881846</v>
      </c>
      <c r="F8" s="25">
        <v>237648791.83899999</v>
      </c>
      <c r="G8" s="26">
        <v>98859040</v>
      </c>
      <c r="H8" s="24">
        <v>138570554</v>
      </c>
      <c r="I8" s="26">
        <v>208312623.891</v>
      </c>
      <c r="J8" s="28">
        <v>55097885</v>
      </c>
      <c r="K8" s="28">
        <v>75367440</v>
      </c>
      <c r="L8" s="120">
        <v>119626269.14300001</v>
      </c>
      <c r="M8" s="28">
        <v>30240203</v>
      </c>
      <c r="N8" s="28">
        <v>43641626</v>
      </c>
      <c r="O8" s="28">
        <v>63390907.797999993</v>
      </c>
      <c r="P8" s="121">
        <v>8645333</v>
      </c>
      <c r="Q8" s="28">
        <v>12243772</v>
      </c>
      <c r="R8" s="29">
        <v>12464021.528999999</v>
      </c>
      <c r="S8" s="37" t="s">
        <v>70</v>
      </c>
      <c r="T8" s="37"/>
      <c r="U8" s="317"/>
      <c r="V8" s="122">
        <v>1150307</v>
      </c>
      <c r="W8" s="24">
        <v>1701627</v>
      </c>
      <c r="X8" s="26">
        <v>3090267.4219999998</v>
      </c>
      <c r="Y8" s="28">
        <v>3725312</v>
      </c>
      <c r="Z8" s="28">
        <v>5616089</v>
      </c>
      <c r="AA8" s="29">
        <v>9741157.998999998</v>
      </c>
      <c r="AB8" s="121">
        <v>0</v>
      </c>
      <c r="AC8" s="28">
        <v>0</v>
      </c>
      <c r="AD8" s="28">
        <v>0</v>
      </c>
      <c r="AE8" s="121">
        <v>0</v>
      </c>
      <c r="AF8" s="28">
        <v>0</v>
      </c>
      <c r="AG8" s="28">
        <v>0</v>
      </c>
      <c r="AH8" s="121">
        <v>0</v>
      </c>
      <c r="AI8" s="28">
        <v>0</v>
      </c>
      <c r="AJ8" s="29">
        <v>0</v>
      </c>
      <c r="AK8" s="23">
        <v>10205111</v>
      </c>
      <c r="AL8" s="24">
        <v>20311292</v>
      </c>
      <c r="AM8" s="25">
        <v>29336167.947999999</v>
      </c>
    </row>
    <row r="9" spans="1:43" ht="27.2" customHeight="1">
      <c r="A9" s="31" t="s">
        <v>71</v>
      </c>
      <c r="B9" s="32" t="s">
        <v>180</v>
      </c>
      <c r="C9" s="44">
        <v>18174</v>
      </c>
      <c r="D9" s="76">
        <v>38226903</v>
      </c>
      <c r="E9" s="91">
        <v>53104281</v>
      </c>
      <c r="F9" s="88">
        <v>92289877.066</v>
      </c>
      <c r="G9" s="79">
        <v>35445567</v>
      </c>
      <c r="H9" s="318">
        <v>48610499</v>
      </c>
      <c r="I9" s="79">
        <v>83847035.436000004</v>
      </c>
      <c r="J9" s="34">
        <v>18029117</v>
      </c>
      <c r="K9" s="34">
        <v>24331117</v>
      </c>
      <c r="L9" s="123">
        <v>45779637.413999997</v>
      </c>
      <c r="M9" s="34">
        <v>11375700</v>
      </c>
      <c r="N9" s="34">
        <v>15831986</v>
      </c>
      <c r="O9" s="34">
        <v>26111414.017999999</v>
      </c>
      <c r="P9" s="124">
        <v>4278483</v>
      </c>
      <c r="Q9" s="34">
        <v>5860979</v>
      </c>
      <c r="R9" s="35">
        <v>6549487.3439999996</v>
      </c>
      <c r="S9" s="31" t="s">
        <v>71</v>
      </c>
      <c r="T9" s="15" t="s">
        <v>181</v>
      </c>
      <c r="U9" s="319"/>
      <c r="V9" s="78">
        <v>374207</v>
      </c>
      <c r="W9" s="318">
        <v>542400</v>
      </c>
      <c r="X9" s="79">
        <v>1180226.4129999999</v>
      </c>
      <c r="Y9" s="34">
        <v>1388060</v>
      </c>
      <c r="Z9" s="34">
        <v>2044017</v>
      </c>
      <c r="AA9" s="35">
        <v>4226270.2470000004</v>
      </c>
      <c r="AB9" s="124">
        <v>0</v>
      </c>
      <c r="AC9" s="34">
        <v>0</v>
      </c>
      <c r="AD9" s="34">
        <v>0</v>
      </c>
      <c r="AE9" s="124">
        <v>0</v>
      </c>
      <c r="AF9" s="34">
        <v>0</v>
      </c>
      <c r="AG9" s="34">
        <v>0</v>
      </c>
      <c r="AH9" s="124">
        <v>0</v>
      </c>
      <c r="AI9" s="34">
        <v>0</v>
      </c>
      <c r="AJ9" s="35">
        <v>0</v>
      </c>
      <c r="AK9" s="76">
        <v>2781336</v>
      </c>
      <c r="AL9" s="91">
        <v>4493782</v>
      </c>
      <c r="AM9" s="88">
        <v>8442841.6300000008</v>
      </c>
    </row>
    <row r="10" spans="1:43" ht="27.2" customHeight="1">
      <c r="A10" s="31" t="s">
        <v>72</v>
      </c>
      <c r="B10" s="32" t="s">
        <v>73</v>
      </c>
      <c r="C10" s="320">
        <v>2032</v>
      </c>
      <c r="D10" s="321">
        <v>14368152</v>
      </c>
      <c r="E10" s="322">
        <v>19228085</v>
      </c>
      <c r="F10" s="323">
        <v>46177195.766999997</v>
      </c>
      <c r="G10" s="324">
        <v>13479834</v>
      </c>
      <c r="H10" s="322">
        <v>17898719</v>
      </c>
      <c r="I10" s="324">
        <v>43043105.530000001</v>
      </c>
      <c r="J10" s="34">
        <v>7355313</v>
      </c>
      <c r="K10" s="34">
        <v>9697657</v>
      </c>
      <c r="L10" s="123">
        <v>25204224.045000002</v>
      </c>
      <c r="M10" s="34">
        <v>4476121</v>
      </c>
      <c r="N10" s="34">
        <v>6023585</v>
      </c>
      <c r="O10" s="34">
        <v>13454666.562999999</v>
      </c>
      <c r="P10" s="124">
        <v>1014649</v>
      </c>
      <c r="Q10" s="34">
        <v>1280509</v>
      </c>
      <c r="R10" s="35">
        <v>2030246.2520000001</v>
      </c>
      <c r="S10" s="31" t="s">
        <v>72</v>
      </c>
      <c r="T10" s="15" t="s">
        <v>102</v>
      </c>
      <c r="U10" s="319"/>
      <c r="V10" s="325">
        <v>198989</v>
      </c>
      <c r="W10" s="322">
        <v>280726</v>
      </c>
      <c r="X10" s="324">
        <v>724219.65599999996</v>
      </c>
      <c r="Y10" s="34">
        <v>434762</v>
      </c>
      <c r="Z10" s="34">
        <v>616242</v>
      </c>
      <c r="AA10" s="35">
        <v>1629749.014</v>
      </c>
      <c r="AB10" s="124">
        <v>0</v>
      </c>
      <c r="AC10" s="34">
        <v>0</v>
      </c>
      <c r="AD10" s="34">
        <v>0</v>
      </c>
      <c r="AE10" s="124">
        <v>0</v>
      </c>
      <c r="AF10" s="34">
        <v>0</v>
      </c>
      <c r="AG10" s="34">
        <v>0</v>
      </c>
      <c r="AH10" s="124">
        <v>0</v>
      </c>
      <c r="AI10" s="34">
        <v>0</v>
      </c>
      <c r="AJ10" s="35">
        <v>0</v>
      </c>
      <c r="AK10" s="321">
        <v>888318</v>
      </c>
      <c r="AL10" s="322">
        <v>1329366</v>
      </c>
      <c r="AM10" s="323">
        <v>3134090.2370000002</v>
      </c>
    </row>
    <row r="11" spans="1:43" ht="27.2" customHeight="1">
      <c r="A11" s="31" t="s">
        <v>74</v>
      </c>
      <c r="B11" s="32" t="s">
        <v>84</v>
      </c>
      <c r="C11" s="320">
        <v>78095</v>
      </c>
      <c r="D11" s="321">
        <v>55484651</v>
      </c>
      <c r="E11" s="322">
        <v>85046091</v>
      </c>
      <c r="F11" s="323">
        <v>97701425.070999995</v>
      </c>
      <c r="G11" s="324">
        <v>49041735</v>
      </c>
      <c r="H11" s="322">
        <v>70789576</v>
      </c>
      <c r="I11" s="324">
        <v>80181162.717999995</v>
      </c>
      <c r="J11" s="34">
        <v>29141519</v>
      </c>
      <c r="K11" s="34">
        <v>40537066</v>
      </c>
      <c r="L11" s="123">
        <v>47859816.622000001</v>
      </c>
      <c r="M11" s="34">
        <v>14126546</v>
      </c>
      <c r="N11" s="34">
        <v>21408696</v>
      </c>
      <c r="O11" s="34">
        <v>23444567.011999998</v>
      </c>
      <c r="P11" s="124">
        <v>3333512</v>
      </c>
      <c r="Q11" s="34">
        <v>5074545</v>
      </c>
      <c r="R11" s="35">
        <v>3866954.0890000002</v>
      </c>
      <c r="S11" s="31" t="s">
        <v>74</v>
      </c>
      <c r="T11" s="15" t="s">
        <v>103</v>
      </c>
      <c r="U11" s="319"/>
      <c r="V11" s="325">
        <v>567358</v>
      </c>
      <c r="W11" s="322">
        <v>863137</v>
      </c>
      <c r="X11" s="324">
        <v>1172675.4110000001</v>
      </c>
      <c r="Y11" s="34">
        <v>1872800</v>
      </c>
      <c r="Z11" s="34">
        <v>2906132</v>
      </c>
      <c r="AA11" s="35">
        <v>3837149.5839999998</v>
      </c>
      <c r="AB11" s="124">
        <v>0</v>
      </c>
      <c r="AC11" s="34">
        <v>0</v>
      </c>
      <c r="AD11" s="34">
        <v>0</v>
      </c>
      <c r="AE11" s="124">
        <v>0</v>
      </c>
      <c r="AF11" s="34">
        <v>0</v>
      </c>
      <c r="AG11" s="34">
        <v>0</v>
      </c>
      <c r="AH11" s="124">
        <v>0</v>
      </c>
      <c r="AI11" s="34">
        <v>0</v>
      </c>
      <c r="AJ11" s="35">
        <v>0</v>
      </c>
      <c r="AK11" s="321">
        <v>6442916</v>
      </c>
      <c r="AL11" s="322">
        <v>14256515</v>
      </c>
      <c r="AM11" s="323">
        <v>17520262.353</v>
      </c>
    </row>
    <row r="12" spans="1:43" ht="27.2" customHeight="1" thickBot="1">
      <c r="A12" s="31" t="s">
        <v>85</v>
      </c>
      <c r="B12" s="36" t="s">
        <v>86</v>
      </c>
      <c r="C12" s="326">
        <v>2293</v>
      </c>
      <c r="D12" s="327">
        <v>984445</v>
      </c>
      <c r="E12" s="328">
        <v>1503389</v>
      </c>
      <c r="F12" s="329">
        <v>1480293.9350000001</v>
      </c>
      <c r="G12" s="330">
        <v>891904</v>
      </c>
      <c r="H12" s="331">
        <v>1271760</v>
      </c>
      <c r="I12" s="330">
        <v>1241320.2069999999</v>
      </c>
      <c r="J12" s="34">
        <v>571936</v>
      </c>
      <c r="K12" s="34">
        <v>801600</v>
      </c>
      <c r="L12" s="123">
        <v>782591.06200000003</v>
      </c>
      <c r="M12" s="34">
        <v>261836</v>
      </c>
      <c r="N12" s="34">
        <v>377359</v>
      </c>
      <c r="O12" s="34">
        <v>380260.20500000002</v>
      </c>
      <c r="P12" s="124">
        <v>18689</v>
      </c>
      <c r="Q12" s="34">
        <v>27739</v>
      </c>
      <c r="R12" s="35">
        <v>17333.844000000001</v>
      </c>
      <c r="S12" s="31" t="s">
        <v>85</v>
      </c>
      <c r="T12" s="125" t="s">
        <v>104</v>
      </c>
      <c r="U12" s="332"/>
      <c r="V12" s="333">
        <v>9753</v>
      </c>
      <c r="W12" s="331">
        <v>15364</v>
      </c>
      <c r="X12" s="330">
        <v>13145.941999999999</v>
      </c>
      <c r="Y12" s="34">
        <v>29690</v>
      </c>
      <c r="Z12" s="34">
        <v>49698</v>
      </c>
      <c r="AA12" s="35">
        <v>47989.154000000002</v>
      </c>
      <c r="AB12" s="124">
        <v>0</v>
      </c>
      <c r="AC12" s="34">
        <v>0</v>
      </c>
      <c r="AD12" s="34">
        <v>0</v>
      </c>
      <c r="AE12" s="124">
        <v>0</v>
      </c>
      <c r="AF12" s="34">
        <v>0</v>
      </c>
      <c r="AG12" s="34">
        <v>0</v>
      </c>
      <c r="AH12" s="124">
        <v>0</v>
      </c>
      <c r="AI12" s="34">
        <v>0</v>
      </c>
      <c r="AJ12" s="35">
        <v>0</v>
      </c>
      <c r="AK12" s="327">
        <v>92541</v>
      </c>
      <c r="AL12" s="328">
        <v>231629</v>
      </c>
      <c r="AM12" s="329">
        <v>238973.728</v>
      </c>
    </row>
    <row r="13" spans="1:43" ht="39.950000000000003" customHeight="1" thickBot="1">
      <c r="A13" s="37" t="s">
        <v>87</v>
      </c>
      <c r="B13" s="21"/>
      <c r="C13" s="334">
        <v>1024782</v>
      </c>
      <c r="D13" s="335">
        <v>403001707</v>
      </c>
      <c r="E13" s="336">
        <v>581977860</v>
      </c>
      <c r="F13" s="337">
        <v>358080673.148</v>
      </c>
      <c r="G13" s="338">
        <v>385771951</v>
      </c>
      <c r="H13" s="336">
        <v>544358149</v>
      </c>
      <c r="I13" s="338">
        <v>325568261.17200005</v>
      </c>
      <c r="J13" s="28">
        <v>195776862</v>
      </c>
      <c r="K13" s="28">
        <v>266471160</v>
      </c>
      <c r="L13" s="120">
        <v>171152791.42399999</v>
      </c>
      <c r="M13" s="28">
        <v>126730683</v>
      </c>
      <c r="N13" s="28">
        <v>177531466</v>
      </c>
      <c r="O13" s="28">
        <v>100335360.44900002</v>
      </c>
      <c r="P13" s="121">
        <v>50932020</v>
      </c>
      <c r="Q13" s="28">
        <v>80956434</v>
      </c>
      <c r="R13" s="29">
        <v>40069228.739</v>
      </c>
      <c r="S13" s="37" t="s">
        <v>87</v>
      </c>
      <c r="T13" s="37"/>
      <c r="U13" s="317"/>
      <c r="V13" s="339">
        <v>2701302</v>
      </c>
      <c r="W13" s="336">
        <v>4086172</v>
      </c>
      <c r="X13" s="338">
        <v>3068849.4950000001</v>
      </c>
      <c r="Y13" s="28">
        <v>9631084</v>
      </c>
      <c r="Z13" s="28">
        <v>15312917</v>
      </c>
      <c r="AA13" s="29">
        <v>10942031.064999999</v>
      </c>
      <c r="AB13" s="121">
        <v>0</v>
      </c>
      <c r="AC13" s="28">
        <v>0</v>
      </c>
      <c r="AD13" s="28">
        <v>0</v>
      </c>
      <c r="AE13" s="121">
        <v>0</v>
      </c>
      <c r="AF13" s="28">
        <v>0</v>
      </c>
      <c r="AG13" s="28">
        <v>0</v>
      </c>
      <c r="AH13" s="121">
        <v>0</v>
      </c>
      <c r="AI13" s="28">
        <v>0</v>
      </c>
      <c r="AJ13" s="29">
        <v>0</v>
      </c>
      <c r="AK13" s="335">
        <v>17229756</v>
      </c>
      <c r="AL13" s="336">
        <v>37619711</v>
      </c>
      <c r="AM13" s="337">
        <v>32512411.975999996</v>
      </c>
    </row>
    <row r="14" spans="1:43" ht="27.2" customHeight="1">
      <c r="A14" s="38"/>
      <c r="B14" s="39" t="s">
        <v>88</v>
      </c>
      <c r="C14" s="340">
        <v>476559</v>
      </c>
      <c r="D14" s="341">
        <v>140293255</v>
      </c>
      <c r="E14" s="342">
        <v>188178229</v>
      </c>
      <c r="F14" s="343">
        <v>145860923.24900001</v>
      </c>
      <c r="G14" s="344">
        <v>132871537</v>
      </c>
      <c r="H14" s="342">
        <v>172216534</v>
      </c>
      <c r="I14" s="344">
        <v>127360464.634</v>
      </c>
      <c r="J14" s="41">
        <v>81229889</v>
      </c>
      <c r="K14" s="41">
        <v>102557505</v>
      </c>
      <c r="L14" s="126">
        <v>79094093.810000002</v>
      </c>
      <c r="M14" s="41">
        <v>36926200</v>
      </c>
      <c r="N14" s="41">
        <v>48712353</v>
      </c>
      <c r="O14" s="41">
        <v>33835103.631999999</v>
      </c>
      <c r="P14" s="127">
        <v>8582592</v>
      </c>
      <c r="Q14" s="41">
        <v>12550072</v>
      </c>
      <c r="R14" s="42">
        <v>7066042.1459999997</v>
      </c>
      <c r="S14" s="38"/>
      <c r="T14" s="128" t="s">
        <v>105</v>
      </c>
      <c r="U14" s="345"/>
      <c r="V14" s="346">
        <v>1364523</v>
      </c>
      <c r="W14" s="342">
        <v>1836535</v>
      </c>
      <c r="X14" s="344">
        <v>1646791.95</v>
      </c>
      <c r="Y14" s="41">
        <v>4768333</v>
      </c>
      <c r="Z14" s="41">
        <v>6560069</v>
      </c>
      <c r="AA14" s="42">
        <v>5718433.0959999999</v>
      </c>
      <c r="AB14" s="127">
        <v>0</v>
      </c>
      <c r="AC14" s="41">
        <v>0</v>
      </c>
      <c r="AD14" s="41">
        <v>0</v>
      </c>
      <c r="AE14" s="127">
        <v>0</v>
      </c>
      <c r="AF14" s="41">
        <v>0</v>
      </c>
      <c r="AG14" s="41">
        <v>0</v>
      </c>
      <c r="AH14" s="127">
        <v>0</v>
      </c>
      <c r="AI14" s="41">
        <v>0</v>
      </c>
      <c r="AJ14" s="42">
        <v>0</v>
      </c>
      <c r="AK14" s="341">
        <v>7421718</v>
      </c>
      <c r="AL14" s="342">
        <v>15961695</v>
      </c>
      <c r="AM14" s="343">
        <v>18500458.614999998</v>
      </c>
    </row>
    <row r="15" spans="1:43" ht="27.2" customHeight="1">
      <c r="A15" s="38" t="s">
        <v>89</v>
      </c>
      <c r="B15" s="43" t="s">
        <v>90</v>
      </c>
      <c r="C15" s="320">
        <v>61459</v>
      </c>
      <c r="D15" s="321">
        <v>34759041</v>
      </c>
      <c r="E15" s="322">
        <v>53260644</v>
      </c>
      <c r="F15" s="323">
        <v>28563717.313999999</v>
      </c>
      <c r="G15" s="324">
        <v>34423912</v>
      </c>
      <c r="H15" s="322">
        <v>52739037</v>
      </c>
      <c r="I15" s="324">
        <v>28246228.147</v>
      </c>
      <c r="J15" s="34">
        <v>2168545</v>
      </c>
      <c r="K15" s="34">
        <v>2663321</v>
      </c>
      <c r="L15" s="123">
        <v>1531024.1029999999</v>
      </c>
      <c r="M15" s="34">
        <v>10359054</v>
      </c>
      <c r="N15" s="34">
        <v>13714619</v>
      </c>
      <c r="O15" s="34">
        <v>7878206.1189999999</v>
      </c>
      <c r="P15" s="124">
        <v>21822490</v>
      </c>
      <c r="Q15" s="34">
        <v>36266087</v>
      </c>
      <c r="R15" s="35">
        <v>18775876.938000001</v>
      </c>
      <c r="S15" s="38" t="s">
        <v>89</v>
      </c>
      <c r="T15" s="15" t="s">
        <v>106</v>
      </c>
      <c r="U15" s="319"/>
      <c r="V15" s="325">
        <v>16142</v>
      </c>
      <c r="W15" s="322">
        <v>20852</v>
      </c>
      <c r="X15" s="324">
        <v>13165.567999999999</v>
      </c>
      <c r="Y15" s="34">
        <v>57681</v>
      </c>
      <c r="Z15" s="34">
        <v>74158</v>
      </c>
      <c r="AA15" s="35">
        <v>47955.419000000002</v>
      </c>
      <c r="AB15" s="124">
        <v>0</v>
      </c>
      <c r="AC15" s="34">
        <v>0</v>
      </c>
      <c r="AD15" s="34">
        <v>0</v>
      </c>
      <c r="AE15" s="124">
        <v>0</v>
      </c>
      <c r="AF15" s="34">
        <v>0</v>
      </c>
      <c r="AG15" s="34">
        <v>0</v>
      </c>
      <c r="AH15" s="124">
        <v>0</v>
      </c>
      <c r="AI15" s="34">
        <v>0</v>
      </c>
      <c r="AJ15" s="35">
        <v>0</v>
      </c>
      <c r="AK15" s="321">
        <v>335129</v>
      </c>
      <c r="AL15" s="322">
        <v>521607</v>
      </c>
      <c r="AM15" s="323">
        <v>317489.16700000002</v>
      </c>
    </row>
    <row r="16" spans="1:43" ht="27.2" customHeight="1">
      <c r="A16" s="38"/>
      <c r="B16" s="43" t="s">
        <v>91</v>
      </c>
      <c r="C16" s="44">
        <v>43450</v>
      </c>
      <c r="D16" s="45">
        <v>11319466</v>
      </c>
      <c r="E16" s="46">
        <v>17852024</v>
      </c>
      <c r="F16" s="47">
        <v>12812402.971999999</v>
      </c>
      <c r="G16" s="48">
        <v>10621430</v>
      </c>
      <c r="H16" s="46">
        <v>15951728</v>
      </c>
      <c r="I16" s="48">
        <v>11378892.036</v>
      </c>
      <c r="J16" s="34">
        <v>6495965</v>
      </c>
      <c r="K16" s="34">
        <v>9496331</v>
      </c>
      <c r="L16" s="123">
        <v>6953906.4280000003</v>
      </c>
      <c r="M16" s="34">
        <v>3192012</v>
      </c>
      <c r="N16" s="34">
        <v>4845672</v>
      </c>
      <c r="O16" s="34">
        <v>3417746.7110000001</v>
      </c>
      <c r="P16" s="124">
        <v>376805</v>
      </c>
      <c r="Q16" s="34">
        <v>615462</v>
      </c>
      <c r="R16" s="35">
        <v>320155.65700000001</v>
      </c>
      <c r="S16" s="38"/>
      <c r="T16" s="15" t="s">
        <v>107</v>
      </c>
      <c r="U16" s="319"/>
      <c r="V16" s="81">
        <v>112120</v>
      </c>
      <c r="W16" s="46">
        <v>189031</v>
      </c>
      <c r="X16" s="48">
        <v>140534.55499999999</v>
      </c>
      <c r="Y16" s="34">
        <v>444528</v>
      </c>
      <c r="Z16" s="34">
        <v>805232</v>
      </c>
      <c r="AA16" s="35">
        <v>546548.68500000006</v>
      </c>
      <c r="AB16" s="124">
        <v>0</v>
      </c>
      <c r="AC16" s="34">
        <v>0</v>
      </c>
      <c r="AD16" s="34">
        <v>0</v>
      </c>
      <c r="AE16" s="124">
        <v>0</v>
      </c>
      <c r="AF16" s="34">
        <v>0</v>
      </c>
      <c r="AG16" s="34">
        <v>0</v>
      </c>
      <c r="AH16" s="124">
        <v>0</v>
      </c>
      <c r="AI16" s="34">
        <v>0</v>
      </c>
      <c r="AJ16" s="35">
        <v>0</v>
      </c>
      <c r="AK16" s="45">
        <v>698036</v>
      </c>
      <c r="AL16" s="46">
        <v>1900296</v>
      </c>
      <c r="AM16" s="47">
        <v>1433510.936</v>
      </c>
    </row>
    <row r="17" spans="1:43" ht="27.2" customHeight="1">
      <c r="A17" s="38" t="s">
        <v>92</v>
      </c>
      <c r="B17" s="43" t="s">
        <v>93</v>
      </c>
      <c r="C17" s="44">
        <v>86898</v>
      </c>
      <c r="D17" s="45">
        <v>32818920</v>
      </c>
      <c r="E17" s="46">
        <v>74733904</v>
      </c>
      <c r="F17" s="47">
        <v>33377848.579999998</v>
      </c>
      <c r="G17" s="48">
        <v>30813256</v>
      </c>
      <c r="H17" s="46">
        <v>67415007</v>
      </c>
      <c r="I17" s="48">
        <v>30445789.675999999</v>
      </c>
      <c r="J17" s="34">
        <v>17463976</v>
      </c>
      <c r="K17" s="34">
        <v>37579595</v>
      </c>
      <c r="L17" s="123">
        <v>16513582.238</v>
      </c>
      <c r="M17" s="34">
        <v>11067486</v>
      </c>
      <c r="N17" s="34">
        <v>24185992</v>
      </c>
      <c r="O17" s="34">
        <v>11419888.573999999</v>
      </c>
      <c r="P17" s="124">
        <v>757665</v>
      </c>
      <c r="Q17" s="34">
        <v>1222196</v>
      </c>
      <c r="R17" s="35">
        <v>810940.48899999994</v>
      </c>
      <c r="S17" s="38" t="s">
        <v>92</v>
      </c>
      <c r="T17" s="15" t="s">
        <v>108</v>
      </c>
      <c r="U17" s="319"/>
      <c r="V17" s="81">
        <v>291369</v>
      </c>
      <c r="W17" s="46">
        <v>809498</v>
      </c>
      <c r="X17" s="48">
        <v>313459.70600000001</v>
      </c>
      <c r="Y17" s="34">
        <v>1232760</v>
      </c>
      <c r="Z17" s="34">
        <v>3617726</v>
      </c>
      <c r="AA17" s="35">
        <v>1387918.669</v>
      </c>
      <c r="AB17" s="124">
        <v>0</v>
      </c>
      <c r="AC17" s="34">
        <v>0</v>
      </c>
      <c r="AD17" s="34">
        <v>0</v>
      </c>
      <c r="AE17" s="124">
        <v>0</v>
      </c>
      <c r="AF17" s="34">
        <v>0</v>
      </c>
      <c r="AG17" s="34">
        <v>0</v>
      </c>
      <c r="AH17" s="124">
        <v>0</v>
      </c>
      <c r="AI17" s="34">
        <v>0</v>
      </c>
      <c r="AJ17" s="35">
        <v>0</v>
      </c>
      <c r="AK17" s="45">
        <v>2005664</v>
      </c>
      <c r="AL17" s="46">
        <v>7318897</v>
      </c>
      <c r="AM17" s="47">
        <v>2932058.9040000001</v>
      </c>
    </row>
    <row r="18" spans="1:43" ht="27.2" customHeight="1">
      <c r="A18" s="38"/>
      <c r="B18" s="43" t="s">
        <v>94</v>
      </c>
      <c r="C18" s="44">
        <v>53216</v>
      </c>
      <c r="D18" s="45">
        <v>42992318</v>
      </c>
      <c r="E18" s="46">
        <v>55395312</v>
      </c>
      <c r="F18" s="47">
        <v>21502166.537</v>
      </c>
      <c r="G18" s="48">
        <v>42163348</v>
      </c>
      <c r="H18" s="46">
        <v>54191798</v>
      </c>
      <c r="I18" s="48">
        <v>21001303.351</v>
      </c>
      <c r="J18" s="34">
        <v>19556090</v>
      </c>
      <c r="K18" s="34">
        <v>24566731</v>
      </c>
      <c r="L18" s="123">
        <v>9918003.3440000005</v>
      </c>
      <c r="M18" s="34">
        <v>15945598</v>
      </c>
      <c r="N18" s="34">
        <v>21027122</v>
      </c>
      <c r="O18" s="34">
        <v>7752176.2359999996</v>
      </c>
      <c r="P18" s="124">
        <v>6028239</v>
      </c>
      <c r="Q18" s="34">
        <v>7740356</v>
      </c>
      <c r="R18" s="35">
        <v>2989685.7080000001</v>
      </c>
      <c r="S18" s="38"/>
      <c r="T18" s="15" t="s">
        <v>109</v>
      </c>
      <c r="U18" s="319"/>
      <c r="V18" s="81">
        <v>155992</v>
      </c>
      <c r="W18" s="46">
        <v>208605</v>
      </c>
      <c r="X18" s="48">
        <v>83346.595000000001</v>
      </c>
      <c r="Y18" s="34">
        <v>477429</v>
      </c>
      <c r="Z18" s="34">
        <v>648984</v>
      </c>
      <c r="AA18" s="35">
        <v>258091.46799999999</v>
      </c>
      <c r="AB18" s="124">
        <v>0</v>
      </c>
      <c r="AC18" s="34">
        <v>0</v>
      </c>
      <c r="AD18" s="34">
        <v>0</v>
      </c>
      <c r="AE18" s="124">
        <v>0</v>
      </c>
      <c r="AF18" s="34">
        <v>0</v>
      </c>
      <c r="AG18" s="34">
        <v>0</v>
      </c>
      <c r="AH18" s="124">
        <v>0</v>
      </c>
      <c r="AI18" s="34">
        <v>0</v>
      </c>
      <c r="AJ18" s="35">
        <v>0</v>
      </c>
      <c r="AK18" s="45">
        <v>828970</v>
      </c>
      <c r="AL18" s="46">
        <v>1203514</v>
      </c>
      <c r="AM18" s="47">
        <v>500863.18599999999</v>
      </c>
    </row>
    <row r="19" spans="1:43" ht="27.2" customHeight="1">
      <c r="A19" s="38" t="s">
        <v>47</v>
      </c>
      <c r="B19" s="43" t="s">
        <v>95</v>
      </c>
      <c r="C19" s="44">
        <v>41011</v>
      </c>
      <c r="D19" s="45">
        <v>15749706</v>
      </c>
      <c r="E19" s="46">
        <v>23681175</v>
      </c>
      <c r="F19" s="47">
        <v>14726543.158</v>
      </c>
      <c r="G19" s="48">
        <v>15579464</v>
      </c>
      <c r="H19" s="46">
        <v>23411036</v>
      </c>
      <c r="I19" s="48">
        <v>14551062</v>
      </c>
      <c r="J19" s="34">
        <v>8967909</v>
      </c>
      <c r="K19" s="34">
        <v>13381856</v>
      </c>
      <c r="L19" s="123">
        <v>8595243.1610000003</v>
      </c>
      <c r="M19" s="34">
        <v>5878620</v>
      </c>
      <c r="N19" s="34">
        <v>8962955</v>
      </c>
      <c r="O19" s="34">
        <v>5432396.3059999999</v>
      </c>
      <c r="P19" s="124">
        <v>659096</v>
      </c>
      <c r="Q19" s="34">
        <v>964422</v>
      </c>
      <c r="R19" s="35">
        <v>463224.82199999999</v>
      </c>
      <c r="S19" s="38" t="s">
        <v>47</v>
      </c>
      <c r="T19" s="15" t="s">
        <v>110</v>
      </c>
      <c r="U19" s="319"/>
      <c r="V19" s="81">
        <v>12548</v>
      </c>
      <c r="W19" s="46">
        <v>17640</v>
      </c>
      <c r="X19" s="48">
        <v>10624.429</v>
      </c>
      <c r="Y19" s="34">
        <v>61291</v>
      </c>
      <c r="Z19" s="34">
        <v>84163</v>
      </c>
      <c r="AA19" s="35">
        <v>49573.281999999999</v>
      </c>
      <c r="AB19" s="124">
        <v>0</v>
      </c>
      <c r="AC19" s="34">
        <v>0</v>
      </c>
      <c r="AD19" s="34">
        <v>0</v>
      </c>
      <c r="AE19" s="124">
        <v>0</v>
      </c>
      <c r="AF19" s="34">
        <v>0</v>
      </c>
      <c r="AG19" s="34">
        <v>0</v>
      </c>
      <c r="AH19" s="124">
        <v>0</v>
      </c>
      <c r="AI19" s="34">
        <v>0</v>
      </c>
      <c r="AJ19" s="35">
        <v>0</v>
      </c>
      <c r="AK19" s="45">
        <v>170242</v>
      </c>
      <c r="AL19" s="46">
        <v>270139</v>
      </c>
      <c r="AM19" s="47">
        <v>175481.158</v>
      </c>
    </row>
    <row r="20" spans="1:43" ht="27.2" customHeight="1">
      <c r="A20" s="38"/>
      <c r="B20" s="43" t="s">
        <v>98</v>
      </c>
      <c r="C20" s="44">
        <v>83261</v>
      </c>
      <c r="D20" s="45">
        <v>40979039</v>
      </c>
      <c r="E20" s="46">
        <v>46866350</v>
      </c>
      <c r="F20" s="47">
        <v>28437939.067000002</v>
      </c>
      <c r="G20" s="48">
        <v>39387341</v>
      </c>
      <c r="H20" s="46">
        <v>44868804</v>
      </c>
      <c r="I20" s="48">
        <v>26695456.802999999</v>
      </c>
      <c r="J20" s="34">
        <v>19816349</v>
      </c>
      <c r="K20" s="34">
        <v>22262155</v>
      </c>
      <c r="L20" s="123">
        <v>13817980.809</v>
      </c>
      <c r="M20" s="34">
        <v>15705946</v>
      </c>
      <c r="N20" s="34">
        <v>17864875</v>
      </c>
      <c r="O20" s="34">
        <v>9595032.1889999993</v>
      </c>
      <c r="P20" s="124">
        <v>2404401</v>
      </c>
      <c r="Q20" s="34">
        <v>2937293</v>
      </c>
      <c r="R20" s="35">
        <v>1535861.7919999999</v>
      </c>
      <c r="S20" s="38"/>
      <c r="T20" s="15" t="s">
        <v>111</v>
      </c>
      <c r="U20" s="319"/>
      <c r="V20" s="81">
        <v>304853</v>
      </c>
      <c r="W20" s="46">
        <v>375909</v>
      </c>
      <c r="X20" s="48">
        <v>371152.07900000003</v>
      </c>
      <c r="Y20" s="34">
        <v>1155792</v>
      </c>
      <c r="Z20" s="34">
        <v>1428572</v>
      </c>
      <c r="AA20" s="35">
        <v>1375429.9339999999</v>
      </c>
      <c r="AB20" s="124">
        <v>0</v>
      </c>
      <c r="AC20" s="34">
        <v>0</v>
      </c>
      <c r="AD20" s="34">
        <v>0</v>
      </c>
      <c r="AE20" s="124">
        <v>0</v>
      </c>
      <c r="AF20" s="34">
        <v>0</v>
      </c>
      <c r="AG20" s="34">
        <v>0</v>
      </c>
      <c r="AH20" s="124">
        <v>0</v>
      </c>
      <c r="AI20" s="34">
        <v>0</v>
      </c>
      <c r="AJ20" s="35">
        <v>0</v>
      </c>
      <c r="AK20" s="45">
        <v>1591698</v>
      </c>
      <c r="AL20" s="46">
        <v>1997546</v>
      </c>
      <c r="AM20" s="47">
        <v>1742482.264</v>
      </c>
    </row>
    <row r="21" spans="1:43" ht="27.2" customHeight="1">
      <c r="A21" s="38" t="s">
        <v>99</v>
      </c>
      <c r="B21" s="43" t="s">
        <v>100</v>
      </c>
      <c r="C21" s="44">
        <v>60510</v>
      </c>
      <c r="D21" s="45">
        <v>44520123</v>
      </c>
      <c r="E21" s="46">
        <v>65309829</v>
      </c>
      <c r="F21" s="47">
        <v>29531835.521000002</v>
      </c>
      <c r="G21" s="48">
        <v>43773134</v>
      </c>
      <c r="H21" s="46">
        <v>63887682</v>
      </c>
      <c r="I21" s="48">
        <v>28891835.675000001</v>
      </c>
      <c r="J21" s="34">
        <v>17005471</v>
      </c>
      <c r="K21" s="34">
        <v>22576081</v>
      </c>
      <c r="L21" s="123">
        <v>11075244.355</v>
      </c>
      <c r="M21" s="34">
        <v>16815073</v>
      </c>
      <c r="N21" s="34">
        <v>23052923</v>
      </c>
      <c r="O21" s="34">
        <v>10119405.084000001</v>
      </c>
      <c r="P21" s="124">
        <v>9427512</v>
      </c>
      <c r="Q21" s="34">
        <v>17393121</v>
      </c>
      <c r="R21" s="35">
        <v>7324094.7489999998</v>
      </c>
      <c r="S21" s="38" t="s">
        <v>99</v>
      </c>
      <c r="T21" s="15" t="s">
        <v>112</v>
      </c>
      <c r="U21" s="319"/>
      <c r="V21" s="81">
        <v>126301</v>
      </c>
      <c r="W21" s="46">
        <v>202264</v>
      </c>
      <c r="X21" s="48">
        <v>90354.604000000007</v>
      </c>
      <c r="Y21" s="34">
        <v>398777</v>
      </c>
      <c r="Z21" s="34">
        <v>663293</v>
      </c>
      <c r="AA21" s="35">
        <v>282736.88299999997</v>
      </c>
      <c r="AB21" s="124">
        <v>0</v>
      </c>
      <c r="AC21" s="34">
        <v>0</v>
      </c>
      <c r="AD21" s="34">
        <v>0</v>
      </c>
      <c r="AE21" s="124">
        <v>0</v>
      </c>
      <c r="AF21" s="34">
        <v>0</v>
      </c>
      <c r="AG21" s="34">
        <v>0</v>
      </c>
      <c r="AH21" s="124">
        <v>0</v>
      </c>
      <c r="AI21" s="34">
        <v>0</v>
      </c>
      <c r="AJ21" s="35">
        <v>0</v>
      </c>
      <c r="AK21" s="45">
        <v>746989</v>
      </c>
      <c r="AL21" s="46">
        <v>1422147</v>
      </c>
      <c r="AM21" s="47">
        <v>639999.84600000002</v>
      </c>
    </row>
    <row r="22" spans="1:43" ht="27.2" customHeight="1" thickBot="1">
      <c r="A22" s="49"/>
      <c r="B22" s="50" t="s">
        <v>681</v>
      </c>
      <c r="C22" s="51">
        <v>118418</v>
      </c>
      <c r="D22" s="52">
        <v>39569839</v>
      </c>
      <c r="E22" s="53">
        <v>56700393</v>
      </c>
      <c r="F22" s="54">
        <v>43267296.75</v>
      </c>
      <c r="G22" s="55">
        <v>36138529</v>
      </c>
      <c r="H22" s="53">
        <v>49676523</v>
      </c>
      <c r="I22" s="55">
        <v>36997228.850000001</v>
      </c>
      <c r="J22" s="57">
        <v>23072668</v>
      </c>
      <c r="K22" s="57">
        <v>31387585</v>
      </c>
      <c r="L22" s="129">
        <v>23653713.175999999</v>
      </c>
      <c r="M22" s="57">
        <v>10840694</v>
      </c>
      <c r="N22" s="57">
        <v>15164955</v>
      </c>
      <c r="O22" s="57">
        <v>10885405.597999999</v>
      </c>
      <c r="P22" s="130">
        <v>873220</v>
      </c>
      <c r="Q22" s="57">
        <v>1267425</v>
      </c>
      <c r="R22" s="58">
        <v>783346.43799999997</v>
      </c>
      <c r="S22" s="49"/>
      <c r="T22" s="82" t="s">
        <v>113</v>
      </c>
      <c r="U22" s="347"/>
      <c r="V22" s="131">
        <v>317454</v>
      </c>
      <c r="W22" s="53">
        <v>425838</v>
      </c>
      <c r="X22" s="55">
        <v>399420.00900000002</v>
      </c>
      <c r="Y22" s="57">
        <v>1034493</v>
      </c>
      <c r="Z22" s="57">
        <v>1430720</v>
      </c>
      <c r="AA22" s="58">
        <v>1275343.629</v>
      </c>
      <c r="AB22" s="130">
        <v>0</v>
      </c>
      <c r="AC22" s="57">
        <v>0</v>
      </c>
      <c r="AD22" s="57">
        <v>0</v>
      </c>
      <c r="AE22" s="130">
        <v>0</v>
      </c>
      <c r="AF22" s="57">
        <v>0</v>
      </c>
      <c r="AG22" s="57">
        <v>0</v>
      </c>
      <c r="AH22" s="130">
        <v>0</v>
      </c>
      <c r="AI22" s="57">
        <v>0</v>
      </c>
      <c r="AJ22" s="58">
        <v>0</v>
      </c>
      <c r="AK22" s="52">
        <v>3431310</v>
      </c>
      <c r="AL22" s="53">
        <v>7023870</v>
      </c>
      <c r="AM22" s="54">
        <v>6270067.9000000004</v>
      </c>
    </row>
    <row r="24" spans="1:43" ht="23.25" customHeight="1">
      <c r="A24" s="348"/>
      <c r="B24" s="348"/>
      <c r="C24" s="348"/>
      <c r="D24" s="941" t="s">
        <v>157</v>
      </c>
      <c r="E24" s="941"/>
      <c r="F24" s="941"/>
      <c r="G24" s="941"/>
      <c r="H24" s="941"/>
      <c r="I24" s="941"/>
      <c r="J24" s="941"/>
      <c r="K24" s="941"/>
      <c r="L24" s="941"/>
      <c r="M24" s="941"/>
      <c r="N24" s="941"/>
      <c r="O24" s="941"/>
      <c r="P24" s="941"/>
      <c r="Q24" s="941"/>
      <c r="R24" s="941"/>
      <c r="S24" s="312"/>
      <c r="T24" s="312"/>
      <c r="U24" s="312"/>
      <c r="V24" s="941" t="s">
        <v>157</v>
      </c>
      <c r="W24" s="941"/>
      <c r="X24" s="941"/>
      <c r="Y24" s="941"/>
      <c r="Z24" s="941"/>
      <c r="AA24" s="941"/>
      <c r="AB24" s="941"/>
      <c r="AC24" s="941"/>
      <c r="AD24" s="941"/>
      <c r="AE24" s="941"/>
      <c r="AF24" s="941"/>
      <c r="AG24" s="941"/>
      <c r="AH24" s="941"/>
      <c r="AI24" s="941"/>
      <c r="AJ24" s="941"/>
      <c r="AK24" s="941"/>
      <c r="AL24" s="941"/>
      <c r="AM24" s="941"/>
      <c r="AN24" s="312"/>
      <c r="AO24" s="312"/>
      <c r="AP24" s="312"/>
      <c r="AQ24" s="312"/>
    </row>
    <row r="25" spans="1:43" ht="20.25" customHeight="1" thickBot="1">
      <c r="B25" s="349"/>
      <c r="C25" s="59"/>
      <c r="D25" s="59"/>
      <c r="E25" s="312"/>
      <c r="F25" s="312"/>
      <c r="G25" s="312"/>
      <c r="H25" s="312"/>
      <c r="I25" s="312"/>
      <c r="P25" s="155"/>
      <c r="Q25" s="158"/>
      <c r="R25" s="751" t="s">
        <v>708</v>
      </c>
      <c r="T25" s="349"/>
      <c r="U25" s="59"/>
      <c r="V25" s="312"/>
      <c r="W25" s="312"/>
      <c r="X25" s="312"/>
      <c r="AH25" s="155"/>
      <c r="AJ25" s="313"/>
      <c r="AK25" s="59"/>
      <c r="AL25" s="159"/>
      <c r="AM25" s="751" t="s">
        <v>708</v>
      </c>
      <c r="AN25" s="312"/>
      <c r="AO25" s="312"/>
      <c r="AP25" s="312"/>
      <c r="AQ25" s="312"/>
    </row>
    <row r="26" spans="1:43" ht="18" customHeight="1">
      <c r="A26" s="5"/>
      <c r="B26" s="8"/>
      <c r="C26" s="61"/>
      <c r="D26" s="942" t="s">
        <v>65</v>
      </c>
      <c r="E26" s="961"/>
      <c r="F26" s="962"/>
      <c r="G26" s="11" t="s">
        <v>134</v>
      </c>
      <c r="H26" s="10"/>
      <c r="I26" s="10"/>
      <c r="J26" s="9"/>
      <c r="K26" s="10"/>
      <c r="L26" s="10"/>
      <c r="M26" s="9"/>
      <c r="N26" s="10"/>
      <c r="O26" s="10"/>
      <c r="P26" s="11"/>
      <c r="Q26" s="10"/>
      <c r="R26" s="12"/>
      <c r="S26" s="5"/>
      <c r="T26" s="8"/>
      <c r="U26" s="104"/>
      <c r="V26" s="11" t="s">
        <v>134</v>
      </c>
      <c r="W26" s="10"/>
      <c r="X26" s="10"/>
      <c r="Y26" s="9"/>
      <c r="Z26" s="10"/>
      <c r="AA26" s="10"/>
      <c r="AB26" s="11" t="s">
        <v>66</v>
      </c>
      <c r="AC26" s="10"/>
      <c r="AD26" s="10"/>
      <c r="AE26" s="11"/>
      <c r="AF26" s="10"/>
      <c r="AG26" s="10"/>
      <c r="AH26" s="9"/>
      <c r="AI26" s="10"/>
      <c r="AJ26" s="12"/>
      <c r="AK26" s="62"/>
      <c r="AL26" s="8" t="s">
        <v>135</v>
      </c>
      <c r="AM26" s="105"/>
      <c r="AN26" s="350"/>
    </row>
    <row r="27" spans="1:43" ht="18" customHeight="1" thickBot="1">
      <c r="A27" s="13" t="s">
        <v>101</v>
      </c>
      <c r="B27" s="63"/>
      <c r="C27" s="63"/>
      <c r="D27" s="963"/>
      <c r="E27" s="964"/>
      <c r="F27" s="965"/>
      <c r="G27" s="106"/>
      <c r="H27" s="107" t="s">
        <v>541</v>
      </c>
      <c r="I27" s="108"/>
      <c r="J27" s="109" t="s">
        <v>0</v>
      </c>
      <c r="K27" s="111" t="s">
        <v>46</v>
      </c>
      <c r="L27" s="110"/>
      <c r="M27" s="725" t="s">
        <v>444</v>
      </c>
      <c r="N27" s="107"/>
      <c r="O27" s="726"/>
      <c r="P27" s="107" t="s">
        <v>434</v>
      </c>
      <c r="Q27" s="107"/>
      <c r="R27" s="724"/>
      <c r="S27" s="13" t="s">
        <v>101</v>
      </c>
      <c r="T27" s="63"/>
      <c r="U27" s="14"/>
      <c r="V27" s="953" t="s">
        <v>249</v>
      </c>
      <c r="W27" s="954"/>
      <c r="X27" s="955"/>
      <c r="Y27" s="958" t="s">
        <v>420</v>
      </c>
      <c r="Z27" s="959"/>
      <c r="AA27" s="960"/>
      <c r="AB27" s="106"/>
      <c r="AC27" s="111" t="s">
        <v>541</v>
      </c>
      <c r="AD27" s="108"/>
      <c r="AE27" s="113"/>
      <c r="AF27" s="111" t="s">
        <v>250</v>
      </c>
      <c r="AG27" s="108"/>
      <c r="AH27" s="109" t="s">
        <v>0</v>
      </c>
      <c r="AI27" s="111" t="s">
        <v>133</v>
      </c>
      <c r="AJ27" s="112"/>
      <c r="AK27" s="114"/>
      <c r="AL27" s="71"/>
      <c r="AM27" s="115"/>
      <c r="AN27" s="31"/>
    </row>
    <row r="28" spans="1:43" ht="18" customHeight="1" thickBot="1">
      <c r="A28" s="31"/>
      <c r="B28" s="63"/>
      <c r="C28" s="64"/>
      <c r="D28" s="65" t="s">
        <v>623</v>
      </c>
      <c r="E28" s="66" t="s">
        <v>679</v>
      </c>
      <c r="F28" s="66" t="s">
        <v>680</v>
      </c>
      <c r="G28" s="31" t="s">
        <v>623</v>
      </c>
      <c r="H28" s="67" t="s">
        <v>679</v>
      </c>
      <c r="I28" s="68" t="s">
        <v>680</v>
      </c>
      <c r="J28" s="67" t="s">
        <v>623</v>
      </c>
      <c r="K28" s="67" t="s">
        <v>679</v>
      </c>
      <c r="L28" s="67" t="s">
        <v>680</v>
      </c>
      <c r="M28" s="67" t="s">
        <v>623</v>
      </c>
      <c r="N28" s="67" t="s">
        <v>679</v>
      </c>
      <c r="O28" s="67" t="s">
        <v>680</v>
      </c>
      <c r="P28" s="67" t="s">
        <v>623</v>
      </c>
      <c r="Q28" s="3" t="s">
        <v>679</v>
      </c>
      <c r="R28" s="69" t="s">
        <v>680</v>
      </c>
      <c r="S28" s="31"/>
      <c r="T28" s="63"/>
      <c r="U28" s="132"/>
      <c r="V28" s="3" t="s">
        <v>623</v>
      </c>
      <c r="W28" s="67" t="s">
        <v>679</v>
      </c>
      <c r="X28" s="68" t="s">
        <v>680</v>
      </c>
      <c r="Y28" s="67" t="s">
        <v>623</v>
      </c>
      <c r="Z28" s="67" t="s">
        <v>679</v>
      </c>
      <c r="AA28" s="68" t="s">
        <v>680</v>
      </c>
      <c r="AB28" s="65" t="s">
        <v>623</v>
      </c>
      <c r="AC28" s="67" t="s">
        <v>679</v>
      </c>
      <c r="AD28" s="67" t="s">
        <v>680</v>
      </c>
      <c r="AE28" s="67" t="s">
        <v>623</v>
      </c>
      <c r="AF28" s="67" t="s">
        <v>679</v>
      </c>
      <c r="AG28" s="67" t="s">
        <v>680</v>
      </c>
      <c r="AH28" s="67" t="s">
        <v>623</v>
      </c>
      <c r="AI28" s="3" t="s">
        <v>679</v>
      </c>
      <c r="AJ28" s="69" t="s">
        <v>680</v>
      </c>
      <c r="AK28" s="65" t="s">
        <v>623</v>
      </c>
      <c r="AL28" s="66" t="s">
        <v>679</v>
      </c>
      <c r="AM28" s="133" t="s">
        <v>680</v>
      </c>
      <c r="AN28" s="31"/>
    </row>
    <row r="29" spans="1:43" ht="15.2" customHeight="1">
      <c r="A29" s="117"/>
      <c r="B29" s="119"/>
      <c r="C29" s="61"/>
      <c r="D29" s="147" t="s">
        <v>561</v>
      </c>
      <c r="E29" s="146" t="s">
        <v>560</v>
      </c>
      <c r="F29" s="146" t="s">
        <v>561</v>
      </c>
      <c r="G29" s="153" t="s">
        <v>561</v>
      </c>
      <c r="H29" s="145" t="s">
        <v>560</v>
      </c>
      <c r="I29" s="146" t="s">
        <v>561</v>
      </c>
      <c r="J29" s="145" t="s">
        <v>561</v>
      </c>
      <c r="K29" s="145" t="s">
        <v>560</v>
      </c>
      <c r="L29" s="145" t="s">
        <v>561</v>
      </c>
      <c r="M29" s="145" t="s">
        <v>561</v>
      </c>
      <c r="N29" s="145" t="s">
        <v>560</v>
      </c>
      <c r="O29" s="145" t="s">
        <v>561</v>
      </c>
      <c r="P29" s="145" t="s">
        <v>561</v>
      </c>
      <c r="Q29" s="144" t="s">
        <v>560</v>
      </c>
      <c r="R29" s="149" t="s">
        <v>561</v>
      </c>
      <c r="S29" s="150"/>
      <c r="T29" s="151"/>
      <c r="U29" s="152"/>
      <c r="V29" s="148" t="s">
        <v>561</v>
      </c>
      <c r="W29" s="145" t="s">
        <v>560</v>
      </c>
      <c r="X29" s="146" t="s">
        <v>561</v>
      </c>
      <c r="Y29" s="145" t="s">
        <v>561</v>
      </c>
      <c r="Z29" s="145" t="s">
        <v>560</v>
      </c>
      <c r="AA29" s="146" t="s">
        <v>561</v>
      </c>
      <c r="AB29" s="147" t="s">
        <v>561</v>
      </c>
      <c r="AC29" s="145" t="s">
        <v>560</v>
      </c>
      <c r="AD29" s="145" t="s">
        <v>561</v>
      </c>
      <c r="AE29" s="145" t="s">
        <v>561</v>
      </c>
      <c r="AF29" s="145" t="s">
        <v>560</v>
      </c>
      <c r="AG29" s="145" t="s">
        <v>561</v>
      </c>
      <c r="AH29" s="145" t="s">
        <v>561</v>
      </c>
      <c r="AI29" s="144" t="s">
        <v>560</v>
      </c>
      <c r="AJ29" s="149" t="s">
        <v>561</v>
      </c>
      <c r="AK29" s="147" t="s">
        <v>561</v>
      </c>
      <c r="AL29" s="146" t="s">
        <v>560</v>
      </c>
      <c r="AM29" s="149" t="s">
        <v>561</v>
      </c>
      <c r="AN29" s="31"/>
    </row>
    <row r="30" spans="1:43" s="173" customFormat="1" ht="29.25" customHeight="1" thickBot="1">
      <c r="A30" s="160" t="s">
        <v>69</v>
      </c>
      <c r="B30" s="174"/>
      <c r="C30" s="175"/>
      <c r="D30" s="163">
        <v>1163.3844664312692</v>
      </c>
      <c r="E30" s="176">
        <v>1.4468055122706502</v>
      </c>
      <c r="F30" s="165">
        <v>804.10563587460103</v>
      </c>
      <c r="G30" s="166">
        <v>1101.6234928793485</v>
      </c>
      <c r="H30" s="176">
        <v>1.4091725780698163</v>
      </c>
      <c r="I30" s="166">
        <v>781.75200825173124</v>
      </c>
      <c r="J30" s="167">
        <v>1159.0607027777094</v>
      </c>
      <c r="K30" s="177">
        <v>1.3625867253988702</v>
      </c>
      <c r="L30" s="164">
        <v>850.63261014701095</v>
      </c>
      <c r="M30" s="167">
        <v>1043.0358929553345</v>
      </c>
      <c r="N30" s="177">
        <v>1.4090070944748314</v>
      </c>
      <c r="O30" s="164">
        <v>740.2630526456627</v>
      </c>
      <c r="P30" s="167">
        <v>881.76542969272236</v>
      </c>
      <c r="Q30" s="178">
        <v>1.5643562747744097</v>
      </c>
      <c r="R30" s="165">
        <v>563.66023770376637</v>
      </c>
      <c r="S30" s="160" t="s">
        <v>69</v>
      </c>
      <c r="T30" s="174"/>
      <c r="U30" s="182"/>
      <c r="V30" s="166">
        <v>1599.1023276246367</v>
      </c>
      <c r="W30" s="176">
        <v>1.5026964055801095</v>
      </c>
      <c r="X30" s="166">
        <v>1064.1552889103439</v>
      </c>
      <c r="Y30" s="167">
        <v>1548.5606344705561</v>
      </c>
      <c r="Z30" s="177">
        <v>1.5669650705175258</v>
      </c>
      <c r="AA30" s="179">
        <v>988.25472475854781</v>
      </c>
      <c r="AB30" s="180">
        <v>0</v>
      </c>
      <c r="AC30" s="177">
        <v>0</v>
      </c>
      <c r="AD30" s="164">
        <v>0</v>
      </c>
      <c r="AE30" s="167">
        <v>0</v>
      </c>
      <c r="AF30" s="177">
        <v>0</v>
      </c>
      <c r="AG30" s="164">
        <v>0</v>
      </c>
      <c r="AH30" s="167">
        <v>0</v>
      </c>
      <c r="AI30" s="178">
        <v>0</v>
      </c>
      <c r="AJ30" s="165">
        <v>0</v>
      </c>
      <c r="AK30" s="163">
        <v>2254.3787044420519</v>
      </c>
      <c r="AL30" s="176">
        <v>2.1115831543852575</v>
      </c>
      <c r="AM30" s="165">
        <v>1067.624876510424</v>
      </c>
      <c r="AN30" s="181"/>
      <c r="AO30" s="200"/>
      <c r="AP30" s="200"/>
      <c r="AQ30" s="200"/>
    </row>
    <row r="31" spans="1:43" ht="29.25" customHeight="1" thickBot="1">
      <c r="A31" s="20" t="s">
        <v>70</v>
      </c>
      <c r="B31" s="37"/>
      <c r="C31" s="73"/>
      <c r="D31" s="23">
        <v>2178.9817246090329</v>
      </c>
      <c r="E31" s="74">
        <v>1.4567742428948995</v>
      </c>
      <c r="F31" s="25">
        <v>1495.7579976695386</v>
      </c>
      <c r="G31" s="26">
        <v>2107.1681850339633</v>
      </c>
      <c r="H31" s="74">
        <v>1.4016983575806523</v>
      </c>
      <c r="I31" s="26">
        <v>1503.296464348407</v>
      </c>
      <c r="J31" s="28">
        <v>2171.1590044336549</v>
      </c>
      <c r="K31" s="75">
        <v>1.3678826328814617</v>
      </c>
      <c r="L31" s="24">
        <v>1587.2407122094103</v>
      </c>
      <c r="M31" s="28">
        <v>2096.2461064828167</v>
      </c>
      <c r="N31" s="75">
        <v>1.4431657750445657</v>
      </c>
      <c r="O31" s="24">
        <v>1452.5331342603961</v>
      </c>
      <c r="P31" s="28">
        <v>1441.7051985157771</v>
      </c>
      <c r="Q31" s="135">
        <v>1.4162290798977899</v>
      </c>
      <c r="R31" s="25">
        <v>1017.9886989891676</v>
      </c>
      <c r="S31" s="20" t="s">
        <v>70</v>
      </c>
      <c r="T31" s="37"/>
      <c r="U31" s="134"/>
      <c r="V31" s="26">
        <v>2686.4718914168129</v>
      </c>
      <c r="W31" s="74">
        <v>1.4792807485306096</v>
      </c>
      <c r="X31" s="26">
        <v>1816.0662836214988</v>
      </c>
      <c r="Y31" s="28">
        <v>2614.8569566790638</v>
      </c>
      <c r="Z31" s="75">
        <v>1.5075486294839198</v>
      </c>
      <c r="AA31" s="85">
        <v>1734.5091929632879</v>
      </c>
      <c r="AB31" s="27">
        <v>0</v>
      </c>
      <c r="AC31" s="75">
        <v>0</v>
      </c>
      <c r="AD31" s="24">
        <v>0</v>
      </c>
      <c r="AE31" s="28">
        <v>0</v>
      </c>
      <c r="AF31" s="75">
        <v>0</v>
      </c>
      <c r="AG31" s="24">
        <v>0</v>
      </c>
      <c r="AH31" s="28">
        <v>0</v>
      </c>
      <c r="AI31" s="135">
        <v>0</v>
      </c>
      <c r="AJ31" s="25">
        <v>0</v>
      </c>
      <c r="AK31" s="23">
        <v>2874.6544695104249</v>
      </c>
      <c r="AL31" s="74">
        <v>1.9903058379276815</v>
      </c>
      <c r="AM31" s="25">
        <v>1444.3280096608328</v>
      </c>
      <c r="AN31" s="31"/>
    </row>
    <row r="32" spans="1:43" ht="27.2" customHeight="1">
      <c r="A32" s="31" t="s">
        <v>71</v>
      </c>
      <c r="B32" s="15" t="s">
        <v>175</v>
      </c>
      <c r="C32" s="93"/>
      <c r="D32" s="76">
        <v>2414.2650809562051</v>
      </c>
      <c r="E32" s="77">
        <v>1.3891860661586946</v>
      </c>
      <c r="F32" s="46">
        <v>1737.8990041499667</v>
      </c>
      <c r="G32" s="78">
        <v>2365.5154235789205</v>
      </c>
      <c r="H32" s="351">
        <v>1.3714126508400895</v>
      </c>
      <c r="I32" s="79">
        <v>1724.8750200239665</v>
      </c>
      <c r="J32" s="34">
        <v>2539.2057422446146</v>
      </c>
      <c r="K32" s="80">
        <v>1.3495456821318537</v>
      </c>
      <c r="L32" s="46">
        <v>1881.5263357617325</v>
      </c>
      <c r="M32" s="34">
        <v>2295.3676712641859</v>
      </c>
      <c r="N32" s="80">
        <v>1.3917372996826569</v>
      </c>
      <c r="O32" s="46">
        <v>1649.2822832208162</v>
      </c>
      <c r="P32" s="34">
        <v>1530.7966267483125</v>
      </c>
      <c r="Q32" s="136">
        <v>1.3698731536388014</v>
      </c>
      <c r="R32" s="47">
        <v>1117.4732658144655</v>
      </c>
      <c r="S32" s="31" t="s">
        <v>71</v>
      </c>
      <c r="T32" s="15" t="s">
        <v>182</v>
      </c>
      <c r="U32" s="140"/>
      <c r="V32" s="79">
        <v>3153.9399663822428</v>
      </c>
      <c r="W32" s="351">
        <v>1.4494651356067632</v>
      </c>
      <c r="X32" s="79">
        <v>2175.9336522861354</v>
      </c>
      <c r="Y32" s="34">
        <v>3044.7316737028659</v>
      </c>
      <c r="Z32" s="80">
        <v>1.4725710704148236</v>
      </c>
      <c r="AA32" s="137">
        <v>2067.6296953498922</v>
      </c>
      <c r="AB32" s="33">
        <v>0</v>
      </c>
      <c r="AC32" s="80">
        <v>0</v>
      </c>
      <c r="AD32" s="46">
        <v>0</v>
      </c>
      <c r="AE32" s="34">
        <v>0</v>
      </c>
      <c r="AF32" s="80">
        <v>0</v>
      </c>
      <c r="AG32" s="46">
        <v>0</v>
      </c>
      <c r="AH32" s="34">
        <v>0</v>
      </c>
      <c r="AI32" s="136">
        <v>0</v>
      </c>
      <c r="AJ32" s="47">
        <v>0</v>
      </c>
      <c r="AK32" s="76">
        <v>3035.5345884136259</v>
      </c>
      <c r="AL32" s="77">
        <v>1.6156918833251359</v>
      </c>
      <c r="AM32" s="47">
        <v>1878.783089611379</v>
      </c>
      <c r="AN32" s="31"/>
    </row>
    <row r="33" spans="1:43" ht="27.2" customHeight="1">
      <c r="A33" s="31" t="s">
        <v>72</v>
      </c>
      <c r="B33" s="15" t="s">
        <v>102</v>
      </c>
      <c r="C33" s="93"/>
      <c r="D33" s="45">
        <v>3213.8576879615416</v>
      </c>
      <c r="E33" s="77">
        <v>1.3382434289392262</v>
      </c>
      <c r="F33" s="46">
        <v>2401.5493881475973</v>
      </c>
      <c r="G33" s="81">
        <v>3193.148040992196</v>
      </c>
      <c r="H33" s="352">
        <v>1.327814496825406</v>
      </c>
      <c r="I33" s="48">
        <v>2404.8148658012901</v>
      </c>
      <c r="J33" s="34">
        <v>3426.669136310039</v>
      </c>
      <c r="K33" s="80">
        <v>1.3184560602655522</v>
      </c>
      <c r="L33" s="46">
        <v>2599.001392295067</v>
      </c>
      <c r="M33" s="34">
        <v>3005.8764191137816</v>
      </c>
      <c r="N33" s="80">
        <v>1.3457154084976701</v>
      </c>
      <c r="O33" s="46">
        <v>2233.6642652174742</v>
      </c>
      <c r="P33" s="34">
        <v>2000.9345616070186</v>
      </c>
      <c r="Q33" s="136">
        <v>1.2620216449235153</v>
      </c>
      <c r="R33" s="47">
        <v>1585.4994006289687</v>
      </c>
      <c r="S33" s="31" t="s">
        <v>72</v>
      </c>
      <c r="T33" s="15" t="s">
        <v>102</v>
      </c>
      <c r="U33" s="140"/>
      <c r="V33" s="48">
        <v>3639.4959319359359</v>
      </c>
      <c r="W33" s="352">
        <v>1.4107613988712944</v>
      </c>
      <c r="X33" s="48">
        <v>2579.809693437729</v>
      </c>
      <c r="Y33" s="34">
        <v>3748.6004158597116</v>
      </c>
      <c r="Z33" s="80">
        <v>1.417423785887451</v>
      </c>
      <c r="AA33" s="137">
        <v>2644.6574787177765</v>
      </c>
      <c r="AB33" s="33">
        <v>0</v>
      </c>
      <c r="AC33" s="80">
        <v>0</v>
      </c>
      <c r="AD33" s="46">
        <v>0</v>
      </c>
      <c r="AE33" s="34">
        <v>0</v>
      </c>
      <c r="AF33" s="80">
        <v>0</v>
      </c>
      <c r="AG33" s="46">
        <v>0</v>
      </c>
      <c r="AH33" s="34">
        <v>0</v>
      </c>
      <c r="AI33" s="136">
        <v>0</v>
      </c>
      <c r="AJ33" s="47">
        <v>0</v>
      </c>
      <c r="AK33" s="45">
        <v>3528.1174500572993</v>
      </c>
      <c r="AL33" s="77">
        <v>1.4964978757607073</v>
      </c>
      <c r="AM33" s="47">
        <v>2357.5826649696173</v>
      </c>
      <c r="AN33" s="31"/>
    </row>
    <row r="34" spans="1:43" ht="27.2" customHeight="1">
      <c r="A34" s="31" t="s">
        <v>74</v>
      </c>
      <c r="B34" s="15" t="s">
        <v>103</v>
      </c>
      <c r="C34" s="93"/>
      <c r="D34" s="45">
        <v>1760.8730218200344</v>
      </c>
      <c r="E34" s="77">
        <v>1.5327859050604824</v>
      </c>
      <c r="F34" s="46">
        <v>1148.8055937926647</v>
      </c>
      <c r="G34" s="81">
        <v>1634.957709346947</v>
      </c>
      <c r="H34" s="352">
        <v>1.4434557831202341</v>
      </c>
      <c r="I34" s="48">
        <v>1132.6690629987668</v>
      </c>
      <c r="J34" s="34">
        <v>1642.3240196229992</v>
      </c>
      <c r="K34" s="80">
        <v>1.3910416268966626</v>
      </c>
      <c r="L34" s="46">
        <v>1180.6433307728782</v>
      </c>
      <c r="M34" s="34">
        <v>1659.6107082368187</v>
      </c>
      <c r="N34" s="80">
        <v>1.5154940209729966</v>
      </c>
      <c r="O34" s="46">
        <v>1095.0955168871562</v>
      </c>
      <c r="P34" s="34">
        <v>1160.0240494109516</v>
      </c>
      <c r="Q34" s="136">
        <v>1.5222819056898551</v>
      </c>
      <c r="R34" s="47">
        <v>762.02971675293065</v>
      </c>
      <c r="S34" s="31" t="s">
        <v>74</v>
      </c>
      <c r="T34" s="15" t="s">
        <v>103</v>
      </c>
      <c r="U34" s="140"/>
      <c r="V34" s="48">
        <v>2066.9055710856287</v>
      </c>
      <c r="W34" s="352">
        <v>1.5213269223312265</v>
      </c>
      <c r="X34" s="48">
        <v>1358.6202549537327</v>
      </c>
      <c r="Y34" s="34">
        <v>2048.8838017941048</v>
      </c>
      <c r="Z34" s="80">
        <v>1.5517577958137547</v>
      </c>
      <c r="AA34" s="137">
        <v>1320.3631438627012</v>
      </c>
      <c r="AB34" s="33">
        <v>0</v>
      </c>
      <c r="AC34" s="80">
        <v>0</v>
      </c>
      <c r="AD34" s="46">
        <v>0</v>
      </c>
      <c r="AE34" s="34">
        <v>0</v>
      </c>
      <c r="AF34" s="80">
        <v>0</v>
      </c>
      <c r="AG34" s="46">
        <v>0</v>
      </c>
      <c r="AH34" s="34">
        <v>0</v>
      </c>
      <c r="AI34" s="136">
        <v>0</v>
      </c>
      <c r="AJ34" s="47">
        <v>0</v>
      </c>
      <c r="AK34" s="45">
        <v>2719.3063440529104</v>
      </c>
      <c r="AL34" s="77">
        <v>2.212742646342122</v>
      </c>
      <c r="AM34" s="47">
        <v>1228.9302366672362</v>
      </c>
      <c r="AN34" s="31"/>
    </row>
    <row r="35" spans="1:43" ht="27.2" customHeight="1" thickBot="1">
      <c r="A35" s="31" t="s">
        <v>85</v>
      </c>
      <c r="B35" s="82" t="s">
        <v>104</v>
      </c>
      <c r="C35" s="96"/>
      <c r="D35" s="52">
        <v>1503.6837355057926</v>
      </c>
      <c r="E35" s="83">
        <v>1.5271437205735212</v>
      </c>
      <c r="F35" s="54">
        <v>984.63799788344875</v>
      </c>
      <c r="G35" s="84">
        <v>1391.7643681382749</v>
      </c>
      <c r="H35" s="353">
        <v>1.4258933696900116</v>
      </c>
      <c r="I35" s="84">
        <v>976.06482905579662</v>
      </c>
      <c r="J35" s="34">
        <v>1368.319290969619</v>
      </c>
      <c r="K35" s="80">
        <v>1.4015554187881161</v>
      </c>
      <c r="L35" s="46">
        <v>976.28625499001998</v>
      </c>
      <c r="M35" s="34">
        <v>1452.283891443499</v>
      </c>
      <c r="N35" s="80">
        <v>1.441203654195756</v>
      </c>
      <c r="O35" s="46">
        <v>1007.6881828709531</v>
      </c>
      <c r="P35" s="34">
        <v>927.48911124190704</v>
      </c>
      <c r="Q35" s="136">
        <v>1.4842420675263523</v>
      </c>
      <c r="R35" s="47">
        <v>624.89073146111969</v>
      </c>
      <c r="S35" s="31" t="s">
        <v>85</v>
      </c>
      <c r="T35" s="82" t="s">
        <v>104</v>
      </c>
      <c r="U35" s="142"/>
      <c r="V35" s="84">
        <v>1347.8870091253971</v>
      </c>
      <c r="W35" s="353">
        <v>1.57531016097611</v>
      </c>
      <c r="X35" s="84">
        <v>855.63277792241604</v>
      </c>
      <c r="Y35" s="34">
        <v>1616.3406534186595</v>
      </c>
      <c r="Z35" s="80">
        <v>1.6738969349949477</v>
      </c>
      <c r="AA35" s="137">
        <v>965.61539699786715</v>
      </c>
      <c r="AB35" s="33">
        <v>0</v>
      </c>
      <c r="AC35" s="80">
        <v>0</v>
      </c>
      <c r="AD35" s="46">
        <v>0</v>
      </c>
      <c r="AE35" s="34">
        <v>0</v>
      </c>
      <c r="AF35" s="80">
        <v>0</v>
      </c>
      <c r="AG35" s="46">
        <v>0</v>
      </c>
      <c r="AH35" s="34">
        <v>0</v>
      </c>
      <c r="AI35" s="136">
        <v>0</v>
      </c>
      <c r="AJ35" s="47">
        <v>0</v>
      </c>
      <c r="AK35" s="52">
        <v>2582.3551506899648</v>
      </c>
      <c r="AL35" s="83">
        <v>2.5029878648382877</v>
      </c>
      <c r="AM35" s="54">
        <v>1031.7090174373675</v>
      </c>
      <c r="AN35" s="31"/>
    </row>
    <row r="36" spans="1:43" ht="29.25" customHeight="1" thickBot="1">
      <c r="A36" s="37" t="s">
        <v>87</v>
      </c>
      <c r="B36" s="72"/>
      <c r="C36" s="354"/>
      <c r="D36" s="23">
        <v>888.53388689988856</v>
      </c>
      <c r="E36" s="74">
        <v>1.44410767967293</v>
      </c>
      <c r="F36" s="25">
        <v>615.28229467010999</v>
      </c>
      <c r="G36" s="85">
        <v>843.93969112596278</v>
      </c>
      <c r="H36" s="355">
        <v>1.4110879435088841</v>
      </c>
      <c r="I36" s="85">
        <v>598.07731687323383</v>
      </c>
      <c r="J36" s="28">
        <v>874.2237957823636</v>
      </c>
      <c r="K36" s="75">
        <v>1.3610962872619747</v>
      </c>
      <c r="L36" s="24">
        <v>642.2938655875555</v>
      </c>
      <c r="M36" s="28">
        <v>791.72113709037626</v>
      </c>
      <c r="N36" s="75">
        <v>1.4008562235871482</v>
      </c>
      <c r="O36" s="24">
        <v>565.16944691370941</v>
      </c>
      <c r="P36" s="28">
        <v>786.71980296481468</v>
      </c>
      <c r="Q36" s="135">
        <v>1.5894997685149734</v>
      </c>
      <c r="R36" s="25">
        <v>494.94804500652782</v>
      </c>
      <c r="S36" s="37" t="s">
        <v>87</v>
      </c>
      <c r="T36" s="72"/>
      <c r="U36" s="356"/>
      <c r="V36" s="26">
        <v>1136.0630892066124</v>
      </c>
      <c r="W36" s="355">
        <v>1.5126675951078405</v>
      </c>
      <c r="X36" s="85">
        <v>751.03287257609327</v>
      </c>
      <c r="Y36" s="28">
        <v>1136.1162528537805</v>
      </c>
      <c r="Z36" s="75">
        <v>1.5899474036359771</v>
      </c>
      <c r="AA36" s="85">
        <v>714.56216114800327</v>
      </c>
      <c r="AB36" s="27">
        <v>0</v>
      </c>
      <c r="AC36" s="75">
        <v>0</v>
      </c>
      <c r="AD36" s="24">
        <v>0</v>
      </c>
      <c r="AE36" s="28">
        <v>0</v>
      </c>
      <c r="AF36" s="75">
        <v>0</v>
      </c>
      <c r="AG36" s="24">
        <v>0</v>
      </c>
      <c r="AH36" s="28">
        <v>0</v>
      </c>
      <c r="AI36" s="135">
        <v>0</v>
      </c>
      <c r="AJ36" s="25">
        <v>0</v>
      </c>
      <c r="AK36" s="23">
        <v>1886.9920140482543</v>
      </c>
      <c r="AL36" s="74">
        <v>2.1834151917183271</v>
      </c>
      <c r="AM36" s="25">
        <v>864.23874909618519</v>
      </c>
      <c r="AN36" s="31"/>
    </row>
    <row r="37" spans="1:43" ht="27.2" customHeight="1">
      <c r="A37" s="31"/>
      <c r="B37" s="86" t="s">
        <v>105</v>
      </c>
      <c r="C37" s="357"/>
      <c r="D37" s="45">
        <v>1039.6859296549933</v>
      </c>
      <c r="E37" s="87">
        <v>1.3413205716839345</v>
      </c>
      <c r="F37" s="88">
        <v>775.12113927376799</v>
      </c>
      <c r="G37" s="89">
        <v>958.52330385852315</v>
      </c>
      <c r="H37" s="358">
        <v>1.2961130569295665</v>
      </c>
      <c r="I37" s="89">
        <v>739.53680100192946</v>
      </c>
      <c r="J37" s="41">
        <v>973.7067818718798</v>
      </c>
      <c r="K37" s="90">
        <v>1.26255872391996</v>
      </c>
      <c r="L37" s="91">
        <v>771.21702414659956</v>
      </c>
      <c r="M37" s="41">
        <v>916.28988718037601</v>
      </c>
      <c r="N37" s="90">
        <v>1.3191813129972756</v>
      </c>
      <c r="O37" s="91">
        <v>694.58980213910013</v>
      </c>
      <c r="P37" s="41">
        <v>823.29931866736763</v>
      </c>
      <c r="Q37" s="138">
        <v>1.4622706054301544</v>
      </c>
      <c r="R37" s="88">
        <v>563.0280165723351</v>
      </c>
      <c r="S37" s="31"/>
      <c r="T37" s="86" t="s">
        <v>105</v>
      </c>
      <c r="U37" s="359"/>
      <c r="V37" s="89">
        <v>1206.862727854349</v>
      </c>
      <c r="W37" s="358">
        <v>1.3459172179582168</v>
      </c>
      <c r="X37" s="89">
        <v>896.68421783412794</v>
      </c>
      <c r="Y37" s="41">
        <v>1199.2520438484478</v>
      </c>
      <c r="Z37" s="90">
        <v>1.3757573139292076</v>
      </c>
      <c r="AA37" s="139">
        <v>871.70319336580144</v>
      </c>
      <c r="AB37" s="40">
        <v>0</v>
      </c>
      <c r="AC37" s="90">
        <v>0</v>
      </c>
      <c r="AD37" s="91">
        <v>0</v>
      </c>
      <c r="AE37" s="41">
        <v>0</v>
      </c>
      <c r="AF37" s="90">
        <v>0</v>
      </c>
      <c r="AG37" s="91">
        <v>0</v>
      </c>
      <c r="AH37" s="41">
        <v>0</v>
      </c>
      <c r="AI37" s="138">
        <v>0</v>
      </c>
      <c r="AJ37" s="88">
        <v>0</v>
      </c>
      <c r="AK37" s="45">
        <v>2492.74610204807</v>
      </c>
      <c r="AL37" s="87">
        <v>2.1506738736233308</v>
      </c>
      <c r="AM37" s="88">
        <v>1159.0535099812394</v>
      </c>
      <c r="AN37" s="31"/>
    </row>
    <row r="38" spans="1:43" ht="27.2" customHeight="1">
      <c r="A38" s="31" t="s">
        <v>89</v>
      </c>
      <c r="B38" s="92" t="s">
        <v>106</v>
      </c>
      <c r="C38" s="93"/>
      <c r="D38" s="45">
        <v>821.76367621880024</v>
      </c>
      <c r="E38" s="77">
        <v>1.5322817450573507</v>
      </c>
      <c r="F38" s="47">
        <v>536.3006371834332</v>
      </c>
      <c r="G38" s="48">
        <v>820.54091199745108</v>
      </c>
      <c r="H38" s="352">
        <v>1.5320465901725522</v>
      </c>
      <c r="I38" s="48">
        <v>535.58482963957044</v>
      </c>
      <c r="J38" s="34">
        <v>706.01444885856642</v>
      </c>
      <c r="K38" s="80">
        <v>1.2281603563679795</v>
      </c>
      <c r="L38" s="46">
        <v>574.85526641362412</v>
      </c>
      <c r="M38" s="34">
        <v>760.51405070385772</v>
      </c>
      <c r="N38" s="80">
        <v>1.3239258140753007</v>
      </c>
      <c r="O38" s="46">
        <v>574.43856945643188</v>
      </c>
      <c r="P38" s="34">
        <v>860.3911349254829</v>
      </c>
      <c r="Q38" s="136">
        <v>1.6618675045789917</v>
      </c>
      <c r="R38" s="47">
        <v>517.72547002382692</v>
      </c>
      <c r="S38" s="31" t="s">
        <v>89</v>
      </c>
      <c r="T38" s="92" t="s">
        <v>106</v>
      </c>
      <c r="U38" s="140"/>
      <c r="V38" s="48">
        <v>815.60946598934447</v>
      </c>
      <c r="W38" s="352">
        <v>1.2917854045347541</v>
      </c>
      <c r="X38" s="48">
        <v>631.38154613466338</v>
      </c>
      <c r="Y38" s="34">
        <v>831.39021514883586</v>
      </c>
      <c r="Z38" s="80">
        <v>1.2856573221684784</v>
      </c>
      <c r="AA38" s="137">
        <v>646.66548450605467</v>
      </c>
      <c r="AB38" s="33">
        <v>0</v>
      </c>
      <c r="AC38" s="80">
        <v>0</v>
      </c>
      <c r="AD38" s="46">
        <v>0</v>
      </c>
      <c r="AE38" s="34">
        <v>0</v>
      </c>
      <c r="AF38" s="80">
        <v>0</v>
      </c>
      <c r="AG38" s="46">
        <v>0</v>
      </c>
      <c r="AH38" s="34">
        <v>0</v>
      </c>
      <c r="AI38" s="136">
        <v>0</v>
      </c>
      <c r="AJ38" s="47">
        <v>0</v>
      </c>
      <c r="AK38" s="45">
        <v>947.36405085802789</v>
      </c>
      <c r="AL38" s="77">
        <v>1.5564364767000169</v>
      </c>
      <c r="AM38" s="47">
        <v>608.67505037317369</v>
      </c>
      <c r="AN38" s="31"/>
    </row>
    <row r="39" spans="1:43" ht="27.2" customHeight="1">
      <c r="A39" s="31"/>
      <c r="B39" s="92" t="s">
        <v>107</v>
      </c>
      <c r="C39" s="93"/>
      <c r="D39" s="45">
        <v>1131.8911132380272</v>
      </c>
      <c r="E39" s="77">
        <v>1.5771083194207218</v>
      </c>
      <c r="F39" s="47">
        <v>717.70029952906179</v>
      </c>
      <c r="G39" s="48">
        <v>1071.3145062388021</v>
      </c>
      <c r="H39" s="77">
        <v>1.5018437253740786</v>
      </c>
      <c r="I39" s="48">
        <v>713.33287754154287</v>
      </c>
      <c r="J39" s="34">
        <v>1070.4962893119036</v>
      </c>
      <c r="K39" s="80">
        <v>1.4618814910486742</v>
      </c>
      <c r="L39" s="46">
        <v>732.2729618417892</v>
      </c>
      <c r="M39" s="34">
        <v>1070.718628564053</v>
      </c>
      <c r="N39" s="80">
        <v>1.5180619621730744</v>
      </c>
      <c r="O39" s="46">
        <v>705.31945022279672</v>
      </c>
      <c r="P39" s="34">
        <v>849.6587279892783</v>
      </c>
      <c r="Q39" s="136">
        <v>1.6333700455142581</v>
      </c>
      <c r="R39" s="47">
        <v>520.18752904322287</v>
      </c>
      <c r="S39" s="31"/>
      <c r="T39" s="92" t="s">
        <v>107</v>
      </c>
      <c r="U39" s="140"/>
      <c r="V39" s="48">
        <v>1253.4298519443453</v>
      </c>
      <c r="W39" s="77">
        <v>1.6859703888690689</v>
      </c>
      <c r="X39" s="48">
        <v>743.44713300992964</v>
      </c>
      <c r="Y39" s="34">
        <v>1229.5033946118131</v>
      </c>
      <c r="Z39" s="80">
        <v>1.8114314508872331</v>
      </c>
      <c r="AA39" s="137">
        <v>678.74685183897316</v>
      </c>
      <c r="AB39" s="33">
        <v>0</v>
      </c>
      <c r="AC39" s="80">
        <v>0</v>
      </c>
      <c r="AD39" s="46">
        <v>0</v>
      </c>
      <c r="AE39" s="34">
        <v>0</v>
      </c>
      <c r="AF39" s="80">
        <v>0</v>
      </c>
      <c r="AG39" s="46">
        <v>0</v>
      </c>
      <c r="AH39" s="34">
        <v>0</v>
      </c>
      <c r="AI39" s="136">
        <v>0</v>
      </c>
      <c r="AJ39" s="47">
        <v>0</v>
      </c>
      <c r="AK39" s="45">
        <v>2053.6346778676175</v>
      </c>
      <c r="AL39" s="77">
        <v>2.7223466984510827</v>
      </c>
      <c r="AM39" s="47">
        <v>754.36191835377224</v>
      </c>
      <c r="AN39" s="31"/>
    </row>
    <row r="40" spans="1:43" ht="27.2" customHeight="1">
      <c r="A40" s="31" t="s">
        <v>92</v>
      </c>
      <c r="B40" s="92" t="s">
        <v>108</v>
      </c>
      <c r="C40" s="93"/>
      <c r="D40" s="45">
        <v>1017.0306816921458</v>
      </c>
      <c r="E40" s="77">
        <v>2.2771591508800411</v>
      </c>
      <c r="F40" s="47">
        <v>446.62257413984418</v>
      </c>
      <c r="G40" s="48">
        <v>988.07440784576602</v>
      </c>
      <c r="H40" s="77">
        <v>2.18785729752156</v>
      </c>
      <c r="I40" s="48">
        <v>451.61739248947936</v>
      </c>
      <c r="J40" s="34">
        <v>945.57976018748536</v>
      </c>
      <c r="K40" s="80">
        <v>2.1518350116834792</v>
      </c>
      <c r="L40" s="46">
        <v>439.42948927469814</v>
      </c>
      <c r="M40" s="34">
        <v>1031.8412486810464</v>
      </c>
      <c r="N40" s="80">
        <v>2.1853194121953261</v>
      </c>
      <c r="O40" s="46">
        <v>472.16953408402679</v>
      </c>
      <c r="P40" s="34">
        <v>1070.3153623303174</v>
      </c>
      <c r="Q40" s="136">
        <v>1.6131086957956353</v>
      </c>
      <c r="R40" s="47">
        <v>663.5109990541614</v>
      </c>
      <c r="S40" s="31" t="s">
        <v>92</v>
      </c>
      <c r="T40" s="92" t="s">
        <v>108</v>
      </c>
      <c r="U40" s="140"/>
      <c r="V40" s="48">
        <v>1075.8169400313691</v>
      </c>
      <c r="W40" s="77">
        <v>2.778257124127824</v>
      </c>
      <c r="X40" s="48">
        <v>387.22727665787932</v>
      </c>
      <c r="Y40" s="34">
        <v>1125.8628354261982</v>
      </c>
      <c r="Z40" s="80">
        <v>2.934655569616146</v>
      </c>
      <c r="AA40" s="137">
        <v>383.64394346061584</v>
      </c>
      <c r="AB40" s="33">
        <v>0</v>
      </c>
      <c r="AC40" s="80">
        <v>0</v>
      </c>
      <c r="AD40" s="46">
        <v>0</v>
      </c>
      <c r="AE40" s="34">
        <v>0</v>
      </c>
      <c r="AF40" s="80">
        <v>0</v>
      </c>
      <c r="AG40" s="46">
        <v>0</v>
      </c>
      <c r="AH40" s="34">
        <v>0</v>
      </c>
      <c r="AI40" s="136">
        <v>0</v>
      </c>
      <c r="AJ40" s="47">
        <v>0</v>
      </c>
      <c r="AK40" s="45">
        <v>1461.8893812722372</v>
      </c>
      <c r="AL40" s="77">
        <v>3.6491142085613544</v>
      </c>
      <c r="AM40" s="47">
        <v>400.61486095514118</v>
      </c>
      <c r="AN40" s="31"/>
    </row>
    <row r="41" spans="1:43" ht="27.2" customHeight="1">
      <c r="A41" s="31"/>
      <c r="B41" s="92" t="s">
        <v>109</v>
      </c>
      <c r="C41" s="93"/>
      <c r="D41" s="45">
        <v>500.13973512663358</v>
      </c>
      <c r="E41" s="77">
        <v>1.2884932605866937</v>
      </c>
      <c r="F41" s="47">
        <v>388.15859611008239</v>
      </c>
      <c r="G41" s="48">
        <v>498.09382668093627</v>
      </c>
      <c r="H41" s="77">
        <v>1.2852821365134477</v>
      </c>
      <c r="I41" s="48">
        <v>387.53656689892443</v>
      </c>
      <c r="J41" s="34">
        <v>507.1567651815879</v>
      </c>
      <c r="K41" s="80">
        <v>1.256218957879617</v>
      </c>
      <c r="L41" s="46">
        <v>403.71685365871434</v>
      </c>
      <c r="M41" s="34">
        <v>486.164033233498</v>
      </c>
      <c r="N41" s="80">
        <v>1.3186787977471901</v>
      </c>
      <c r="O41" s="46">
        <v>368.67509666800805</v>
      </c>
      <c r="P41" s="34">
        <v>495.94677782350698</v>
      </c>
      <c r="Q41" s="136">
        <v>1.2840161115045372</v>
      </c>
      <c r="R41" s="47">
        <v>386.24653801453064</v>
      </c>
      <c r="S41" s="31"/>
      <c r="T41" s="92" t="s">
        <v>109</v>
      </c>
      <c r="U41" s="140"/>
      <c r="V41" s="48">
        <v>534.30044489461</v>
      </c>
      <c r="W41" s="77">
        <v>1.3372801169290733</v>
      </c>
      <c r="X41" s="48">
        <v>399.54265238129477</v>
      </c>
      <c r="Y41" s="34">
        <v>540.58607248407623</v>
      </c>
      <c r="Z41" s="80">
        <v>1.3593309162200033</v>
      </c>
      <c r="AA41" s="137">
        <v>397.68540980979498</v>
      </c>
      <c r="AB41" s="33">
        <v>0</v>
      </c>
      <c r="AC41" s="80">
        <v>0</v>
      </c>
      <c r="AD41" s="46">
        <v>0</v>
      </c>
      <c r="AE41" s="34">
        <v>0</v>
      </c>
      <c r="AF41" s="80">
        <v>0</v>
      </c>
      <c r="AG41" s="46">
        <v>0</v>
      </c>
      <c r="AH41" s="34">
        <v>0</v>
      </c>
      <c r="AI41" s="136">
        <v>0</v>
      </c>
      <c r="AJ41" s="47">
        <v>0</v>
      </c>
      <c r="AK41" s="45">
        <v>604.19941131765916</v>
      </c>
      <c r="AL41" s="77">
        <v>1.4518185217800403</v>
      </c>
      <c r="AM41" s="47">
        <v>416.16731172217357</v>
      </c>
      <c r="AN41" s="31"/>
    </row>
    <row r="42" spans="1:43" ht="27.2" customHeight="1">
      <c r="A42" s="31" t="s">
        <v>47</v>
      </c>
      <c r="B42" s="92" t="s">
        <v>110</v>
      </c>
      <c r="C42" s="93"/>
      <c r="D42" s="45">
        <v>935.03606721293716</v>
      </c>
      <c r="E42" s="77">
        <v>1.5035947337683637</v>
      </c>
      <c r="F42" s="47">
        <v>621.86708041302848</v>
      </c>
      <c r="G42" s="48">
        <v>933.98989849714985</v>
      </c>
      <c r="H42" s="77">
        <v>1.5026855866158169</v>
      </c>
      <c r="I42" s="48">
        <v>621.54711991387308</v>
      </c>
      <c r="J42" s="34">
        <v>958.44451153552075</v>
      </c>
      <c r="K42" s="80">
        <v>1.4921935537035445</v>
      </c>
      <c r="L42" s="46">
        <v>642.30575796062976</v>
      </c>
      <c r="M42" s="34">
        <v>924.0938019467153</v>
      </c>
      <c r="N42" s="80">
        <v>1.5246699055220443</v>
      </c>
      <c r="O42" s="46">
        <v>606.09434120778246</v>
      </c>
      <c r="P42" s="34">
        <v>702.81843919550408</v>
      </c>
      <c r="Q42" s="136">
        <v>1.4632496631750154</v>
      </c>
      <c r="R42" s="47">
        <v>480.31341259324233</v>
      </c>
      <c r="S42" s="31" t="s">
        <v>47</v>
      </c>
      <c r="T42" s="92" t="s">
        <v>110</v>
      </c>
      <c r="U42" s="140"/>
      <c r="V42" s="48">
        <v>846.70298055467003</v>
      </c>
      <c r="W42" s="77">
        <v>1.405801721389863</v>
      </c>
      <c r="X42" s="48">
        <v>602.29189342403629</v>
      </c>
      <c r="Y42" s="34">
        <v>808.81829306097143</v>
      </c>
      <c r="Z42" s="80">
        <v>1.3731706123248111</v>
      </c>
      <c r="AA42" s="137">
        <v>589.01514917481552</v>
      </c>
      <c r="AB42" s="33">
        <v>0</v>
      </c>
      <c r="AC42" s="80">
        <v>0</v>
      </c>
      <c r="AD42" s="46">
        <v>0</v>
      </c>
      <c r="AE42" s="34">
        <v>0</v>
      </c>
      <c r="AF42" s="80">
        <v>0</v>
      </c>
      <c r="AG42" s="46">
        <v>0</v>
      </c>
      <c r="AH42" s="34">
        <v>0</v>
      </c>
      <c r="AI42" s="136">
        <v>0</v>
      </c>
      <c r="AJ42" s="47">
        <v>0</v>
      </c>
      <c r="AK42" s="45">
        <v>1030.7747676836502</v>
      </c>
      <c r="AL42" s="77">
        <v>1.5867940931145075</v>
      </c>
      <c r="AM42" s="47">
        <v>649.59579327679455</v>
      </c>
      <c r="AN42" s="31"/>
    </row>
    <row r="43" spans="1:43" ht="27.2" customHeight="1">
      <c r="A43" s="31"/>
      <c r="B43" s="92" t="s">
        <v>111</v>
      </c>
      <c r="C43" s="93"/>
      <c r="D43" s="45">
        <v>693.96305430686164</v>
      </c>
      <c r="E43" s="77">
        <v>1.1436663997903904</v>
      </c>
      <c r="F43" s="47">
        <v>606.7880060427151</v>
      </c>
      <c r="G43" s="48">
        <v>677.76742794087068</v>
      </c>
      <c r="H43" s="77">
        <v>1.1391681403423501</v>
      </c>
      <c r="I43" s="48">
        <v>594.96697979736655</v>
      </c>
      <c r="J43" s="34">
        <v>697.30205140210239</v>
      </c>
      <c r="K43" s="80">
        <v>1.1234236437801939</v>
      </c>
      <c r="L43" s="46">
        <v>620.6937652262327</v>
      </c>
      <c r="M43" s="34">
        <v>610.91717678132852</v>
      </c>
      <c r="N43" s="80">
        <v>1.1374593418314312</v>
      </c>
      <c r="O43" s="46">
        <v>537.08924294180611</v>
      </c>
      <c r="P43" s="34">
        <v>638.77106688942479</v>
      </c>
      <c r="Q43" s="136">
        <v>1.2216319158077209</v>
      </c>
      <c r="R43" s="47">
        <v>522.88341408228587</v>
      </c>
      <c r="S43" s="31"/>
      <c r="T43" s="92" t="s">
        <v>111</v>
      </c>
      <c r="U43" s="140"/>
      <c r="V43" s="48">
        <v>1217.4788471820846</v>
      </c>
      <c r="W43" s="77">
        <v>1.2330828300853198</v>
      </c>
      <c r="X43" s="48">
        <v>987.3455517159739</v>
      </c>
      <c r="Y43" s="34">
        <v>1190.0324054847238</v>
      </c>
      <c r="Z43" s="80">
        <v>1.2360113238368149</v>
      </c>
      <c r="AA43" s="137">
        <v>962.80056867977248</v>
      </c>
      <c r="AB43" s="33">
        <v>0</v>
      </c>
      <c r="AC43" s="80">
        <v>0</v>
      </c>
      <c r="AD43" s="46">
        <v>0</v>
      </c>
      <c r="AE43" s="34">
        <v>0</v>
      </c>
      <c r="AF43" s="80">
        <v>0</v>
      </c>
      <c r="AG43" s="46">
        <v>0</v>
      </c>
      <c r="AH43" s="34">
        <v>0</v>
      </c>
      <c r="AI43" s="136">
        <v>0</v>
      </c>
      <c r="AJ43" s="47">
        <v>0</v>
      </c>
      <c r="AK43" s="45">
        <v>1094.7317041298036</v>
      </c>
      <c r="AL43" s="77">
        <v>1.2549780171866773</v>
      </c>
      <c r="AM43" s="47">
        <v>872.31145815916125</v>
      </c>
      <c r="AN43" s="31"/>
    </row>
    <row r="44" spans="1:43" ht="27.2" customHeight="1">
      <c r="A44" s="31" t="s">
        <v>99</v>
      </c>
      <c r="B44" s="92" t="s">
        <v>112</v>
      </c>
      <c r="C44" s="93"/>
      <c r="D44" s="45">
        <v>663.33679089341251</v>
      </c>
      <c r="E44" s="77">
        <v>1.466973238146714</v>
      </c>
      <c r="F44" s="47">
        <v>452.18056720068887</v>
      </c>
      <c r="G44" s="48">
        <v>660.03580358216982</v>
      </c>
      <c r="H44" s="77">
        <v>1.459518114467198</v>
      </c>
      <c r="I44" s="48">
        <v>452.22857944666077</v>
      </c>
      <c r="J44" s="34">
        <v>651.27536632181489</v>
      </c>
      <c r="K44" s="80">
        <v>1.3275775190231427</v>
      </c>
      <c r="L44" s="46">
        <v>490.57426552464977</v>
      </c>
      <c r="M44" s="34">
        <v>601.80559929772539</v>
      </c>
      <c r="N44" s="80">
        <v>1.3709677620787017</v>
      </c>
      <c r="O44" s="46">
        <v>438.96407774406742</v>
      </c>
      <c r="P44" s="34">
        <v>776.88522157277555</v>
      </c>
      <c r="Q44" s="136">
        <v>1.8449322578427902</v>
      </c>
      <c r="R44" s="47">
        <v>421.09146190611796</v>
      </c>
      <c r="S44" s="31" t="s">
        <v>99</v>
      </c>
      <c r="T44" s="92" t="s">
        <v>112</v>
      </c>
      <c r="U44" s="140"/>
      <c r="V44" s="48">
        <v>715.39104203450484</v>
      </c>
      <c r="W44" s="77">
        <v>1.6014441690881307</v>
      </c>
      <c r="X44" s="48">
        <v>446.7161926986513</v>
      </c>
      <c r="Y44" s="34">
        <v>709.01000559209785</v>
      </c>
      <c r="Z44" s="80">
        <v>1.6633180950756938</v>
      </c>
      <c r="AA44" s="137">
        <v>426.26242550426429</v>
      </c>
      <c r="AB44" s="33">
        <v>0</v>
      </c>
      <c r="AC44" s="80">
        <v>0</v>
      </c>
      <c r="AD44" s="46">
        <v>0</v>
      </c>
      <c r="AE44" s="34">
        <v>0</v>
      </c>
      <c r="AF44" s="80">
        <v>0</v>
      </c>
      <c r="AG44" s="46">
        <v>0</v>
      </c>
      <c r="AH44" s="34">
        <v>0</v>
      </c>
      <c r="AI44" s="136">
        <v>0</v>
      </c>
      <c r="AJ44" s="47">
        <v>0</v>
      </c>
      <c r="AK44" s="45">
        <v>856.77278514141437</v>
      </c>
      <c r="AL44" s="77">
        <v>1.9038392800964941</v>
      </c>
      <c r="AM44" s="47">
        <v>450.02369375317744</v>
      </c>
      <c r="AN44" s="31"/>
    </row>
    <row r="45" spans="1:43" ht="27.2" customHeight="1" thickBot="1">
      <c r="A45" s="94"/>
      <c r="B45" s="95" t="s">
        <v>113</v>
      </c>
      <c r="C45" s="96"/>
      <c r="D45" s="52">
        <v>1093.4413139765363</v>
      </c>
      <c r="E45" s="83">
        <v>1.4329194768773257</v>
      </c>
      <c r="F45" s="54">
        <v>763.08636432202502</v>
      </c>
      <c r="G45" s="55">
        <v>1023.7613393173806</v>
      </c>
      <c r="H45" s="83">
        <v>1.3746138643329948</v>
      </c>
      <c r="I45" s="55">
        <v>744.76285004890542</v>
      </c>
      <c r="J45" s="57">
        <v>1025.18326775213</v>
      </c>
      <c r="K45" s="97">
        <v>1.3603795191782762</v>
      </c>
      <c r="L45" s="53">
        <v>753.60092775535293</v>
      </c>
      <c r="M45" s="57">
        <v>1004.124422108031</v>
      </c>
      <c r="N45" s="97">
        <v>1.3988915285312915</v>
      </c>
      <c r="O45" s="53">
        <v>717.80005928141554</v>
      </c>
      <c r="P45" s="57">
        <v>897.07798492934194</v>
      </c>
      <c r="Q45" s="141">
        <v>1.4514383545956346</v>
      </c>
      <c r="R45" s="54">
        <v>618.06137483480279</v>
      </c>
      <c r="S45" s="94"/>
      <c r="T45" s="95" t="s">
        <v>113</v>
      </c>
      <c r="U45" s="142"/>
      <c r="V45" s="55">
        <v>1258.1980664915234</v>
      </c>
      <c r="W45" s="83">
        <v>1.3414163941862443</v>
      </c>
      <c r="X45" s="55">
        <v>937.96234483536</v>
      </c>
      <c r="Y45" s="57">
        <v>1232.819969782299</v>
      </c>
      <c r="Z45" s="97">
        <v>1.3830156414784827</v>
      </c>
      <c r="AA45" s="143">
        <v>891.39987488816814</v>
      </c>
      <c r="AB45" s="56">
        <v>0</v>
      </c>
      <c r="AC45" s="97">
        <v>0</v>
      </c>
      <c r="AD45" s="53">
        <v>0</v>
      </c>
      <c r="AE45" s="57">
        <v>0</v>
      </c>
      <c r="AF45" s="97">
        <v>0</v>
      </c>
      <c r="AG45" s="53">
        <v>0</v>
      </c>
      <c r="AH45" s="57">
        <v>0</v>
      </c>
      <c r="AI45" s="141">
        <v>0</v>
      </c>
      <c r="AJ45" s="54">
        <v>0</v>
      </c>
      <c r="AK45" s="52">
        <v>1827.3102401123772</v>
      </c>
      <c r="AL45" s="83">
        <v>2.0469937137711254</v>
      </c>
      <c r="AM45" s="54">
        <v>892.67994709469292</v>
      </c>
      <c r="AN45" s="31"/>
    </row>
    <row r="46" spans="1:43" s="98" customFormat="1" ht="14.25">
      <c r="B46" s="314"/>
      <c r="T46" s="314"/>
      <c r="AO46" s="360"/>
      <c r="AP46" s="360"/>
      <c r="AQ46" s="360"/>
    </row>
    <row r="47" spans="1:43" s="98" customFormat="1" ht="14.25">
      <c r="B47" s="99"/>
      <c r="T47" s="99"/>
      <c r="AO47" s="360"/>
      <c r="AP47" s="360"/>
      <c r="AQ47" s="360"/>
    </row>
    <row r="48" spans="1:43" s="98" customFormat="1" ht="14.25">
      <c r="B48" s="100"/>
      <c r="T48" s="100"/>
      <c r="AO48" s="360"/>
      <c r="AP48" s="360"/>
      <c r="AQ48" s="360"/>
    </row>
    <row r="49" spans="2:43" s="98" customFormat="1" ht="14.25">
      <c r="B49" s="99"/>
      <c r="T49" s="99"/>
      <c r="AO49" s="360"/>
      <c r="AP49" s="360"/>
      <c r="AQ49" s="360"/>
    </row>
    <row r="50" spans="2:43" s="98" customFormat="1" ht="14.25">
      <c r="B50" s="99"/>
      <c r="E50" s="360"/>
      <c r="T50" s="99"/>
      <c r="AL50" s="360"/>
      <c r="AO50" s="360"/>
      <c r="AP50" s="360"/>
      <c r="AQ50" s="360"/>
    </row>
    <row r="51" spans="2:43" s="98" customFormat="1" ht="14.25">
      <c r="B51" s="314"/>
      <c r="E51" s="360"/>
      <c r="T51" s="314"/>
      <c r="AL51" s="360"/>
      <c r="AO51" s="360"/>
      <c r="AP51" s="360"/>
      <c r="AQ51" s="360"/>
    </row>
    <row r="52" spans="2:43" s="98" customFormat="1" ht="14.25">
      <c r="B52" s="314"/>
      <c r="E52" s="360"/>
      <c r="T52" s="314"/>
      <c r="AL52" s="360"/>
      <c r="AO52" s="360"/>
      <c r="AP52" s="360"/>
      <c r="AQ52" s="360"/>
    </row>
    <row r="53" spans="2:43" ht="21">
      <c r="B53" s="99"/>
      <c r="C53" s="101"/>
      <c r="T53" s="99"/>
      <c r="U53" s="101"/>
    </row>
  </sheetData>
  <customSheetViews>
    <customSheetView guid="{6F28069D-A7F4-41D2-AA1B-4487F97E36F1}" scale="75" showPageBreaks="1" printArea="1" showRuler="0" topLeftCell="Q1">
      <selection activeCell="P4" sqref="P4:R4"/>
      <pageMargins left="0.47244094488188981" right="0.55118110236220474" top="0.55118110236220474" bottom="0.27559055118110237" header="0.51181102362204722" footer="0.27559055118110237"/>
      <printOptions horizontalCentered="1"/>
      <pageSetup paperSize="8" scale="70" orientation="landscape" r:id="rId1"/>
      <headerFooter alignWithMargins="0"/>
    </customSheetView>
  </customSheetViews>
  <mergeCells count="10">
    <mergeCell ref="V1:AM1"/>
    <mergeCell ref="V24:AM24"/>
    <mergeCell ref="D26:F27"/>
    <mergeCell ref="D3:F4"/>
    <mergeCell ref="D1:R1"/>
    <mergeCell ref="D24:R24"/>
    <mergeCell ref="V4:X4"/>
    <mergeCell ref="Y4:AA4"/>
    <mergeCell ref="V27:X27"/>
    <mergeCell ref="Y27:AA27"/>
  </mergeCells>
  <phoneticPr fontId="2"/>
  <printOptions horizontalCentered="1"/>
  <pageMargins left="0.47244094488188981" right="0.55118110236220474" top="0.59055118110236227" bottom="0.27559055118110237" header="0.51181102362204722" footer="0.27559055118110237"/>
  <pageSetup paperSize="8" scale="70" orientation="landscape" r:id="rId2"/>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2">
    <pageSetUpPr fitToPage="1"/>
  </sheetPr>
  <dimension ref="A1:M123"/>
  <sheetViews>
    <sheetView zoomScale="80" zoomScaleNormal="80" workbookViewId="0">
      <pane xSplit="2" ySplit="9" topLeftCell="C10" activePane="bottomRight" state="frozen"/>
      <selection pane="topRight"/>
      <selection pane="bottomLeft"/>
      <selection pane="bottomRight"/>
    </sheetView>
  </sheetViews>
  <sheetFormatPr defaultRowHeight="12"/>
  <cols>
    <col min="1" max="1" width="19.875" style="263" customWidth="1"/>
    <col min="2" max="2" width="17.25" style="299" bestFit="1" customWidth="1"/>
    <col min="3" max="3" width="13.5" style="300" customWidth="1"/>
    <col min="4" max="4" width="19.375" style="300" customWidth="1"/>
    <col min="5" max="5" width="13.5" style="300" customWidth="1"/>
    <col min="6" max="6" width="13.375" style="300" customWidth="1"/>
    <col min="7" max="7" width="19.5" style="300" customWidth="1"/>
    <col min="8" max="8" width="19.375" style="300" customWidth="1"/>
    <col min="9" max="10" width="13.375" style="300" customWidth="1"/>
    <col min="11" max="12" width="19.375" style="300" customWidth="1"/>
    <col min="13" max="16384" width="9" style="300"/>
  </cols>
  <sheetData>
    <row r="1" spans="1:13" ht="17.25">
      <c r="A1" s="281"/>
    </row>
    <row r="2" spans="1:13" ht="18.75">
      <c r="A2" s="281" t="s">
        <v>295</v>
      </c>
      <c r="B2" s="992" t="s">
        <v>371</v>
      </c>
      <c r="C2" s="992"/>
      <c r="D2" s="992"/>
      <c r="E2" s="992"/>
      <c r="F2" s="992"/>
      <c r="G2" s="992"/>
      <c r="H2" s="992"/>
      <c r="I2" s="992"/>
      <c r="J2" s="992"/>
      <c r="K2" s="992"/>
      <c r="L2" s="992"/>
      <c r="M2" s="301"/>
    </row>
    <row r="3" spans="1:13" s="304" customFormat="1" ht="13.5">
      <c r="A3" s="302"/>
      <c r="B3" s="303"/>
      <c r="L3" s="189" t="s">
        <v>708</v>
      </c>
    </row>
    <row r="4" spans="1:13" s="625" customFormat="1">
      <c r="A4" s="974" t="s">
        <v>117</v>
      </c>
      <c r="B4" s="975"/>
      <c r="C4" s="971" t="s">
        <v>534</v>
      </c>
      <c r="D4" s="978"/>
      <c r="E4" s="971" t="s">
        <v>211</v>
      </c>
      <c r="F4" s="805"/>
      <c r="G4" s="805"/>
      <c r="H4" s="806"/>
      <c r="I4" s="995" t="s">
        <v>252</v>
      </c>
      <c r="J4" s="996"/>
      <c r="K4" s="996"/>
      <c r="L4" s="996"/>
    </row>
    <row r="5" spans="1:13" s="625" customFormat="1">
      <c r="A5" s="976"/>
      <c r="B5" s="977"/>
      <c r="C5" s="626" t="s">
        <v>535</v>
      </c>
      <c r="D5" s="626" t="s">
        <v>536</v>
      </c>
      <c r="E5" s="626" t="s">
        <v>535</v>
      </c>
      <c r="F5" s="626" t="s">
        <v>558</v>
      </c>
      <c r="G5" s="626" t="s">
        <v>559</v>
      </c>
      <c r="H5" s="626" t="s">
        <v>536</v>
      </c>
      <c r="I5" s="626" t="s">
        <v>535</v>
      </c>
      <c r="J5" s="626" t="s">
        <v>226</v>
      </c>
      <c r="K5" s="626" t="s">
        <v>565</v>
      </c>
      <c r="L5" s="626" t="s">
        <v>536</v>
      </c>
    </row>
    <row r="6" spans="1:13" s="308" customFormat="1" ht="13.5" customHeight="1">
      <c r="A6" s="305"/>
      <c r="B6" s="306"/>
      <c r="C6" s="307" t="s">
        <v>537</v>
      </c>
      <c r="D6" s="307" t="s">
        <v>628</v>
      </c>
      <c r="E6" s="307" t="s">
        <v>537</v>
      </c>
      <c r="F6" s="307" t="s">
        <v>560</v>
      </c>
      <c r="G6" s="307" t="s">
        <v>561</v>
      </c>
      <c r="H6" s="307" t="s">
        <v>628</v>
      </c>
      <c r="I6" s="307" t="s">
        <v>537</v>
      </c>
      <c r="J6" s="307" t="s">
        <v>227</v>
      </c>
      <c r="K6" s="307" t="s">
        <v>628</v>
      </c>
      <c r="L6" s="307" t="s">
        <v>628</v>
      </c>
    </row>
    <row r="7" spans="1:13" s="634" customFormat="1" ht="17.25" customHeight="1">
      <c r="A7" s="993" t="s">
        <v>709</v>
      </c>
      <c r="B7" s="994" t="s">
        <v>709</v>
      </c>
      <c r="C7" s="633">
        <v>5152777</v>
      </c>
      <c r="D7" s="633">
        <v>2439666869749</v>
      </c>
      <c r="E7" s="633">
        <v>5152777</v>
      </c>
      <c r="F7" s="633">
        <v>46179748</v>
      </c>
      <c r="G7" s="633">
        <v>307582593805</v>
      </c>
      <c r="H7" s="633">
        <v>2403358052001</v>
      </c>
      <c r="I7" s="633">
        <v>4449019</v>
      </c>
      <c r="J7" s="633">
        <v>96493082</v>
      </c>
      <c r="K7" s="633">
        <v>64780065683</v>
      </c>
      <c r="L7" s="633">
        <v>36308817748</v>
      </c>
    </row>
    <row r="8" spans="1:13" s="634" customFormat="1" ht="17.25" customHeight="1">
      <c r="A8" s="993" t="s">
        <v>710</v>
      </c>
      <c r="B8" s="994" t="s">
        <v>710</v>
      </c>
      <c r="C8" s="755">
        <v>5271762</v>
      </c>
      <c r="D8" s="755">
        <v>2522847715076</v>
      </c>
      <c r="E8" s="755">
        <v>5271762</v>
      </c>
      <c r="F8" s="755">
        <v>46683420</v>
      </c>
      <c r="G8" s="755">
        <v>317479665579</v>
      </c>
      <c r="H8" s="755">
        <v>2486279783025</v>
      </c>
      <c r="I8" s="755">
        <v>4529972</v>
      </c>
      <c r="J8" s="755">
        <v>97193166</v>
      </c>
      <c r="K8" s="755">
        <v>65299206378</v>
      </c>
      <c r="L8" s="755">
        <v>36567932051</v>
      </c>
    </row>
    <row r="9" spans="1:13" s="634" customFormat="1" ht="17.25" customHeight="1">
      <c r="A9" s="972" t="s">
        <v>711</v>
      </c>
      <c r="B9" s="973"/>
      <c r="C9" s="752">
        <v>5785271</v>
      </c>
      <c r="D9" s="752">
        <v>2677008389332</v>
      </c>
      <c r="E9" s="752">
        <v>5785271</v>
      </c>
      <c r="F9" s="752">
        <v>48332704</v>
      </c>
      <c r="G9" s="752">
        <v>340292556764</v>
      </c>
      <c r="H9" s="752">
        <v>2646831588178.5</v>
      </c>
      <c r="I9" s="752">
        <v>4888779</v>
      </c>
      <c r="J9" s="752">
        <v>97749017</v>
      </c>
      <c r="K9" s="752">
        <v>65686999779</v>
      </c>
      <c r="L9" s="752">
        <v>30176801153.5</v>
      </c>
    </row>
    <row r="10" spans="1:13" s="635" customFormat="1" ht="19.5" customHeight="1">
      <c r="A10" s="606"/>
      <c r="B10" s="204" t="s">
        <v>541</v>
      </c>
      <c r="C10" s="754">
        <v>4406420</v>
      </c>
      <c r="D10" s="754">
        <v>2230743980472.5</v>
      </c>
      <c r="E10" s="754">
        <v>4406420</v>
      </c>
      <c r="F10" s="754">
        <v>35115266</v>
      </c>
      <c r="G10" s="754">
        <v>253274218596</v>
      </c>
      <c r="H10" s="754">
        <v>2213591354735.5</v>
      </c>
      <c r="I10" s="754">
        <v>4120754</v>
      </c>
      <c r="J10" s="754">
        <v>76397845</v>
      </c>
      <c r="K10" s="754">
        <v>51240687989</v>
      </c>
      <c r="L10" s="754">
        <v>17152625737</v>
      </c>
    </row>
    <row r="11" spans="1:13" s="637" customFormat="1" ht="19.5" customHeight="1">
      <c r="A11" s="627"/>
      <c r="B11" s="588" t="s">
        <v>432</v>
      </c>
      <c r="C11" s="636">
        <v>1972733</v>
      </c>
      <c r="D11" s="636">
        <v>1011941435956</v>
      </c>
      <c r="E11" s="636">
        <v>1972733</v>
      </c>
      <c r="F11" s="636">
        <v>15821861</v>
      </c>
      <c r="G11" s="636">
        <v>115351813552</v>
      </c>
      <c r="H11" s="636">
        <v>1004075964995</v>
      </c>
      <c r="I11" s="636">
        <v>1889988</v>
      </c>
      <c r="J11" s="636">
        <v>35044602</v>
      </c>
      <c r="K11" s="636">
        <v>23593462993</v>
      </c>
      <c r="L11" s="636">
        <v>7865470961</v>
      </c>
    </row>
    <row r="12" spans="1:13" s="637" customFormat="1" ht="19.5" customHeight="1">
      <c r="A12" s="728"/>
      <c r="B12" s="715" t="s">
        <v>433</v>
      </c>
      <c r="C12" s="636">
        <v>1048155</v>
      </c>
      <c r="D12" s="636">
        <v>486601368262</v>
      </c>
      <c r="E12" s="636">
        <v>1048155</v>
      </c>
      <c r="F12" s="636">
        <v>8259079</v>
      </c>
      <c r="G12" s="636">
        <v>56644842134</v>
      </c>
      <c r="H12" s="636">
        <v>482465687546</v>
      </c>
      <c r="I12" s="636">
        <v>995458</v>
      </c>
      <c r="J12" s="636">
        <v>18304294</v>
      </c>
      <c r="K12" s="636">
        <v>12208257310</v>
      </c>
      <c r="L12" s="636">
        <v>4135680716</v>
      </c>
    </row>
    <row r="13" spans="1:13" s="637" customFormat="1" ht="19.5" customHeight="1">
      <c r="A13" s="627" t="s">
        <v>540</v>
      </c>
      <c r="B13" s="205" t="s">
        <v>434</v>
      </c>
      <c r="C13" s="636">
        <v>724355</v>
      </c>
      <c r="D13" s="636">
        <v>323753442430</v>
      </c>
      <c r="E13" s="636">
        <v>724355</v>
      </c>
      <c r="F13" s="636">
        <v>4793973</v>
      </c>
      <c r="G13" s="636">
        <v>36451140552</v>
      </c>
      <c r="H13" s="636">
        <v>321919268736</v>
      </c>
      <c r="I13" s="636">
        <v>596481</v>
      </c>
      <c r="J13" s="636">
        <v>8662839</v>
      </c>
      <c r="K13" s="636">
        <v>5649264554</v>
      </c>
      <c r="L13" s="636">
        <v>1834173694</v>
      </c>
    </row>
    <row r="14" spans="1:13" s="637" customFormat="1" ht="19.5" customHeight="1">
      <c r="A14" s="728"/>
      <c r="B14" s="715" t="s">
        <v>435</v>
      </c>
      <c r="C14" s="636">
        <v>272582</v>
      </c>
      <c r="D14" s="636">
        <v>165694774637</v>
      </c>
      <c r="E14" s="636">
        <v>272582</v>
      </c>
      <c r="F14" s="636">
        <v>2431115</v>
      </c>
      <c r="G14" s="636">
        <v>18407998279</v>
      </c>
      <c r="H14" s="636">
        <v>164434743490</v>
      </c>
      <c r="I14" s="636">
        <v>263407</v>
      </c>
      <c r="J14" s="636">
        <v>5483998</v>
      </c>
      <c r="K14" s="636">
        <v>3732688787</v>
      </c>
      <c r="L14" s="636">
        <v>1260031147</v>
      </c>
    </row>
    <row r="15" spans="1:13" s="637" customFormat="1" ht="19.5" customHeight="1">
      <c r="A15" s="589"/>
      <c r="B15" s="715" t="s">
        <v>436</v>
      </c>
      <c r="C15" s="636">
        <v>121953</v>
      </c>
      <c r="D15" s="636">
        <v>75526498666</v>
      </c>
      <c r="E15" s="636">
        <v>121953</v>
      </c>
      <c r="F15" s="636">
        <v>1237502</v>
      </c>
      <c r="G15" s="636">
        <v>8360834188</v>
      </c>
      <c r="H15" s="636">
        <v>74849534818</v>
      </c>
      <c r="I15" s="636">
        <v>117717</v>
      </c>
      <c r="J15" s="636">
        <v>2925245</v>
      </c>
      <c r="K15" s="636">
        <v>1986384228</v>
      </c>
      <c r="L15" s="636">
        <v>676963848</v>
      </c>
    </row>
    <row r="16" spans="1:13" s="637" customFormat="1" ht="19.5" customHeight="1">
      <c r="A16" s="589"/>
      <c r="B16" s="205" t="s">
        <v>249</v>
      </c>
      <c r="C16" s="636">
        <v>62570</v>
      </c>
      <c r="D16" s="636">
        <v>36377058098</v>
      </c>
      <c r="E16" s="636">
        <v>62570</v>
      </c>
      <c r="F16" s="636">
        <v>552821</v>
      </c>
      <c r="G16" s="636">
        <v>4133345035</v>
      </c>
      <c r="H16" s="636">
        <v>36092923335</v>
      </c>
      <c r="I16" s="636">
        <v>60500</v>
      </c>
      <c r="J16" s="636">
        <v>1244691</v>
      </c>
      <c r="K16" s="636">
        <v>847867067</v>
      </c>
      <c r="L16" s="636">
        <v>284134763</v>
      </c>
    </row>
    <row r="17" spans="1:12" s="637" customFormat="1" ht="19.5" customHeight="1">
      <c r="A17" s="589"/>
      <c r="B17" s="641" t="s">
        <v>419</v>
      </c>
      <c r="C17" s="638">
        <v>204072</v>
      </c>
      <c r="D17" s="638">
        <v>130849402423.5</v>
      </c>
      <c r="E17" s="638">
        <v>204072</v>
      </c>
      <c r="F17" s="638">
        <v>2018915</v>
      </c>
      <c r="G17" s="638">
        <v>13924244856</v>
      </c>
      <c r="H17" s="638">
        <v>129753231815.5</v>
      </c>
      <c r="I17" s="638">
        <v>197203</v>
      </c>
      <c r="J17" s="638">
        <v>4732176</v>
      </c>
      <c r="K17" s="638">
        <v>3222763050</v>
      </c>
      <c r="L17" s="638">
        <v>1096170608</v>
      </c>
    </row>
    <row r="18" spans="1:12" s="639" customFormat="1" ht="19.5" customHeight="1">
      <c r="A18" s="606"/>
      <c r="B18" s="204" t="s">
        <v>541</v>
      </c>
      <c r="C18" s="754">
        <v>2412006</v>
      </c>
      <c r="D18" s="754">
        <v>1265598964986.5</v>
      </c>
      <c r="E18" s="754">
        <v>2412006</v>
      </c>
      <c r="F18" s="754">
        <v>19921695</v>
      </c>
      <c r="G18" s="754">
        <v>141797100444</v>
      </c>
      <c r="H18" s="754">
        <v>1255639196024.5</v>
      </c>
      <c r="I18" s="754">
        <v>2263581</v>
      </c>
      <c r="J18" s="754">
        <v>43871743</v>
      </c>
      <c r="K18" s="754">
        <v>29519667810</v>
      </c>
      <c r="L18" s="754">
        <v>9959768962</v>
      </c>
    </row>
    <row r="19" spans="1:12" s="639" customFormat="1" ht="19.5" customHeight="1">
      <c r="A19" s="589"/>
      <c r="B19" s="588" t="s">
        <v>432</v>
      </c>
      <c r="C19" s="636">
        <v>1057082</v>
      </c>
      <c r="D19" s="636">
        <v>557773167580</v>
      </c>
      <c r="E19" s="636">
        <v>1057082</v>
      </c>
      <c r="F19" s="636">
        <v>8713869</v>
      </c>
      <c r="G19" s="636">
        <v>62680358851</v>
      </c>
      <c r="H19" s="636">
        <v>553372644919</v>
      </c>
      <c r="I19" s="636">
        <v>1013135</v>
      </c>
      <c r="J19" s="636">
        <v>19433424</v>
      </c>
      <c r="K19" s="636">
        <v>13108975967</v>
      </c>
      <c r="L19" s="636">
        <v>4400522661</v>
      </c>
    </row>
    <row r="20" spans="1:12" s="639" customFormat="1" ht="19.5" customHeight="1">
      <c r="A20" s="729"/>
      <c r="B20" s="715" t="s">
        <v>433</v>
      </c>
      <c r="C20" s="636">
        <v>526829</v>
      </c>
      <c r="D20" s="636">
        <v>252412789655</v>
      </c>
      <c r="E20" s="636">
        <v>526829</v>
      </c>
      <c r="F20" s="636">
        <v>4288189</v>
      </c>
      <c r="G20" s="636">
        <v>28867854802</v>
      </c>
      <c r="H20" s="636">
        <v>250213645357</v>
      </c>
      <c r="I20" s="636">
        <v>500310</v>
      </c>
      <c r="J20" s="636">
        <v>9586584</v>
      </c>
      <c r="K20" s="636">
        <v>6410962318</v>
      </c>
      <c r="L20" s="636">
        <v>2199144298</v>
      </c>
    </row>
    <row r="21" spans="1:12" s="639" customFormat="1" ht="19.5" customHeight="1">
      <c r="A21" s="589" t="s">
        <v>455</v>
      </c>
      <c r="B21" s="205" t="s">
        <v>434</v>
      </c>
      <c r="C21" s="636">
        <v>340174</v>
      </c>
      <c r="D21" s="636">
        <v>150838284031</v>
      </c>
      <c r="E21" s="636">
        <v>340174</v>
      </c>
      <c r="F21" s="636">
        <v>2252014</v>
      </c>
      <c r="G21" s="636">
        <v>16974110083</v>
      </c>
      <c r="H21" s="636">
        <v>149975744015</v>
      </c>
      <c r="I21" s="636">
        <v>278636</v>
      </c>
      <c r="J21" s="636">
        <v>4055416</v>
      </c>
      <c r="K21" s="636">
        <v>2646347246</v>
      </c>
      <c r="L21" s="636">
        <v>862540016</v>
      </c>
    </row>
    <row r="22" spans="1:12" s="639" customFormat="1" ht="19.5" customHeight="1">
      <c r="A22" s="589"/>
      <c r="B22" s="715" t="s">
        <v>435</v>
      </c>
      <c r="C22" s="636">
        <v>201003</v>
      </c>
      <c r="D22" s="636">
        <v>123731371030</v>
      </c>
      <c r="E22" s="636">
        <v>201003</v>
      </c>
      <c r="F22" s="636">
        <v>1825404</v>
      </c>
      <c r="G22" s="636">
        <v>13661915150</v>
      </c>
      <c r="H22" s="636">
        <v>122780539642</v>
      </c>
      <c r="I22" s="636">
        <v>194269</v>
      </c>
      <c r="J22" s="636">
        <v>4137645</v>
      </c>
      <c r="K22" s="636">
        <v>2817971828</v>
      </c>
      <c r="L22" s="636">
        <v>950831388</v>
      </c>
    </row>
    <row r="23" spans="1:12" s="639" customFormat="1" ht="19.5" customHeight="1">
      <c r="A23" s="589"/>
      <c r="B23" s="715" t="s">
        <v>436</v>
      </c>
      <c r="C23" s="636">
        <v>87973</v>
      </c>
      <c r="D23" s="636">
        <v>55248210706</v>
      </c>
      <c r="E23" s="636">
        <v>87973</v>
      </c>
      <c r="F23" s="636">
        <v>904944</v>
      </c>
      <c r="G23" s="636">
        <v>6075891984</v>
      </c>
      <c r="H23" s="636">
        <v>54747636051</v>
      </c>
      <c r="I23" s="636">
        <v>84972</v>
      </c>
      <c r="J23" s="636">
        <v>2147577</v>
      </c>
      <c r="K23" s="636">
        <v>1460387195</v>
      </c>
      <c r="L23" s="636">
        <v>500574655</v>
      </c>
    </row>
    <row r="24" spans="1:12" s="639" customFormat="1" ht="19.5" customHeight="1">
      <c r="A24" s="589"/>
      <c r="B24" s="205" t="s">
        <v>249</v>
      </c>
      <c r="C24" s="636">
        <v>43098</v>
      </c>
      <c r="D24" s="636">
        <v>25293028796</v>
      </c>
      <c r="E24" s="636">
        <v>43098</v>
      </c>
      <c r="F24" s="636">
        <v>387130</v>
      </c>
      <c r="G24" s="636">
        <v>2867319185</v>
      </c>
      <c r="H24" s="636">
        <v>25093507690</v>
      </c>
      <c r="I24" s="636">
        <v>41658</v>
      </c>
      <c r="J24" s="636">
        <v>873572</v>
      </c>
      <c r="K24" s="636">
        <v>596333456</v>
      </c>
      <c r="L24" s="636">
        <v>199521106</v>
      </c>
    </row>
    <row r="25" spans="1:12" s="639" customFormat="1" ht="19.5" customHeight="1">
      <c r="A25" s="621"/>
      <c r="B25" s="641" t="s">
        <v>419</v>
      </c>
      <c r="C25" s="638">
        <v>155847</v>
      </c>
      <c r="D25" s="638">
        <v>100302113188.5</v>
      </c>
      <c r="E25" s="638">
        <v>155847</v>
      </c>
      <c r="F25" s="638">
        <v>1550145</v>
      </c>
      <c r="G25" s="638">
        <v>10669650389</v>
      </c>
      <c r="H25" s="638">
        <v>99455478350.5</v>
      </c>
      <c r="I25" s="638">
        <v>150601</v>
      </c>
      <c r="J25" s="638">
        <v>3637525</v>
      </c>
      <c r="K25" s="638">
        <v>2478689800</v>
      </c>
      <c r="L25" s="638">
        <v>846634838</v>
      </c>
    </row>
    <row r="26" spans="1:12" s="639" customFormat="1" ht="19.5" customHeight="1">
      <c r="A26" s="589"/>
      <c r="B26" s="204" t="s">
        <v>541</v>
      </c>
      <c r="C26" s="754">
        <v>9120</v>
      </c>
      <c r="D26" s="754">
        <v>4894005342</v>
      </c>
      <c r="E26" s="754">
        <v>9120</v>
      </c>
      <c r="F26" s="754">
        <v>81320</v>
      </c>
      <c r="G26" s="754">
        <v>541625759</v>
      </c>
      <c r="H26" s="754">
        <v>4837858136</v>
      </c>
      <c r="I26" s="754">
        <v>8570</v>
      </c>
      <c r="J26" s="754">
        <v>184115</v>
      </c>
      <c r="K26" s="754">
        <v>124404292</v>
      </c>
      <c r="L26" s="754">
        <v>56147206</v>
      </c>
    </row>
    <row r="27" spans="1:12" s="639" customFormat="1" ht="19.5" customHeight="1">
      <c r="A27" s="589"/>
      <c r="B27" s="588" t="s">
        <v>432</v>
      </c>
      <c r="C27" s="636">
        <v>3093</v>
      </c>
      <c r="D27" s="636">
        <v>1789236510</v>
      </c>
      <c r="E27" s="636">
        <v>3093</v>
      </c>
      <c r="F27" s="636">
        <v>28635</v>
      </c>
      <c r="G27" s="636">
        <v>193782223</v>
      </c>
      <c r="H27" s="636">
        <v>1765186332</v>
      </c>
      <c r="I27" s="636">
        <v>2965</v>
      </c>
      <c r="J27" s="636">
        <v>65497</v>
      </c>
      <c r="K27" s="636">
        <v>44401658</v>
      </c>
      <c r="L27" s="636">
        <v>24050178</v>
      </c>
    </row>
    <row r="28" spans="1:12" s="639" customFormat="1" ht="19.5" customHeight="1">
      <c r="A28" s="729"/>
      <c r="B28" s="715" t="s">
        <v>433</v>
      </c>
      <c r="C28" s="636">
        <v>2441</v>
      </c>
      <c r="D28" s="636">
        <v>1126573381</v>
      </c>
      <c r="E28" s="636">
        <v>2441</v>
      </c>
      <c r="F28" s="636">
        <v>20626</v>
      </c>
      <c r="G28" s="636">
        <v>131656771</v>
      </c>
      <c r="H28" s="636">
        <v>1116019482</v>
      </c>
      <c r="I28" s="636">
        <v>2341</v>
      </c>
      <c r="J28" s="636">
        <v>46523</v>
      </c>
      <c r="K28" s="636">
        <v>31195879</v>
      </c>
      <c r="L28" s="636">
        <v>10553899</v>
      </c>
    </row>
    <row r="29" spans="1:12" s="639" customFormat="1" ht="19.5" customHeight="1">
      <c r="A29" s="589" t="s">
        <v>542</v>
      </c>
      <c r="B29" s="205" t="s">
        <v>434</v>
      </c>
      <c r="C29" s="636">
        <v>1202</v>
      </c>
      <c r="D29" s="636">
        <v>514635179</v>
      </c>
      <c r="E29" s="636">
        <v>1202</v>
      </c>
      <c r="F29" s="636">
        <v>8228</v>
      </c>
      <c r="G29" s="636">
        <v>58749846</v>
      </c>
      <c r="H29" s="636">
        <v>511415820</v>
      </c>
      <c r="I29" s="636">
        <v>966</v>
      </c>
      <c r="J29" s="636">
        <v>15408</v>
      </c>
      <c r="K29" s="636">
        <v>10054739</v>
      </c>
      <c r="L29" s="636">
        <v>3219359</v>
      </c>
    </row>
    <row r="30" spans="1:12" s="639" customFormat="1" ht="19.5" customHeight="1">
      <c r="A30" s="589"/>
      <c r="B30" s="715" t="s">
        <v>435</v>
      </c>
      <c r="C30" s="636">
        <v>1093</v>
      </c>
      <c r="D30" s="636">
        <v>682783770</v>
      </c>
      <c r="E30" s="636">
        <v>1093</v>
      </c>
      <c r="F30" s="636">
        <v>10852</v>
      </c>
      <c r="G30" s="636">
        <v>72571555</v>
      </c>
      <c r="H30" s="636">
        <v>672761234</v>
      </c>
      <c r="I30" s="636">
        <v>1058</v>
      </c>
      <c r="J30" s="636">
        <v>25983</v>
      </c>
      <c r="K30" s="636">
        <v>17849856</v>
      </c>
      <c r="L30" s="636">
        <v>10022536</v>
      </c>
    </row>
    <row r="31" spans="1:12" s="639" customFormat="1" ht="19.5" customHeight="1">
      <c r="A31" s="589"/>
      <c r="B31" s="715" t="s">
        <v>436</v>
      </c>
      <c r="C31" s="636">
        <v>473</v>
      </c>
      <c r="D31" s="636">
        <v>279989615</v>
      </c>
      <c r="E31" s="636">
        <v>473</v>
      </c>
      <c r="F31" s="636">
        <v>4801</v>
      </c>
      <c r="G31" s="636">
        <v>31569616</v>
      </c>
      <c r="H31" s="636">
        <v>277591401</v>
      </c>
      <c r="I31" s="636">
        <v>446</v>
      </c>
      <c r="J31" s="636">
        <v>10953</v>
      </c>
      <c r="K31" s="636">
        <v>7406934</v>
      </c>
      <c r="L31" s="636">
        <v>2398214</v>
      </c>
    </row>
    <row r="32" spans="1:12" s="639" customFormat="1" ht="19.5" customHeight="1">
      <c r="A32" s="589"/>
      <c r="B32" s="205" t="s">
        <v>249</v>
      </c>
      <c r="C32" s="636">
        <v>250</v>
      </c>
      <c r="D32" s="636">
        <v>151053279</v>
      </c>
      <c r="E32" s="636">
        <v>250</v>
      </c>
      <c r="F32" s="636">
        <v>2506</v>
      </c>
      <c r="G32" s="636">
        <v>16284511</v>
      </c>
      <c r="H32" s="636">
        <v>148737965</v>
      </c>
      <c r="I32" s="636">
        <v>244</v>
      </c>
      <c r="J32" s="636">
        <v>5931</v>
      </c>
      <c r="K32" s="636">
        <v>4067380</v>
      </c>
      <c r="L32" s="636">
        <v>2315314</v>
      </c>
    </row>
    <row r="33" spans="1:12" s="639" customFormat="1" ht="19.5" customHeight="1">
      <c r="A33" s="589"/>
      <c r="B33" s="641" t="s">
        <v>419</v>
      </c>
      <c r="C33" s="638">
        <v>568</v>
      </c>
      <c r="D33" s="638">
        <v>349733608</v>
      </c>
      <c r="E33" s="638">
        <v>568</v>
      </c>
      <c r="F33" s="638">
        <v>5672</v>
      </c>
      <c r="G33" s="638">
        <v>37011237</v>
      </c>
      <c r="H33" s="638">
        <v>346145902</v>
      </c>
      <c r="I33" s="638">
        <v>550</v>
      </c>
      <c r="J33" s="638">
        <v>13820</v>
      </c>
      <c r="K33" s="638">
        <v>9427846</v>
      </c>
      <c r="L33" s="638">
        <v>3587706</v>
      </c>
    </row>
    <row r="34" spans="1:12" s="639" customFormat="1" ht="19.5" customHeight="1">
      <c r="A34" s="606"/>
      <c r="B34" s="204" t="s">
        <v>541</v>
      </c>
      <c r="C34" s="754">
        <v>459336</v>
      </c>
      <c r="D34" s="754">
        <v>213038781505</v>
      </c>
      <c r="E34" s="754">
        <v>459336</v>
      </c>
      <c r="F34" s="754">
        <v>3441641</v>
      </c>
      <c r="G34" s="754">
        <v>24748026233</v>
      </c>
      <c r="H34" s="754">
        <v>211423748833</v>
      </c>
      <c r="I34" s="754">
        <v>424858</v>
      </c>
      <c r="J34" s="754">
        <v>7347545</v>
      </c>
      <c r="K34" s="754">
        <v>4898405224</v>
      </c>
      <c r="L34" s="754">
        <v>1615032672</v>
      </c>
    </row>
    <row r="35" spans="1:12" s="639" customFormat="1" ht="19.5" customHeight="1">
      <c r="A35" s="589"/>
      <c r="B35" s="588" t="s">
        <v>432</v>
      </c>
      <c r="C35" s="636">
        <v>208765</v>
      </c>
      <c r="D35" s="636">
        <v>100044768964</v>
      </c>
      <c r="E35" s="636">
        <v>208765</v>
      </c>
      <c r="F35" s="636">
        <v>1617748</v>
      </c>
      <c r="G35" s="636">
        <v>11701232828</v>
      </c>
      <c r="H35" s="636">
        <v>99254406786</v>
      </c>
      <c r="I35" s="636">
        <v>200672</v>
      </c>
      <c r="J35" s="636">
        <v>3589509</v>
      </c>
      <c r="K35" s="636">
        <v>2408567374</v>
      </c>
      <c r="L35" s="636">
        <v>790362178</v>
      </c>
    </row>
    <row r="36" spans="1:12" s="639" customFormat="1" ht="19.5" customHeight="1">
      <c r="A36" s="729"/>
      <c r="B36" s="715" t="s">
        <v>433</v>
      </c>
      <c r="C36" s="636">
        <v>122900</v>
      </c>
      <c r="D36" s="636">
        <v>54130104239</v>
      </c>
      <c r="E36" s="636">
        <v>122900</v>
      </c>
      <c r="F36" s="636">
        <v>934818</v>
      </c>
      <c r="G36" s="636">
        <v>6423159699</v>
      </c>
      <c r="H36" s="636">
        <v>53670528417</v>
      </c>
      <c r="I36" s="636">
        <v>116899</v>
      </c>
      <c r="J36" s="636">
        <v>2065671</v>
      </c>
      <c r="K36" s="636">
        <v>1373631888</v>
      </c>
      <c r="L36" s="636">
        <v>459575822</v>
      </c>
    </row>
    <row r="37" spans="1:12" s="639" customFormat="1" ht="19.5" customHeight="1">
      <c r="A37" s="589" t="s">
        <v>472</v>
      </c>
      <c r="B37" s="205" t="s">
        <v>434</v>
      </c>
      <c r="C37" s="636">
        <v>107715</v>
      </c>
      <c r="D37" s="636">
        <v>46730860232</v>
      </c>
      <c r="E37" s="636">
        <v>107715</v>
      </c>
      <c r="F37" s="636">
        <v>698766</v>
      </c>
      <c r="G37" s="636">
        <v>5271394202</v>
      </c>
      <c r="H37" s="636">
        <v>46467849635</v>
      </c>
      <c r="I37" s="636">
        <v>87973</v>
      </c>
      <c r="J37" s="636">
        <v>1247200</v>
      </c>
      <c r="K37" s="636">
        <v>813735107</v>
      </c>
      <c r="L37" s="636">
        <v>263010597</v>
      </c>
    </row>
    <row r="38" spans="1:12" s="639" customFormat="1" ht="19.5" customHeight="1">
      <c r="A38" s="589"/>
      <c r="B38" s="715" t="s">
        <v>435</v>
      </c>
      <c r="C38" s="636">
        <v>5802</v>
      </c>
      <c r="D38" s="636">
        <v>3237292905</v>
      </c>
      <c r="E38" s="636">
        <v>5802</v>
      </c>
      <c r="F38" s="636">
        <v>47240</v>
      </c>
      <c r="G38" s="636">
        <v>377584892</v>
      </c>
      <c r="H38" s="636">
        <v>3213325370</v>
      </c>
      <c r="I38" s="636">
        <v>5590</v>
      </c>
      <c r="J38" s="636">
        <v>104733</v>
      </c>
      <c r="K38" s="636">
        <v>71206365</v>
      </c>
      <c r="L38" s="636">
        <v>23967535</v>
      </c>
    </row>
    <row r="39" spans="1:12" s="639" customFormat="1" ht="19.5" customHeight="1">
      <c r="A39" s="589"/>
      <c r="B39" s="715" t="s">
        <v>436</v>
      </c>
      <c r="C39" s="636">
        <v>5348</v>
      </c>
      <c r="D39" s="636">
        <v>3237801952</v>
      </c>
      <c r="E39" s="636">
        <v>5348</v>
      </c>
      <c r="F39" s="636">
        <v>54419</v>
      </c>
      <c r="G39" s="636">
        <v>365349128</v>
      </c>
      <c r="H39" s="636">
        <v>3208301901</v>
      </c>
      <c r="I39" s="636">
        <v>5176</v>
      </c>
      <c r="J39" s="636">
        <v>129035</v>
      </c>
      <c r="K39" s="636">
        <v>87448361</v>
      </c>
      <c r="L39" s="636">
        <v>29500051</v>
      </c>
    </row>
    <row r="40" spans="1:12" s="639" customFormat="1" ht="19.5" customHeight="1">
      <c r="A40" s="589"/>
      <c r="B40" s="205" t="s">
        <v>249</v>
      </c>
      <c r="C40" s="636">
        <v>1718</v>
      </c>
      <c r="D40" s="636">
        <v>1006360648</v>
      </c>
      <c r="E40" s="636">
        <v>1718</v>
      </c>
      <c r="F40" s="636">
        <v>14711</v>
      </c>
      <c r="G40" s="636">
        <v>114955566</v>
      </c>
      <c r="H40" s="636">
        <v>998519406</v>
      </c>
      <c r="I40" s="636">
        <v>1671</v>
      </c>
      <c r="J40" s="636">
        <v>33465</v>
      </c>
      <c r="K40" s="636">
        <v>22643782</v>
      </c>
      <c r="L40" s="636">
        <v>7841242</v>
      </c>
    </row>
    <row r="41" spans="1:12" s="639" customFormat="1" ht="19.5" customHeight="1">
      <c r="A41" s="621"/>
      <c r="B41" s="641" t="s">
        <v>419</v>
      </c>
      <c r="C41" s="638">
        <v>7088</v>
      </c>
      <c r="D41" s="638">
        <v>4651592565</v>
      </c>
      <c r="E41" s="638">
        <v>7088</v>
      </c>
      <c r="F41" s="638">
        <v>73939</v>
      </c>
      <c r="G41" s="638">
        <v>494349918</v>
      </c>
      <c r="H41" s="638">
        <v>4610817318</v>
      </c>
      <c r="I41" s="638">
        <v>6877</v>
      </c>
      <c r="J41" s="638">
        <v>177932</v>
      </c>
      <c r="K41" s="638">
        <v>121172347</v>
      </c>
      <c r="L41" s="638">
        <v>40775247</v>
      </c>
    </row>
    <row r="42" spans="1:12" s="639" customFormat="1" ht="19.5" customHeight="1">
      <c r="A42" s="589"/>
      <c r="B42" s="204" t="s">
        <v>541</v>
      </c>
      <c r="C42" s="754">
        <v>1525958</v>
      </c>
      <c r="D42" s="754">
        <v>747212228639</v>
      </c>
      <c r="E42" s="754">
        <v>1525958</v>
      </c>
      <c r="F42" s="754">
        <v>11670610</v>
      </c>
      <c r="G42" s="754">
        <v>86187466160</v>
      </c>
      <c r="H42" s="754">
        <v>741690551742</v>
      </c>
      <c r="I42" s="754">
        <v>1423745</v>
      </c>
      <c r="J42" s="754">
        <v>24994442</v>
      </c>
      <c r="K42" s="754">
        <v>16698210663</v>
      </c>
      <c r="L42" s="754">
        <v>5521676897</v>
      </c>
    </row>
    <row r="43" spans="1:12" s="639" customFormat="1" ht="19.5" customHeight="1">
      <c r="A43" s="589"/>
      <c r="B43" s="588" t="s">
        <v>432</v>
      </c>
      <c r="C43" s="636">
        <v>703793</v>
      </c>
      <c r="D43" s="636">
        <v>352334262902</v>
      </c>
      <c r="E43" s="636">
        <v>703793</v>
      </c>
      <c r="F43" s="636">
        <v>5461609</v>
      </c>
      <c r="G43" s="636">
        <v>40776439650</v>
      </c>
      <c r="H43" s="636">
        <v>349683726958</v>
      </c>
      <c r="I43" s="636">
        <v>673216</v>
      </c>
      <c r="J43" s="636">
        <v>11956172</v>
      </c>
      <c r="K43" s="636">
        <v>8031517994</v>
      </c>
      <c r="L43" s="636">
        <v>2650535944</v>
      </c>
    </row>
    <row r="44" spans="1:12" s="639" customFormat="1" ht="19.5" customHeight="1">
      <c r="A44" s="729"/>
      <c r="B44" s="715" t="s">
        <v>433</v>
      </c>
      <c r="C44" s="636">
        <v>395985</v>
      </c>
      <c r="D44" s="636">
        <v>178931900987</v>
      </c>
      <c r="E44" s="636">
        <v>395985</v>
      </c>
      <c r="F44" s="636">
        <v>3015446</v>
      </c>
      <c r="G44" s="636">
        <v>21222170862</v>
      </c>
      <c r="H44" s="636">
        <v>177465494290</v>
      </c>
      <c r="I44" s="636">
        <v>375908</v>
      </c>
      <c r="J44" s="636">
        <v>6605516</v>
      </c>
      <c r="K44" s="636">
        <v>4392467225</v>
      </c>
      <c r="L44" s="636">
        <v>1466406697</v>
      </c>
    </row>
    <row r="45" spans="1:12" s="639" customFormat="1" ht="19.5" customHeight="1">
      <c r="A45" s="589" t="s">
        <v>473</v>
      </c>
      <c r="B45" s="205" t="s">
        <v>434</v>
      </c>
      <c r="C45" s="636">
        <v>275264</v>
      </c>
      <c r="D45" s="636">
        <v>125669662988</v>
      </c>
      <c r="E45" s="636">
        <v>275264</v>
      </c>
      <c r="F45" s="636">
        <v>1834965</v>
      </c>
      <c r="G45" s="636">
        <v>14146886421</v>
      </c>
      <c r="H45" s="636">
        <v>124964259266</v>
      </c>
      <c r="I45" s="636">
        <v>228906</v>
      </c>
      <c r="J45" s="636">
        <v>3344815</v>
      </c>
      <c r="K45" s="636">
        <v>2179127462</v>
      </c>
      <c r="L45" s="636">
        <v>705403722</v>
      </c>
    </row>
    <row r="46" spans="1:12" s="639" customFormat="1" ht="19.5" customHeight="1">
      <c r="A46" s="589"/>
      <c r="B46" s="715" t="s">
        <v>435</v>
      </c>
      <c r="C46" s="636">
        <v>64684</v>
      </c>
      <c r="D46" s="636">
        <v>38043326932</v>
      </c>
      <c r="E46" s="636">
        <v>64684</v>
      </c>
      <c r="F46" s="636">
        <v>547619</v>
      </c>
      <c r="G46" s="636">
        <v>4295926682</v>
      </c>
      <c r="H46" s="636">
        <v>37768117244</v>
      </c>
      <c r="I46" s="636">
        <v>62490</v>
      </c>
      <c r="J46" s="636">
        <v>1215637</v>
      </c>
      <c r="K46" s="636">
        <v>825660738</v>
      </c>
      <c r="L46" s="636">
        <v>275209688</v>
      </c>
    </row>
    <row r="47" spans="1:12" s="639" customFormat="1" ht="19.5" customHeight="1">
      <c r="A47" s="589"/>
      <c r="B47" s="715" t="s">
        <v>436</v>
      </c>
      <c r="C47" s="636">
        <v>28159</v>
      </c>
      <c r="D47" s="636">
        <v>16760496393</v>
      </c>
      <c r="E47" s="636">
        <v>28159</v>
      </c>
      <c r="F47" s="636">
        <v>273338</v>
      </c>
      <c r="G47" s="636">
        <v>1888023460</v>
      </c>
      <c r="H47" s="636">
        <v>16616005465</v>
      </c>
      <c r="I47" s="636">
        <v>27123</v>
      </c>
      <c r="J47" s="636">
        <v>637680</v>
      </c>
      <c r="K47" s="636">
        <v>431141738</v>
      </c>
      <c r="L47" s="636">
        <v>144490928</v>
      </c>
    </row>
    <row r="48" spans="1:12" s="639" customFormat="1" ht="19.5" customHeight="1">
      <c r="A48" s="589"/>
      <c r="B48" s="205" t="s">
        <v>249</v>
      </c>
      <c r="C48" s="636">
        <v>17504</v>
      </c>
      <c r="D48" s="636">
        <v>9926615375</v>
      </c>
      <c r="E48" s="636">
        <v>17504</v>
      </c>
      <c r="F48" s="636">
        <v>148474</v>
      </c>
      <c r="G48" s="636">
        <v>1134785773</v>
      </c>
      <c r="H48" s="636">
        <v>9852158274</v>
      </c>
      <c r="I48" s="636">
        <v>16927</v>
      </c>
      <c r="J48" s="636">
        <v>331723</v>
      </c>
      <c r="K48" s="636">
        <v>224822449</v>
      </c>
      <c r="L48" s="636">
        <v>74457101</v>
      </c>
    </row>
    <row r="49" spans="1:13" s="639" customFormat="1" ht="19.5" customHeight="1">
      <c r="A49" s="621"/>
      <c r="B49" s="641" t="s">
        <v>419</v>
      </c>
      <c r="C49" s="638">
        <v>40569</v>
      </c>
      <c r="D49" s="638">
        <v>25545963062</v>
      </c>
      <c r="E49" s="638">
        <v>40569</v>
      </c>
      <c r="F49" s="638">
        <v>389159</v>
      </c>
      <c r="G49" s="638">
        <v>2723233312</v>
      </c>
      <c r="H49" s="638">
        <v>25340790245</v>
      </c>
      <c r="I49" s="638">
        <v>39175</v>
      </c>
      <c r="J49" s="638">
        <v>902899</v>
      </c>
      <c r="K49" s="638">
        <v>613473057</v>
      </c>
      <c r="L49" s="638">
        <v>205172817</v>
      </c>
    </row>
    <row r="50" spans="1:13" s="639" customFormat="1">
      <c r="A50" s="263" t="s">
        <v>660</v>
      </c>
      <c r="B50" s="640"/>
    </row>
    <row r="51" spans="1:13" s="639" customFormat="1">
      <c r="A51" s="263" t="s">
        <v>240</v>
      </c>
      <c r="B51" s="640"/>
    </row>
    <row r="52" spans="1:13" s="639" customFormat="1">
      <c r="A52" s="263" t="s">
        <v>254</v>
      </c>
      <c r="B52" s="640"/>
    </row>
    <row r="53" spans="1:13" s="639" customFormat="1">
      <c r="A53" s="263"/>
      <c r="B53" s="640"/>
    </row>
    <row r="54" spans="1:13" s="639" customFormat="1" ht="23.25" customHeight="1">
      <c r="A54" s="720"/>
      <c r="B54" s="716"/>
      <c r="C54" s="721"/>
      <c r="D54" s="721"/>
      <c r="E54" s="263"/>
      <c r="F54" s="263"/>
      <c r="G54" s="263"/>
      <c r="H54" s="263"/>
      <c r="I54" s="263"/>
      <c r="J54" s="263"/>
      <c r="K54" s="263"/>
      <c r="L54" s="263"/>
    </row>
    <row r="55" spans="1:13" ht="18.75">
      <c r="A55" s="281" t="s">
        <v>295</v>
      </c>
      <c r="B55" s="992" t="s">
        <v>372</v>
      </c>
      <c r="C55" s="992"/>
      <c r="D55" s="992"/>
      <c r="E55" s="992"/>
      <c r="F55" s="992"/>
      <c r="G55" s="992"/>
      <c r="H55" s="992"/>
      <c r="I55" s="992"/>
      <c r="J55" s="992"/>
      <c r="K55" s="992"/>
      <c r="L55" s="992"/>
      <c r="M55" s="301"/>
    </row>
    <row r="56" spans="1:13" s="304" customFormat="1" ht="13.5">
      <c r="A56" s="302"/>
      <c r="B56" s="303"/>
      <c r="L56" s="189" t="s">
        <v>708</v>
      </c>
    </row>
    <row r="57" spans="1:13" s="625" customFormat="1">
      <c r="A57" s="974" t="s">
        <v>117</v>
      </c>
      <c r="B57" s="975"/>
      <c r="C57" s="971" t="s">
        <v>534</v>
      </c>
      <c r="D57" s="978"/>
      <c r="E57" s="971" t="s">
        <v>211</v>
      </c>
      <c r="F57" s="805"/>
      <c r="G57" s="805"/>
      <c r="H57" s="806"/>
      <c r="I57" s="995" t="s">
        <v>252</v>
      </c>
      <c r="J57" s="996"/>
      <c r="K57" s="996"/>
      <c r="L57" s="996"/>
    </row>
    <row r="58" spans="1:13" s="625" customFormat="1">
      <c r="A58" s="976"/>
      <c r="B58" s="977"/>
      <c r="C58" s="626" t="s">
        <v>535</v>
      </c>
      <c r="D58" s="626" t="s">
        <v>536</v>
      </c>
      <c r="E58" s="626" t="s">
        <v>535</v>
      </c>
      <c r="F58" s="626" t="s">
        <v>558</v>
      </c>
      <c r="G58" s="626" t="s">
        <v>559</v>
      </c>
      <c r="H58" s="626" t="s">
        <v>536</v>
      </c>
      <c r="I58" s="626" t="s">
        <v>535</v>
      </c>
      <c r="J58" s="626" t="s">
        <v>226</v>
      </c>
      <c r="K58" s="626" t="s">
        <v>565</v>
      </c>
      <c r="L58" s="626" t="s">
        <v>536</v>
      </c>
    </row>
    <row r="59" spans="1:13" s="308" customFormat="1" ht="11.25">
      <c r="A59" s="305"/>
      <c r="B59" s="306"/>
      <c r="C59" s="307" t="s">
        <v>537</v>
      </c>
      <c r="D59" s="307" t="s">
        <v>628</v>
      </c>
      <c r="E59" s="307" t="s">
        <v>537</v>
      </c>
      <c r="F59" s="307" t="s">
        <v>560</v>
      </c>
      <c r="G59" s="307" t="s">
        <v>561</v>
      </c>
      <c r="H59" s="307" t="s">
        <v>628</v>
      </c>
      <c r="I59" s="307" t="s">
        <v>537</v>
      </c>
      <c r="J59" s="307" t="s">
        <v>227</v>
      </c>
      <c r="K59" s="307" t="s">
        <v>628</v>
      </c>
      <c r="L59" s="307" t="s">
        <v>628</v>
      </c>
    </row>
    <row r="60" spans="1:13" s="639" customFormat="1" ht="21" hidden="1" customHeight="1">
      <c r="A60" s="589"/>
      <c r="B60" s="209" t="s">
        <v>541</v>
      </c>
      <c r="C60" s="636">
        <v>0</v>
      </c>
      <c r="D60" s="636">
        <v>0</v>
      </c>
      <c r="E60" s="636">
        <v>0</v>
      </c>
      <c r="F60" s="636">
        <v>0</v>
      </c>
      <c r="G60" s="636">
        <v>0</v>
      </c>
      <c r="H60" s="636">
        <v>0</v>
      </c>
      <c r="I60" s="636">
        <v>0</v>
      </c>
      <c r="J60" s="636">
        <v>0</v>
      </c>
      <c r="K60" s="636">
        <v>0</v>
      </c>
      <c r="L60" s="636">
        <v>0</v>
      </c>
    </row>
    <row r="61" spans="1:13" s="639" customFormat="1" ht="21" hidden="1" customHeight="1">
      <c r="A61" s="589" t="s">
        <v>475</v>
      </c>
      <c r="B61" s="209" t="s">
        <v>250</v>
      </c>
      <c r="C61" s="636">
        <v>0</v>
      </c>
      <c r="D61" s="636">
        <v>0</v>
      </c>
      <c r="E61" s="636">
        <v>0</v>
      </c>
      <c r="F61" s="636">
        <v>0</v>
      </c>
      <c r="G61" s="636">
        <v>0</v>
      </c>
      <c r="H61" s="636">
        <v>0</v>
      </c>
      <c r="I61" s="636">
        <v>0</v>
      </c>
      <c r="J61" s="636">
        <v>0</v>
      </c>
      <c r="K61" s="636">
        <v>0</v>
      </c>
      <c r="L61" s="636">
        <v>0</v>
      </c>
    </row>
    <row r="62" spans="1:13" s="639" customFormat="1" ht="21" hidden="1" customHeight="1">
      <c r="A62" s="591"/>
      <c r="B62" s="209" t="s">
        <v>125</v>
      </c>
      <c r="C62" s="636">
        <v>0</v>
      </c>
      <c r="D62" s="636">
        <v>0</v>
      </c>
      <c r="E62" s="636">
        <v>0</v>
      </c>
      <c r="F62" s="636">
        <v>0</v>
      </c>
      <c r="G62" s="636">
        <v>0</v>
      </c>
      <c r="H62" s="636">
        <v>0</v>
      </c>
      <c r="I62" s="636">
        <v>0</v>
      </c>
      <c r="J62" s="636">
        <v>0</v>
      </c>
      <c r="K62" s="636">
        <v>0</v>
      </c>
      <c r="L62" s="636">
        <v>0</v>
      </c>
    </row>
    <row r="63" spans="1:13" s="639" customFormat="1" ht="21" customHeight="1">
      <c r="A63" s="966" t="s">
        <v>50</v>
      </c>
      <c r="B63" s="967"/>
      <c r="C63" s="638">
        <v>6221</v>
      </c>
      <c r="D63" s="638">
        <v>3073341747</v>
      </c>
      <c r="E63" s="638">
        <v>6221</v>
      </c>
      <c r="F63" s="638">
        <v>47632</v>
      </c>
      <c r="G63" s="638">
        <v>353423033</v>
      </c>
      <c r="H63" s="638">
        <v>3049966813</v>
      </c>
      <c r="I63" s="638">
        <v>5990</v>
      </c>
      <c r="J63" s="638">
        <v>107593</v>
      </c>
      <c r="K63" s="638">
        <v>71614314</v>
      </c>
      <c r="L63" s="638">
        <v>23374934</v>
      </c>
    </row>
    <row r="64" spans="1:13" s="639" customFormat="1" ht="21" customHeight="1">
      <c r="A64" s="988" t="s">
        <v>48</v>
      </c>
      <c r="B64" s="989"/>
      <c r="C64" s="638">
        <v>594696</v>
      </c>
      <c r="D64" s="638">
        <v>383232541340.5</v>
      </c>
      <c r="E64" s="638">
        <v>594696</v>
      </c>
      <c r="F64" s="638">
        <v>6781616</v>
      </c>
      <c r="G64" s="638">
        <v>37703431707</v>
      </c>
      <c r="H64" s="638">
        <v>372131559005.5</v>
      </c>
      <c r="I64" s="638">
        <v>564404</v>
      </c>
      <c r="J64" s="638">
        <v>16337215</v>
      </c>
      <c r="K64" s="638">
        <v>11145131799</v>
      </c>
      <c r="L64" s="638">
        <v>11100982335</v>
      </c>
    </row>
    <row r="65" spans="1:12" s="639" customFormat="1" ht="21" customHeight="1">
      <c r="A65" s="988" t="s">
        <v>49</v>
      </c>
      <c r="B65" s="989"/>
      <c r="C65" s="638">
        <v>8</v>
      </c>
      <c r="D65" s="638">
        <v>2836260</v>
      </c>
      <c r="E65" s="638">
        <v>8</v>
      </c>
      <c r="F65" s="638">
        <v>74</v>
      </c>
      <c r="G65" s="638">
        <v>270466</v>
      </c>
      <c r="H65" s="638">
        <v>2704660</v>
      </c>
      <c r="I65" s="638">
        <v>8</v>
      </c>
      <c r="J65" s="638">
        <v>200</v>
      </c>
      <c r="K65" s="638">
        <v>131600</v>
      </c>
      <c r="L65" s="638">
        <v>131600</v>
      </c>
    </row>
    <row r="66" spans="1:12" s="639" customFormat="1" ht="21" customHeight="1">
      <c r="A66" s="983" t="s">
        <v>239</v>
      </c>
      <c r="B66" s="629" t="s">
        <v>230</v>
      </c>
      <c r="C66" s="638">
        <v>27437</v>
      </c>
      <c r="D66" s="638">
        <v>7904104518</v>
      </c>
      <c r="E66" s="638">
        <v>27437</v>
      </c>
      <c r="F66" s="638">
        <v>244523</v>
      </c>
      <c r="G66" s="638">
        <v>1572386818</v>
      </c>
      <c r="H66" s="638">
        <v>7781592281</v>
      </c>
      <c r="I66" s="638">
        <v>5251</v>
      </c>
      <c r="J66" s="638">
        <v>173076</v>
      </c>
      <c r="K66" s="638">
        <v>122811335</v>
      </c>
      <c r="L66" s="638">
        <v>122512237</v>
      </c>
    </row>
    <row r="67" spans="1:12" s="639" customFormat="1" ht="21" customHeight="1">
      <c r="A67" s="984"/>
      <c r="B67" s="624" t="s">
        <v>544</v>
      </c>
      <c r="C67" s="638">
        <v>13229</v>
      </c>
      <c r="D67" s="638">
        <v>1267794692</v>
      </c>
      <c r="E67" s="638">
        <v>13229</v>
      </c>
      <c r="F67" s="638">
        <v>132912</v>
      </c>
      <c r="G67" s="638">
        <v>2164106209</v>
      </c>
      <c r="H67" s="638">
        <v>1264951830</v>
      </c>
      <c r="I67" s="638">
        <v>186</v>
      </c>
      <c r="J67" s="638">
        <v>4480</v>
      </c>
      <c r="K67" s="638">
        <v>2916712</v>
      </c>
      <c r="L67" s="638">
        <v>2842862</v>
      </c>
    </row>
    <row r="68" spans="1:12" s="639" customFormat="1" ht="21" customHeight="1">
      <c r="A68" s="984"/>
      <c r="B68" s="624" t="s">
        <v>231</v>
      </c>
      <c r="C68" s="638">
        <v>19</v>
      </c>
      <c r="D68" s="638">
        <v>468490</v>
      </c>
      <c r="E68" s="638">
        <v>19</v>
      </c>
      <c r="F68" s="638">
        <v>75</v>
      </c>
      <c r="G68" s="638">
        <v>133768</v>
      </c>
      <c r="H68" s="638">
        <v>468490</v>
      </c>
      <c r="I68" s="638">
        <v>0</v>
      </c>
      <c r="J68" s="638">
        <v>0</v>
      </c>
      <c r="K68" s="638">
        <v>0</v>
      </c>
      <c r="L68" s="638">
        <v>0</v>
      </c>
    </row>
    <row r="69" spans="1:12" s="639" customFormat="1" ht="21" customHeight="1">
      <c r="A69" s="985"/>
      <c r="B69" s="632" t="s">
        <v>248</v>
      </c>
      <c r="C69" s="638">
        <v>12</v>
      </c>
      <c r="D69" s="638">
        <v>939305</v>
      </c>
      <c r="E69" s="638">
        <v>12</v>
      </c>
      <c r="F69" s="638">
        <v>263</v>
      </c>
      <c r="G69" s="638">
        <v>941100</v>
      </c>
      <c r="H69" s="638">
        <v>939305</v>
      </c>
      <c r="I69" s="638">
        <v>0</v>
      </c>
      <c r="J69" s="638">
        <v>0</v>
      </c>
      <c r="K69" s="638">
        <v>0</v>
      </c>
      <c r="L69" s="638">
        <v>0</v>
      </c>
    </row>
    <row r="70" spans="1:12" s="639" customFormat="1" ht="21" customHeight="1">
      <c r="A70" s="986" t="s">
        <v>208</v>
      </c>
      <c r="B70" s="628" t="s">
        <v>209</v>
      </c>
      <c r="C70" s="638">
        <v>0</v>
      </c>
      <c r="D70" s="638">
        <v>0</v>
      </c>
      <c r="E70" s="638">
        <v>0</v>
      </c>
      <c r="F70" s="638">
        <v>0</v>
      </c>
      <c r="G70" s="638">
        <v>0</v>
      </c>
      <c r="H70" s="638">
        <v>0</v>
      </c>
      <c r="I70" s="638">
        <v>0</v>
      </c>
      <c r="J70" s="638">
        <v>0</v>
      </c>
      <c r="K70" s="638">
        <v>0</v>
      </c>
      <c r="L70" s="638">
        <v>0</v>
      </c>
    </row>
    <row r="71" spans="1:12" s="639" customFormat="1" ht="21" customHeight="1">
      <c r="A71" s="987"/>
      <c r="B71" s="644" t="s">
        <v>151</v>
      </c>
      <c r="C71" s="638">
        <v>455</v>
      </c>
      <c r="D71" s="638">
        <v>49123937</v>
      </c>
      <c r="E71" s="638">
        <v>455</v>
      </c>
      <c r="F71" s="638">
        <v>9422</v>
      </c>
      <c r="G71" s="638">
        <v>40024256</v>
      </c>
      <c r="H71" s="638">
        <v>39991887</v>
      </c>
      <c r="I71" s="638">
        <v>437</v>
      </c>
      <c r="J71" s="638">
        <v>20140</v>
      </c>
      <c r="K71" s="638">
        <v>13166923</v>
      </c>
      <c r="L71" s="638">
        <v>9132050</v>
      </c>
    </row>
    <row r="72" spans="1:12" s="639" customFormat="1" ht="21" customHeight="1">
      <c r="A72" s="968" t="s">
        <v>118</v>
      </c>
      <c r="B72" s="311" t="s">
        <v>548</v>
      </c>
      <c r="C72" s="638">
        <v>297</v>
      </c>
      <c r="D72" s="638">
        <v>169815304</v>
      </c>
      <c r="E72" s="638">
        <v>297</v>
      </c>
      <c r="F72" s="638">
        <v>3166</v>
      </c>
      <c r="G72" s="638">
        <v>16449012</v>
      </c>
      <c r="H72" s="638">
        <v>164490120</v>
      </c>
      <c r="I72" s="638">
        <v>292</v>
      </c>
      <c r="J72" s="638">
        <v>7907</v>
      </c>
      <c r="K72" s="638">
        <v>5325184</v>
      </c>
      <c r="L72" s="638">
        <v>5325184</v>
      </c>
    </row>
    <row r="73" spans="1:12" s="639" customFormat="1" ht="21" customHeight="1">
      <c r="A73" s="970"/>
      <c r="B73" s="623" t="s">
        <v>212</v>
      </c>
      <c r="C73" s="638">
        <v>2165</v>
      </c>
      <c r="D73" s="638">
        <v>927722375</v>
      </c>
      <c r="E73" s="638">
        <v>2165</v>
      </c>
      <c r="F73" s="638">
        <v>24107</v>
      </c>
      <c r="G73" s="638">
        <v>138293704</v>
      </c>
      <c r="H73" s="638">
        <v>891267414</v>
      </c>
      <c r="I73" s="638">
        <v>2081</v>
      </c>
      <c r="J73" s="638">
        <v>59715</v>
      </c>
      <c r="K73" s="638">
        <v>40834002</v>
      </c>
      <c r="L73" s="638">
        <v>36454961</v>
      </c>
    </row>
    <row r="74" spans="1:12" s="639" customFormat="1" ht="21" customHeight="1">
      <c r="A74" s="630" t="s">
        <v>119</v>
      </c>
      <c r="B74" s="631" t="s">
        <v>550</v>
      </c>
      <c r="C74" s="638">
        <v>35</v>
      </c>
      <c r="D74" s="638">
        <v>16075495</v>
      </c>
      <c r="E74" s="638">
        <v>35</v>
      </c>
      <c r="F74" s="638">
        <v>501</v>
      </c>
      <c r="G74" s="638">
        <v>2809093</v>
      </c>
      <c r="H74" s="638">
        <v>15354511</v>
      </c>
      <c r="I74" s="638">
        <v>32</v>
      </c>
      <c r="J74" s="638">
        <v>1304</v>
      </c>
      <c r="K74" s="638">
        <v>849158</v>
      </c>
      <c r="L74" s="638">
        <v>720984</v>
      </c>
    </row>
    <row r="75" spans="1:12" s="639" customFormat="1" ht="21" customHeight="1">
      <c r="A75" s="979" t="s">
        <v>51</v>
      </c>
      <c r="B75" s="980"/>
      <c r="C75" s="638">
        <v>0</v>
      </c>
      <c r="D75" s="638">
        <v>0</v>
      </c>
      <c r="E75" s="638">
        <v>0</v>
      </c>
      <c r="F75" s="638">
        <v>0</v>
      </c>
      <c r="G75" s="638">
        <v>0</v>
      </c>
      <c r="H75" s="638">
        <v>0</v>
      </c>
      <c r="I75" s="638">
        <v>0</v>
      </c>
      <c r="J75" s="638">
        <v>0</v>
      </c>
      <c r="K75" s="638">
        <v>0</v>
      </c>
      <c r="L75" s="638">
        <v>0</v>
      </c>
    </row>
    <row r="76" spans="1:12" s="639" customFormat="1" ht="21" customHeight="1">
      <c r="A76" s="966" t="s">
        <v>52</v>
      </c>
      <c r="B76" s="967"/>
      <c r="C76" s="638">
        <v>55121</v>
      </c>
      <c r="D76" s="638">
        <v>6555441425</v>
      </c>
      <c r="E76" s="638">
        <v>55121</v>
      </c>
      <c r="F76" s="638">
        <v>1015884</v>
      </c>
      <c r="G76" s="638">
        <v>9086603176</v>
      </c>
      <c r="H76" s="638">
        <v>5662316539</v>
      </c>
      <c r="I76" s="638">
        <v>46848</v>
      </c>
      <c r="J76" s="638">
        <v>1964724</v>
      </c>
      <c r="K76" s="638">
        <v>1279444480</v>
      </c>
      <c r="L76" s="638">
        <v>893124886</v>
      </c>
    </row>
    <row r="77" spans="1:12" s="639" customFormat="1" ht="21" customHeight="1">
      <c r="A77" s="966" t="s">
        <v>412</v>
      </c>
      <c r="B77" s="967"/>
      <c r="C77" s="638">
        <v>2205</v>
      </c>
      <c r="D77" s="638">
        <v>1426795468</v>
      </c>
      <c r="E77" s="638">
        <v>2205</v>
      </c>
      <c r="F77" s="638">
        <v>25292</v>
      </c>
      <c r="G77" s="638">
        <v>138685116</v>
      </c>
      <c r="H77" s="638">
        <v>1385588057</v>
      </c>
      <c r="I77" s="638">
        <v>2123</v>
      </c>
      <c r="J77" s="638">
        <v>60806</v>
      </c>
      <c r="K77" s="638">
        <v>41208051</v>
      </c>
      <c r="L77" s="638">
        <v>41207411</v>
      </c>
    </row>
    <row r="78" spans="1:12" s="639" customFormat="1" ht="21" customHeight="1">
      <c r="A78" s="968" t="s">
        <v>120</v>
      </c>
      <c r="B78" s="700" t="s">
        <v>402</v>
      </c>
      <c r="C78" s="638">
        <v>667</v>
      </c>
      <c r="D78" s="638">
        <v>15709800</v>
      </c>
      <c r="E78" s="638">
        <v>667</v>
      </c>
      <c r="F78" s="638">
        <v>1946</v>
      </c>
      <c r="G78" s="638">
        <v>3272240</v>
      </c>
      <c r="H78" s="638">
        <v>15702440</v>
      </c>
      <c r="I78" s="638">
        <v>2</v>
      </c>
      <c r="J78" s="638">
        <v>24</v>
      </c>
      <c r="K78" s="638">
        <v>0</v>
      </c>
      <c r="L78" s="638">
        <v>7360</v>
      </c>
    </row>
    <row r="79" spans="1:12" s="639" customFormat="1" ht="21" customHeight="1">
      <c r="A79" s="969"/>
      <c r="B79" s="632" t="s">
        <v>403</v>
      </c>
      <c r="C79" s="638">
        <v>80</v>
      </c>
      <c r="D79" s="638">
        <v>25355488</v>
      </c>
      <c r="E79" s="638">
        <v>80</v>
      </c>
      <c r="F79" s="638">
        <v>801</v>
      </c>
      <c r="G79" s="638">
        <v>4672301</v>
      </c>
      <c r="H79" s="638">
        <v>24397531</v>
      </c>
      <c r="I79" s="638">
        <v>69</v>
      </c>
      <c r="J79" s="638">
        <v>1824</v>
      </c>
      <c r="K79" s="638">
        <v>1198496</v>
      </c>
      <c r="L79" s="638">
        <v>957957</v>
      </c>
    </row>
    <row r="80" spans="1:12" s="639" customFormat="1" ht="21" customHeight="1">
      <c r="A80" s="969"/>
      <c r="B80" s="632" t="s">
        <v>555</v>
      </c>
      <c r="C80" s="638">
        <v>0</v>
      </c>
      <c r="D80" s="638">
        <v>0</v>
      </c>
      <c r="E80" s="638">
        <v>0</v>
      </c>
      <c r="F80" s="638">
        <v>0</v>
      </c>
      <c r="G80" s="638">
        <v>0</v>
      </c>
      <c r="H80" s="638">
        <v>0</v>
      </c>
      <c r="I80" s="638">
        <v>0</v>
      </c>
      <c r="J80" s="638">
        <v>0</v>
      </c>
      <c r="K80" s="638">
        <v>0</v>
      </c>
      <c r="L80" s="638">
        <v>0</v>
      </c>
    </row>
    <row r="81" spans="1:12" s="639" customFormat="1" ht="21" customHeight="1">
      <c r="A81" s="970"/>
      <c r="B81" s="623" t="s">
        <v>556</v>
      </c>
      <c r="C81" s="638">
        <v>0</v>
      </c>
      <c r="D81" s="638">
        <v>0</v>
      </c>
      <c r="E81" s="638">
        <v>0</v>
      </c>
      <c r="F81" s="638">
        <v>0</v>
      </c>
      <c r="G81" s="638">
        <v>0</v>
      </c>
      <c r="H81" s="638">
        <v>0</v>
      </c>
      <c r="I81" s="638">
        <v>0</v>
      </c>
      <c r="J81" s="638">
        <v>0</v>
      </c>
      <c r="K81" s="638">
        <v>0</v>
      </c>
      <c r="L81" s="638">
        <v>0</v>
      </c>
    </row>
    <row r="82" spans="1:12" s="639" customFormat="1" ht="21" customHeight="1">
      <c r="A82" s="981" t="s">
        <v>413</v>
      </c>
      <c r="B82" s="982"/>
      <c r="C82" s="638">
        <v>0</v>
      </c>
      <c r="D82" s="638">
        <v>0</v>
      </c>
      <c r="E82" s="638">
        <v>0</v>
      </c>
      <c r="F82" s="638">
        <v>0</v>
      </c>
      <c r="G82" s="638">
        <v>0</v>
      </c>
      <c r="H82" s="638">
        <v>0</v>
      </c>
      <c r="I82" s="638">
        <v>0</v>
      </c>
      <c r="J82" s="638">
        <v>0</v>
      </c>
      <c r="K82" s="638">
        <v>0</v>
      </c>
      <c r="L82" s="638">
        <v>0</v>
      </c>
    </row>
    <row r="83" spans="1:12" s="639" customFormat="1" ht="21" customHeight="1">
      <c r="A83" s="966" t="s">
        <v>707</v>
      </c>
      <c r="B83" s="967"/>
      <c r="C83" s="638">
        <v>1305</v>
      </c>
      <c r="D83" s="638">
        <v>72138388</v>
      </c>
      <c r="E83" s="638">
        <v>1305</v>
      </c>
      <c r="F83" s="638">
        <v>10867</v>
      </c>
      <c r="G83" s="638">
        <v>66936789</v>
      </c>
      <c r="H83" s="638">
        <v>72138388</v>
      </c>
      <c r="I83" s="638">
        <v>0</v>
      </c>
      <c r="J83" s="638">
        <v>0</v>
      </c>
      <c r="K83" s="638">
        <v>0</v>
      </c>
      <c r="L83" s="638">
        <v>0</v>
      </c>
    </row>
    <row r="84" spans="1:12" s="639" customFormat="1" ht="21" hidden="1" customHeight="1">
      <c r="A84" s="966" t="s">
        <v>54</v>
      </c>
      <c r="B84" s="967"/>
      <c r="C84" s="638">
        <v>0</v>
      </c>
      <c r="D84" s="638">
        <v>0</v>
      </c>
      <c r="E84" s="638">
        <v>0</v>
      </c>
      <c r="F84" s="638">
        <v>0</v>
      </c>
      <c r="G84" s="638">
        <v>0</v>
      </c>
      <c r="H84" s="638">
        <v>0</v>
      </c>
      <c r="I84" s="638">
        <v>0</v>
      </c>
      <c r="J84" s="638">
        <v>0</v>
      </c>
      <c r="K84" s="638">
        <v>0</v>
      </c>
      <c r="L84" s="638">
        <v>0</v>
      </c>
    </row>
    <row r="85" spans="1:12" s="639" customFormat="1" ht="21" customHeight="1">
      <c r="A85" s="979" t="s">
        <v>215</v>
      </c>
      <c r="B85" s="980"/>
      <c r="C85" s="638">
        <v>2586</v>
      </c>
      <c r="D85" s="638">
        <v>189338163</v>
      </c>
      <c r="E85" s="638">
        <v>2586</v>
      </c>
      <c r="F85" s="638">
        <v>24808</v>
      </c>
      <c r="G85" s="638">
        <v>224348830</v>
      </c>
      <c r="H85" s="638">
        <v>162903683</v>
      </c>
      <c r="I85" s="638">
        <v>2445</v>
      </c>
      <c r="J85" s="638">
        <v>58302</v>
      </c>
      <c r="K85" s="638">
        <v>39667056</v>
      </c>
      <c r="L85" s="638">
        <v>26434480</v>
      </c>
    </row>
    <row r="86" spans="1:12" s="639" customFormat="1" ht="21" customHeight="1">
      <c r="A86" s="966" t="s">
        <v>53</v>
      </c>
      <c r="B86" s="967"/>
      <c r="C86" s="638">
        <v>61282</v>
      </c>
      <c r="D86" s="638">
        <v>5097564892</v>
      </c>
      <c r="E86" s="638">
        <v>61282</v>
      </c>
      <c r="F86" s="638">
        <v>657161</v>
      </c>
      <c r="G86" s="638">
        <v>6011075898</v>
      </c>
      <c r="H86" s="638">
        <v>4916139813</v>
      </c>
      <c r="I86" s="638">
        <v>50162</v>
      </c>
      <c r="J86" s="638">
        <v>1293748</v>
      </c>
      <c r="K86" s="638">
        <v>850186845</v>
      </c>
      <c r="L86" s="638">
        <v>181425079</v>
      </c>
    </row>
    <row r="87" spans="1:12" s="639" customFormat="1" ht="21" customHeight="1">
      <c r="A87" s="979" t="s">
        <v>216</v>
      </c>
      <c r="B87" s="980"/>
      <c r="C87" s="638">
        <v>3685</v>
      </c>
      <c r="D87" s="638">
        <v>1291899469</v>
      </c>
      <c r="E87" s="638">
        <v>3685</v>
      </c>
      <c r="F87" s="638">
        <v>30035</v>
      </c>
      <c r="G87" s="638">
        <v>194591296</v>
      </c>
      <c r="H87" s="638">
        <v>1254189571</v>
      </c>
      <c r="I87" s="638">
        <v>3273</v>
      </c>
      <c r="J87" s="638">
        <v>65055</v>
      </c>
      <c r="K87" s="638">
        <v>42371432</v>
      </c>
      <c r="L87" s="638">
        <v>37709898</v>
      </c>
    </row>
    <row r="88" spans="1:12" s="639" customFormat="1" ht="21" customHeight="1">
      <c r="A88" s="966" t="s">
        <v>183</v>
      </c>
      <c r="B88" s="990"/>
      <c r="C88" s="638">
        <v>85260</v>
      </c>
      <c r="D88" s="638">
        <v>8374499132</v>
      </c>
      <c r="E88" s="638">
        <v>85260</v>
      </c>
      <c r="F88" s="638">
        <v>951409</v>
      </c>
      <c r="G88" s="638">
        <v>6191753604</v>
      </c>
      <c r="H88" s="638">
        <v>8270465081</v>
      </c>
      <c r="I88" s="638">
        <v>5015</v>
      </c>
      <c r="J88" s="638">
        <v>165289</v>
      </c>
      <c r="K88" s="638">
        <v>112414745</v>
      </c>
      <c r="L88" s="638">
        <v>104034051</v>
      </c>
    </row>
    <row r="89" spans="1:12" s="639" customFormat="1" ht="21" customHeight="1">
      <c r="A89" s="966" t="s">
        <v>154</v>
      </c>
      <c r="B89" s="991"/>
      <c r="C89" s="638">
        <v>3</v>
      </c>
      <c r="D89" s="638">
        <v>84297</v>
      </c>
      <c r="E89" s="638">
        <v>3</v>
      </c>
      <c r="F89" s="638">
        <v>14</v>
      </c>
      <c r="G89" s="638">
        <v>45175</v>
      </c>
      <c r="H89" s="638">
        <v>84297</v>
      </c>
      <c r="I89" s="638">
        <v>0</v>
      </c>
      <c r="J89" s="638">
        <v>0</v>
      </c>
      <c r="K89" s="638">
        <v>0</v>
      </c>
      <c r="L89" s="638">
        <v>0</v>
      </c>
    </row>
    <row r="90" spans="1:12" s="639" customFormat="1" ht="21" customHeight="1">
      <c r="A90" s="966" t="s">
        <v>210</v>
      </c>
      <c r="B90" s="991"/>
      <c r="C90" s="638">
        <v>344</v>
      </c>
      <c r="D90" s="638">
        <v>43476223</v>
      </c>
      <c r="E90" s="638">
        <v>344</v>
      </c>
      <c r="F90" s="638">
        <v>4114</v>
      </c>
      <c r="G90" s="638">
        <v>22878864</v>
      </c>
      <c r="H90" s="638">
        <v>38589443</v>
      </c>
      <c r="I90" s="638">
        <v>338</v>
      </c>
      <c r="J90" s="638">
        <v>10415</v>
      </c>
      <c r="K90" s="638">
        <v>6885656</v>
      </c>
      <c r="L90" s="638">
        <v>4886780</v>
      </c>
    </row>
    <row r="91" spans="1:12" s="639" customFormat="1" ht="21" customHeight="1">
      <c r="A91" s="966" t="s">
        <v>121</v>
      </c>
      <c r="B91" s="990"/>
      <c r="C91" s="638">
        <v>521739</v>
      </c>
      <c r="D91" s="638">
        <v>26527342651</v>
      </c>
      <c r="E91" s="638">
        <v>521739</v>
      </c>
      <c r="F91" s="638">
        <v>3250816</v>
      </c>
      <c r="G91" s="638">
        <v>23081205713</v>
      </c>
      <c r="H91" s="638">
        <v>26094432283.5</v>
      </c>
      <c r="I91" s="638">
        <v>79069</v>
      </c>
      <c r="J91" s="638">
        <v>1019355</v>
      </c>
      <c r="K91" s="638">
        <v>670154002</v>
      </c>
      <c r="L91" s="638">
        <v>432910367.5</v>
      </c>
    </row>
    <row r="92" spans="1:12" s="639" customFormat="1">
      <c r="A92" s="263" t="s">
        <v>471</v>
      </c>
      <c r="B92" s="640"/>
    </row>
    <row r="93" spans="1:12" s="639" customFormat="1">
      <c r="A93" s="263" t="s">
        <v>240</v>
      </c>
      <c r="B93" s="640"/>
    </row>
    <row r="94" spans="1:12" s="639" customFormat="1">
      <c r="A94" s="263" t="s">
        <v>254</v>
      </c>
      <c r="B94" s="640"/>
    </row>
    <row r="95" spans="1:12" s="263" customFormat="1">
      <c r="B95" s="299"/>
    </row>
    <row r="96" spans="1:12" s="263" customFormat="1">
      <c r="B96" s="299"/>
    </row>
    <row r="97" spans="2:2" s="263" customFormat="1">
      <c r="B97" s="299"/>
    </row>
    <row r="98" spans="2:2" s="263" customFormat="1">
      <c r="B98" s="299"/>
    </row>
    <row r="99" spans="2:2" s="263" customFormat="1">
      <c r="B99" s="299"/>
    </row>
    <row r="100" spans="2:2" s="263" customFormat="1">
      <c r="B100" s="299"/>
    </row>
    <row r="101" spans="2:2" s="263" customFormat="1">
      <c r="B101" s="299"/>
    </row>
    <row r="102" spans="2:2" s="263" customFormat="1">
      <c r="B102" s="299"/>
    </row>
    <row r="103" spans="2:2" s="263" customFormat="1">
      <c r="B103" s="299"/>
    </row>
    <row r="104" spans="2:2" s="263" customFormat="1">
      <c r="B104" s="299"/>
    </row>
    <row r="105" spans="2:2" s="263" customFormat="1">
      <c r="B105" s="299"/>
    </row>
    <row r="106" spans="2:2" s="263" customFormat="1">
      <c r="B106" s="299"/>
    </row>
    <row r="107" spans="2:2" s="263" customFormat="1">
      <c r="B107" s="299"/>
    </row>
    <row r="108" spans="2:2" s="263" customFormat="1">
      <c r="B108" s="299"/>
    </row>
    <row r="109" spans="2:2" s="263" customFormat="1">
      <c r="B109" s="299"/>
    </row>
    <row r="110" spans="2:2" s="263" customFormat="1">
      <c r="B110" s="299"/>
    </row>
    <row r="111" spans="2:2" s="263" customFormat="1">
      <c r="B111" s="299"/>
    </row>
    <row r="112" spans="2:2" s="263" customFormat="1">
      <c r="B112" s="299"/>
    </row>
    <row r="113" spans="2:2" s="263" customFormat="1">
      <c r="B113" s="299"/>
    </row>
    <row r="114" spans="2:2" s="263" customFormat="1">
      <c r="B114" s="299"/>
    </row>
    <row r="115" spans="2:2" s="263" customFormat="1">
      <c r="B115" s="299"/>
    </row>
    <row r="116" spans="2:2" s="263" customFormat="1">
      <c r="B116" s="299"/>
    </row>
    <row r="117" spans="2:2" s="263" customFormat="1">
      <c r="B117" s="299"/>
    </row>
    <row r="118" spans="2:2" s="263" customFormat="1">
      <c r="B118" s="299"/>
    </row>
    <row r="119" spans="2:2" s="263" customFormat="1">
      <c r="B119" s="299"/>
    </row>
    <row r="120" spans="2:2" s="263" customFormat="1">
      <c r="B120" s="299"/>
    </row>
    <row r="121" spans="2:2" s="263" customFormat="1">
      <c r="B121" s="299"/>
    </row>
    <row r="122" spans="2:2" s="263" customFormat="1">
      <c r="B122" s="299"/>
    </row>
    <row r="123" spans="2:2" s="263" customFormat="1">
      <c r="B123" s="299"/>
    </row>
  </sheetData>
  <customSheetViews>
    <customSheetView guid="{6F28069D-A7F4-41D2-AA1B-4487F97E36F1}" showPageBreaks="1" fitToPage="1" printArea="1" showRuler="0" topLeftCell="A19">
      <selection activeCell="A72" sqref="A72:A73"/>
      <pageMargins left="0.39370078740157483" right="0" top="0.39370078740157483" bottom="0" header="0.19685039370078741" footer="0"/>
      <printOptions horizontalCentered="1"/>
      <pageSetup paperSize="8" scale="92" orientation="landscape" horizontalDpi="4294967292" r:id="rId1"/>
      <headerFooter alignWithMargins="0"/>
    </customSheetView>
  </customSheetViews>
  <mergeCells count="33">
    <mergeCell ref="B2:L2"/>
    <mergeCell ref="A7:B7"/>
    <mergeCell ref="A8:B8"/>
    <mergeCell ref="I4:L4"/>
    <mergeCell ref="A65:B65"/>
    <mergeCell ref="A63:B63"/>
    <mergeCell ref="B55:L55"/>
    <mergeCell ref="A57:B58"/>
    <mergeCell ref="C57:D57"/>
    <mergeCell ref="E57:H57"/>
    <mergeCell ref="I57:L57"/>
    <mergeCell ref="A91:B91"/>
    <mergeCell ref="A86:B86"/>
    <mergeCell ref="A87:B87"/>
    <mergeCell ref="A84:B84"/>
    <mergeCell ref="A85:B85"/>
    <mergeCell ref="A90:B90"/>
    <mergeCell ref="A89:B89"/>
    <mergeCell ref="A88:B88"/>
    <mergeCell ref="A83:B83"/>
    <mergeCell ref="A78:A81"/>
    <mergeCell ref="E4:H4"/>
    <mergeCell ref="A9:B9"/>
    <mergeCell ref="A4:B5"/>
    <mergeCell ref="C4:D4"/>
    <mergeCell ref="A75:B75"/>
    <mergeCell ref="A76:B76"/>
    <mergeCell ref="A77:B77"/>
    <mergeCell ref="A82:B82"/>
    <mergeCell ref="A72:A73"/>
    <mergeCell ref="A66:A69"/>
    <mergeCell ref="A70:A71"/>
    <mergeCell ref="A64:B64"/>
  </mergeCells>
  <phoneticPr fontId="6"/>
  <printOptions horizontalCentered="1"/>
  <pageMargins left="0.39370078740157483" right="0" top="0.39370078740157483" bottom="0" header="0.19685039370078741" footer="0"/>
  <pageSetup paperSize="8" scale="92" orientation="landscape" horizontalDpi="4294967292"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61"/>
  <sheetViews>
    <sheetView zoomScaleNormal="100" workbookViewId="0">
      <pane xSplit="1" ySplit="9" topLeftCell="B10" activePane="bottomRight" state="frozen"/>
      <selection pane="topRight"/>
      <selection pane="bottomLeft"/>
      <selection pane="bottomRight"/>
    </sheetView>
  </sheetViews>
  <sheetFormatPr defaultRowHeight="13.5"/>
  <cols>
    <col min="1" max="1" width="13.625" style="282" customWidth="1"/>
    <col min="2" max="7" width="14.75" style="282" customWidth="1"/>
    <col min="8" max="8" width="14.75" style="282" hidden="1" customWidth="1"/>
    <col min="9" max="12" width="18.625" style="282" customWidth="1"/>
    <col min="13" max="16384" width="9" style="282"/>
  </cols>
  <sheetData>
    <row r="1" spans="1:12" ht="30" customHeight="1">
      <c r="A1" s="564" t="s">
        <v>571</v>
      </c>
      <c r="B1" s="564"/>
      <c r="C1" s="564"/>
      <c r="D1" s="564"/>
      <c r="E1" s="564"/>
      <c r="F1" s="564"/>
      <c r="G1" s="564"/>
      <c r="H1" s="564"/>
      <c r="I1" s="564"/>
      <c r="J1" s="564"/>
      <c r="K1" s="564"/>
      <c r="L1" s="564"/>
    </row>
    <row r="2" spans="1:12" ht="18" customHeight="1">
      <c r="I2" s="578"/>
      <c r="L2" s="189" t="s">
        <v>708</v>
      </c>
    </row>
    <row r="3" spans="1:12" ht="20.25" customHeight="1">
      <c r="A3" s="783" t="s">
        <v>477</v>
      </c>
      <c r="B3" s="579"/>
      <c r="C3" s="580" t="s">
        <v>531</v>
      </c>
      <c r="D3" s="580"/>
      <c r="E3" s="580"/>
      <c r="F3" s="580"/>
      <c r="G3" s="581"/>
      <c r="H3" s="581"/>
      <c r="I3" s="580" t="s">
        <v>533</v>
      </c>
      <c r="J3" s="580"/>
      <c r="K3" s="580"/>
      <c r="L3" s="581"/>
    </row>
    <row r="4" spans="1:12" ht="20.25" customHeight="1">
      <c r="A4" s="781"/>
      <c r="B4" s="784" t="s">
        <v>454</v>
      </c>
      <c r="C4" s="784" t="s">
        <v>453</v>
      </c>
      <c r="D4" s="781" t="s">
        <v>478</v>
      </c>
      <c r="E4" s="781" t="s">
        <v>479</v>
      </c>
      <c r="F4" s="781" t="s">
        <v>405</v>
      </c>
      <c r="G4" s="781" t="s">
        <v>480</v>
      </c>
      <c r="H4" s="781" t="s">
        <v>662</v>
      </c>
      <c r="I4" s="777" t="s">
        <v>481</v>
      </c>
      <c r="J4" s="777" t="s">
        <v>482</v>
      </c>
      <c r="K4" s="777" t="s">
        <v>483</v>
      </c>
      <c r="L4" s="779" t="s">
        <v>170</v>
      </c>
    </row>
    <row r="5" spans="1:12" ht="20.25" customHeight="1">
      <c r="A5" s="782"/>
      <c r="B5" s="780"/>
      <c r="C5" s="780"/>
      <c r="D5" s="782"/>
      <c r="E5" s="782"/>
      <c r="F5" s="782"/>
      <c r="G5" s="782"/>
      <c r="H5" s="782"/>
      <c r="I5" s="778"/>
      <c r="J5" s="778"/>
      <c r="K5" s="778"/>
      <c r="L5" s="780"/>
    </row>
    <row r="6" spans="1:12">
      <c r="A6" s="565"/>
      <c r="B6" s="566"/>
      <c r="C6" s="566"/>
      <c r="D6" s="566"/>
      <c r="E6" s="567"/>
      <c r="F6" s="566"/>
      <c r="G6" s="565"/>
      <c r="H6" s="566"/>
      <c r="I6" s="567"/>
      <c r="J6" s="566"/>
      <c r="K6" s="567"/>
      <c r="L6" s="566"/>
    </row>
    <row r="7" spans="1:12" ht="18.95" customHeight="1">
      <c r="A7" s="385" t="s">
        <v>709</v>
      </c>
      <c r="B7" s="733">
        <v>1</v>
      </c>
      <c r="C7" s="568">
        <v>1</v>
      </c>
      <c r="D7" s="569">
        <v>1049</v>
      </c>
      <c r="E7" s="411">
        <v>1431</v>
      </c>
      <c r="F7" s="411">
        <v>144</v>
      </c>
      <c r="G7" s="412">
        <v>904</v>
      </c>
      <c r="H7" s="411"/>
      <c r="I7" s="582">
        <v>93536</v>
      </c>
      <c r="J7" s="582">
        <v>69410</v>
      </c>
      <c r="K7" s="582">
        <v>56527</v>
      </c>
      <c r="L7" s="582">
        <v>7609</v>
      </c>
    </row>
    <row r="8" spans="1:12" ht="18.95" customHeight="1">
      <c r="A8" s="385" t="s">
        <v>710</v>
      </c>
      <c r="B8" s="733">
        <v>1</v>
      </c>
      <c r="C8" s="568">
        <v>1</v>
      </c>
      <c r="D8" s="569">
        <v>1032</v>
      </c>
      <c r="E8" s="411">
        <v>1422</v>
      </c>
      <c r="F8" s="411">
        <v>150</v>
      </c>
      <c r="G8" s="412">
        <v>904</v>
      </c>
      <c r="H8" s="411"/>
      <c r="I8" s="582">
        <v>93615</v>
      </c>
      <c r="J8" s="582">
        <v>69203</v>
      </c>
      <c r="K8" s="582">
        <v>57049</v>
      </c>
      <c r="L8" s="582">
        <v>8378</v>
      </c>
    </row>
    <row r="9" spans="1:12" ht="18.95" customHeight="1">
      <c r="A9" s="390" t="s">
        <v>711</v>
      </c>
      <c r="B9" s="570">
        <v>1</v>
      </c>
      <c r="C9" s="570">
        <v>1</v>
      </c>
      <c r="D9" s="414">
        <v>1013</v>
      </c>
      <c r="E9" s="415">
        <v>1415</v>
      </c>
      <c r="F9" s="414">
        <v>154</v>
      </c>
      <c r="G9" s="415">
        <v>907</v>
      </c>
      <c r="H9" s="414"/>
      <c r="I9" s="560">
        <v>93806</v>
      </c>
      <c r="J9" s="560">
        <v>68978</v>
      </c>
      <c r="K9" s="560">
        <v>57882</v>
      </c>
      <c r="L9" s="414">
        <v>9104</v>
      </c>
    </row>
    <row r="10" spans="1:12">
      <c r="A10" s="293" t="s">
        <v>484</v>
      </c>
      <c r="B10" s="293"/>
      <c r="C10" s="571"/>
      <c r="D10" s="571">
        <v>77</v>
      </c>
      <c r="E10" s="572">
        <v>15</v>
      </c>
      <c r="F10" s="571">
        <v>5</v>
      </c>
      <c r="G10" s="572">
        <v>36</v>
      </c>
      <c r="H10" s="571"/>
      <c r="I10" s="561">
        <v>3248</v>
      </c>
      <c r="J10" s="561">
        <v>2939</v>
      </c>
      <c r="K10" s="561">
        <v>2290</v>
      </c>
      <c r="L10" s="561">
        <v>386</v>
      </c>
    </row>
    <row r="11" spans="1:12">
      <c r="A11" s="293" t="s">
        <v>485</v>
      </c>
      <c r="B11" s="293"/>
      <c r="C11" s="571"/>
      <c r="D11" s="571">
        <v>23</v>
      </c>
      <c r="E11" s="572">
        <v>3</v>
      </c>
      <c r="F11" s="571">
        <v>3</v>
      </c>
      <c r="G11" s="572">
        <v>11</v>
      </c>
      <c r="H11" s="571"/>
      <c r="I11" s="561">
        <v>780</v>
      </c>
      <c r="J11" s="561">
        <v>548</v>
      </c>
      <c r="K11" s="561">
        <v>601</v>
      </c>
      <c r="L11" s="561">
        <v>93</v>
      </c>
    </row>
    <row r="12" spans="1:12">
      <c r="A12" s="293" t="s">
        <v>486</v>
      </c>
      <c r="B12" s="293"/>
      <c r="C12" s="571"/>
      <c r="D12" s="571">
        <v>14</v>
      </c>
      <c r="E12" s="572">
        <v>5</v>
      </c>
      <c r="F12" s="571">
        <v>2</v>
      </c>
      <c r="G12" s="572">
        <v>15</v>
      </c>
      <c r="H12" s="571"/>
      <c r="I12" s="561">
        <v>777</v>
      </c>
      <c r="J12" s="561">
        <v>609</v>
      </c>
      <c r="K12" s="561">
        <v>587</v>
      </c>
      <c r="L12" s="561">
        <v>76</v>
      </c>
    </row>
    <row r="13" spans="1:12">
      <c r="A13" s="293" t="s">
        <v>487</v>
      </c>
      <c r="B13" s="293"/>
      <c r="C13" s="571"/>
      <c r="D13" s="571">
        <v>32</v>
      </c>
      <c r="E13" s="572">
        <v>11</v>
      </c>
      <c r="F13" s="571">
        <v>2</v>
      </c>
      <c r="G13" s="572">
        <v>15</v>
      </c>
      <c r="H13" s="571"/>
      <c r="I13" s="561">
        <v>1526</v>
      </c>
      <c r="J13" s="561">
        <v>1086</v>
      </c>
      <c r="K13" s="561">
        <v>1132</v>
      </c>
      <c r="L13" s="561">
        <v>124</v>
      </c>
    </row>
    <row r="14" spans="1:12">
      <c r="A14" s="293" t="s">
        <v>488</v>
      </c>
      <c r="B14" s="293"/>
      <c r="C14" s="571"/>
      <c r="D14" s="571">
        <v>13</v>
      </c>
      <c r="E14" s="572">
        <v>2</v>
      </c>
      <c r="F14" s="571">
        <v>2</v>
      </c>
      <c r="G14" s="572">
        <v>14</v>
      </c>
      <c r="H14" s="571"/>
      <c r="I14" s="561">
        <v>670</v>
      </c>
      <c r="J14" s="561">
        <v>466</v>
      </c>
      <c r="K14" s="561">
        <v>527</v>
      </c>
      <c r="L14" s="561">
        <v>45</v>
      </c>
    </row>
    <row r="15" spans="1:12">
      <c r="A15" s="293" t="s">
        <v>489</v>
      </c>
      <c r="B15" s="293"/>
      <c r="C15" s="571"/>
      <c r="D15" s="571">
        <v>11</v>
      </c>
      <c r="E15" s="572">
        <v>4</v>
      </c>
      <c r="F15" s="571">
        <v>2</v>
      </c>
      <c r="G15" s="572">
        <v>14</v>
      </c>
      <c r="H15" s="571"/>
      <c r="I15" s="561">
        <v>789</v>
      </c>
      <c r="J15" s="561">
        <v>509</v>
      </c>
      <c r="K15" s="561">
        <v>580</v>
      </c>
      <c r="L15" s="561">
        <v>50</v>
      </c>
    </row>
    <row r="16" spans="1:12">
      <c r="A16" s="403" t="s">
        <v>490</v>
      </c>
      <c r="B16" s="403"/>
      <c r="C16" s="573"/>
      <c r="D16" s="573">
        <v>13</v>
      </c>
      <c r="E16" s="574">
        <v>7</v>
      </c>
      <c r="F16" s="573">
        <v>4</v>
      </c>
      <c r="G16" s="574">
        <v>14</v>
      </c>
      <c r="H16" s="573"/>
      <c r="I16" s="562">
        <v>1214</v>
      </c>
      <c r="J16" s="562">
        <v>889</v>
      </c>
      <c r="K16" s="562">
        <v>859</v>
      </c>
      <c r="L16" s="562">
        <v>84</v>
      </c>
    </row>
    <row r="17" spans="1:12">
      <c r="A17" s="293" t="s">
        <v>491</v>
      </c>
      <c r="B17" s="293"/>
      <c r="C17" s="571"/>
      <c r="D17" s="571">
        <v>24</v>
      </c>
      <c r="E17" s="572">
        <v>7</v>
      </c>
      <c r="F17" s="571">
        <v>1</v>
      </c>
      <c r="G17" s="572">
        <v>33</v>
      </c>
      <c r="H17" s="571"/>
      <c r="I17" s="561">
        <v>1533</v>
      </c>
      <c r="J17" s="561">
        <v>1445</v>
      </c>
      <c r="K17" s="561">
        <v>1258</v>
      </c>
      <c r="L17" s="561">
        <v>133</v>
      </c>
    </row>
    <row r="18" spans="1:12">
      <c r="A18" s="293" t="s">
        <v>492</v>
      </c>
      <c r="B18" s="293"/>
      <c r="C18" s="571"/>
      <c r="D18" s="571">
        <v>13</v>
      </c>
      <c r="E18" s="572">
        <v>9</v>
      </c>
      <c r="F18" s="571">
        <v>2</v>
      </c>
      <c r="G18" s="572">
        <v>15</v>
      </c>
      <c r="H18" s="571"/>
      <c r="I18" s="561">
        <v>1256</v>
      </c>
      <c r="J18" s="561">
        <v>982</v>
      </c>
      <c r="K18" s="561">
        <v>849</v>
      </c>
      <c r="L18" s="561">
        <v>90</v>
      </c>
    </row>
    <row r="19" spans="1:12">
      <c r="A19" s="293" t="s">
        <v>493</v>
      </c>
      <c r="B19" s="293"/>
      <c r="C19" s="571"/>
      <c r="D19" s="571">
        <v>15</v>
      </c>
      <c r="E19" s="572">
        <v>11</v>
      </c>
      <c r="F19" s="571">
        <v>3</v>
      </c>
      <c r="G19" s="572">
        <v>13</v>
      </c>
      <c r="H19" s="571"/>
      <c r="I19" s="561">
        <v>1421</v>
      </c>
      <c r="J19" s="561">
        <v>1000</v>
      </c>
      <c r="K19" s="561">
        <v>863</v>
      </c>
      <c r="L19" s="561">
        <v>135</v>
      </c>
    </row>
    <row r="20" spans="1:12">
      <c r="A20" s="293" t="s">
        <v>494</v>
      </c>
      <c r="B20" s="293"/>
      <c r="C20" s="571"/>
      <c r="D20" s="571">
        <v>27</v>
      </c>
      <c r="E20" s="572">
        <v>30</v>
      </c>
      <c r="F20" s="571">
        <v>5</v>
      </c>
      <c r="G20" s="572">
        <v>41</v>
      </c>
      <c r="H20" s="571"/>
      <c r="I20" s="561">
        <v>4021</v>
      </c>
      <c r="J20" s="561">
        <v>3561</v>
      </c>
      <c r="K20" s="561">
        <v>2784</v>
      </c>
      <c r="L20" s="561">
        <v>372</v>
      </c>
    </row>
    <row r="21" spans="1:12">
      <c r="A21" s="403" t="s">
        <v>495</v>
      </c>
      <c r="B21" s="403"/>
      <c r="C21" s="573"/>
      <c r="D21" s="573">
        <v>23</v>
      </c>
      <c r="E21" s="574">
        <v>35</v>
      </c>
      <c r="F21" s="573">
        <v>4</v>
      </c>
      <c r="G21" s="574">
        <v>38</v>
      </c>
      <c r="H21" s="573"/>
      <c r="I21" s="562">
        <v>3465</v>
      </c>
      <c r="J21" s="562">
        <v>3263</v>
      </c>
      <c r="K21" s="562">
        <v>2364</v>
      </c>
      <c r="L21" s="562">
        <v>306</v>
      </c>
    </row>
    <row r="22" spans="1:12">
      <c r="A22" s="293" t="s">
        <v>496</v>
      </c>
      <c r="B22" s="293"/>
      <c r="C22" s="571"/>
      <c r="D22" s="571">
        <v>95</v>
      </c>
      <c r="E22" s="572">
        <v>592</v>
      </c>
      <c r="F22" s="571">
        <v>26</v>
      </c>
      <c r="G22" s="572">
        <v>50</v>
      </c>
      <c r="H22" s="571"/>
      <c r="I22" s="561">
        <v>11955</v>
      </c>
      <c r="J22" s="561">
        <v>10219</v>
      </c>
      <c r="K22" s="561">
        <v>6568</v>
      </c>
      <c r="L22" s="561">
        <v>1016</v>
      </c>
    </row>
    <row r="23" spans="1:12">
      <c r="A23" s="293" t="s">
        <v>497</v>
      </c>
      <c r="B23" s="293"/>
      <c r="C23" s="571"/>
      <c r="D23" s="571">
        <v>35</v>
      </c>
      <c r="E23" s="572">
        <v>76</v>
      </c>
      <c r="F23" s="571">
        <v>7</v>
      </c>
      <c r="G23" s="572">
        <v>20</v>
      </c>
      <c r="H23" s="571"/>
      <c r="I23" s="561">
        <v>6247</v>
      </c>
      <c r="J23" s="561">
        <v>4949</v>
      </c>
      <c r="K23" s="561">
        <v>3819</v>
      </c>
      <c r="L23" s="561">
        <v>595</v>
      </c>
    </row>
    <row r="24" spans="1:12">
      <c r="A24" s="293" t="s">
        <v>498</v>
      </c>
      <c r="B24" s="293"/>
      <c r="C24" s="571"/>
      <c r="D24" s="571">
        <v>21</v>
      </c>
      <c r="E24" s="572">
        <v>17</v>
      </c>
      <c r="F24" s="571">
        <v>2</v>
      </c>
      <c r="G24" s="572">
        <v>21</v>
      </c>
      <c r="H24" s="571"/>
      <c r="I24" s="561">
        <v>1359</v>
      </c>
      <c r="J24" s="561">
        <v>1210</v>
      </c>
      <c r="K24" s="561">
        <v>1125</v>
      </c>
      <c r="L24" s="561">
        <v>117</v>
      </c>
    </row>
    <row r="25" spans="1:12">
      <c r="A25" s="293" t="s">
        <v>499</v>
      </c>
      <c r="B25" s="293"/>
      <c r="C25" s="571"/>
      <c r="D25" s="571">
        <v>9</v>
      </c>
      <c r="E25" s="572">
        <v>17</v>
      </c>
      <c r="F25" s="571">
        <v>2</v>
      </c>
      <c r="G25" s="572">
        <v>11</v>
      </c>
      <c r="H25" s="571"/>
      <c r="I25" s="561">
        <v>724</v>
      </c>
      <c r="J25" s="561">
        <v>448</v>
      </c>
      <c r="K25" s="561">
        <v>440</v>
      </c>
      <c r="L25" s="561">
        <v>54</v>
      </c>
    </row>
    <row r="26" spans="1:12">
      <c r="A26" s="403" t="s">
        <v>500</v>
      </c>
      <c r="B26" s="403"/>
      <c r="C26" s="573"/>
      <c r="D26" s="573">
        <v>17</v>
      </c>
      <c r="E26" s="574">
        <v>9</v>
      </c>
      <c r="F26" s="573">
        <v>2</v>
      </c>
      <c r="G26" s="574">
        <v>12</v>
      </c>
      <c r="H26" s="573"/>
      <c r="I26" s="562">
        <v>797</v>
      </c>
      <c r="J26" s="562">
        <v>498</v>
      </c>
      <c r="K26" s="562">
        <v>525</v>
      </c>
      <c r="L26" s="562">
        <v>81</v>
      </c>
    </row>
    <row r="27" spans="1:12">
      <c r="A27" s="293" t="s">
        <v>501</v>
      </c>
      <c r="B27" s="293"/>
      <c r="C27" s="571"/>
      <c r="D27" s="571">
        <v>9</v>
      </c>
      <c r="E27" s="572">
        <v>8</v>
      </c>
      <c r="F27" s="571">
        <v>2</v>
      </c>
      <c r="G27" s="572">
        <v>10</v>
      </c>
      <c r="H27" s="571"/>
      <c r="I27" s="561">
        <v>504</v>
      </c>
      <c r="J27" s="561">
        <v>312</v>
      </c>
      <c r="K27" s="561">
        <v>286</v>
      </c>
      <c r="L27" s="561">
        <v>67</v>
      </c>
    </row>
    <row r="28" spans="1:12">
      <c r="A28" s="293" t="s">
        <v>502</v>
      </c>
      <c r="B28" s="293"/>
      <c r="C28" s="571"/>
      <c r="D28" s="571">
        <v>10</v>
      </c>
      <c r="E28" s="572">
        <v>4</v>
      </c>
      <c r="F28" s="571">
        <v>2</v>
      </c>
      <c r="G28" s="572">
        <v>14</v>
      </c>
      <c r="H28" s="571"/>
      <c r="I28" s="561">
        <v>597</v>
      </c>
      <c r="J28" s="561">
        <v>439</v>
      </c>
      <c r="K28" s="561">
        <v>438</v>
      </c>
      <c r="L28" s="561">
        <v>43</v>
      </c>
    </row>
    <row r="29" spans="1:12">
      <c r="A29" s="293" t="s">
        <v>503</v>
      </c>
      <c r="B29" s="293"/>
      <c r="C29" s="571"/>
      <c r="D29" s="571">
        <v>14</v>
      </c>
      <c r="E29" s="572">
        <v>20</v>
      </c>
      <c r="F29" s="571">
        <v>2</v>
      </c>
      <c r="G29" s="572">
        <v>20</v>
      </c>
      <c r="H29" s="571"/>
      <c r="I29" s="561">
        <v>1396</v>
      </c>
      <c r="J29" s="561">
        <v>1044</v>
      </c>
      <c r="K29" s="561">
        <v>955</v>
      </c>
      <c r="L29" s="561">
        <v>126</v>
      </c>
    </row>
    <row r="30" spans="1:12">
      <c r="A30" s="293" t="s">
        <v>504</v>
      </c>
      <c r="B30" s="293"/>
      <c r="C30" s="571"/>
      <c r="D30" s="571">
        <v>9</v>
      </c>
      <c r="E30" s="572">
        <v>12</v>
      </c>
      <c r="F30" s="571">
        <v>2</v>
      </c>
      <c r="G30" s="572">
        <v>22</v>
      </c>
      <c r="H30" s="571"/>
      <c r="I30" s="561">
        <v>1380</v>
      </c>
      <c r="J30" s="561">
        <v>986</v>
      </c>
      <c r="K30" s="561">
        <v>985</v>
      </c>
      <c r="L30" s="561">
        <v>137</v>
      </c>
    </row>
    <row r="31" spans="1:12">
      <c r="A31" s="403" t="s">
        <v>505</v>
      </c>
      <c r="B31" s="403"/>
      <c r="C31" s="573"/>
      <c r="D31" s="573">
        <v>20</v>
      </c>
      <c r="E31" s="574">
        <v>42</v>
      </c>
      <c r="F31" s="573">
        <v>3</v>
      </c>
      <c r="G31" s="574">
        <v>24</v>
      </c>
      <c r="H31" s="573"/>
      <c r="I31" s="562">
        <v>2411</v>
      </c>
      <c r="J31" s="562">
        <v>1776</v>
      </c>
      <c r="K31" s="562">
        <v>1770</v>
      </c>
      <c r="L31" s="562">
        <v>170</v>
      </c>
    </row>
    <row r="32" spans="1:12">
      <c r="A32" s="293" t="s">
        <v>506</v>
      </c>
      <c r="B32" s="293"/>
      <c r="C32" s="571"/>
      <c r="D32" s="571">
        <v>35</v>
      </c>
      <c r="E32" s="572">
        <v>92</v>
      </c>
      <c r="F32" s="571">
        <v>5</v>
      </c>
      <c r="G32" s="572">
        <v>39</v>
      </c>
      <c r="H32" s="571"/>
      <c r="I32" s="561">
        <v>4859</v>
      </c>
      <c r="J32" s="561">
        <v>3768</v>
      </c>
      <c r="K32" s="561">
        <v>3267</v>
      </c>
      <c r="L32" s="561">
        <v>524</v>
      </c>
    </row>
    <row r="33" spans="1:12">
      <c r="A33" s="293" t="s">
        <v>507</v>
      </c>
      <c r="B33" s="571">
        <v>1</v>
      </c>
      <c r="C33" s="571">
        <v>1</v>
      </c>
      <c r="D33" s="571">
        <v>15</v>
      </c>
      <c r="E33" s="572">
        <v>9</v>
      </c>
      <c r="F33" s="571">
        <v>2</v>
      </c>
      <c r="G33" s="572">
        <v>16</v>
      </c>
      <c r="H33" s="571"/>
      <c r="I33" s="561">
        <v>1340</v>
      </c>
      <c r="J33" s="561">
        <v>841</v>
      </c>
      <c r="K33" s="561">
        <v>795</v>
      </c>
      <c r="L33" s="561">
        <v>120</v>
      </c>
    </row>
    <row r="34" spans="1:12">
      <c r="A34" s="293" t="s">
        <v>508</v>
      </c>
      <c r="B34" s="293"/>
      <c r="C34" s="571"/>
      <c r="D34" s="571">
        <v>14</v>
      </c>
      <c r="E34" s="572">
        <v>9</v>
      </c>
      <c r="F34" s="571">
        <v>2</v>
      </c>
      <c r="G34" s="572">
        <v>14</v>
      </c>
      <c r="H34" s="571"/>
      <c r="I34" s="561">
        <v>939</v>
      </c>
      <c r="J34" s="561">
        <v>572</v>
      </c>
      <c r="K34" s="561">
        <v>601</v>
      </c>
      <c r="L34" s="561">
        <v>105</v>
      </c>
    </row>
    <row r="35" spans="1:12">
      <c r="A35" s="293" t="s">
        <v>509</v>
      </c>
      <c r="B35" s="293"/>
      <c r="C35" s="571"/>
      <c r="D35" s="571">
        <v>25</v>
      </c>
      <c r="E35" s="572">
        <v>27</v>
      </c>
      <c r="F35" s="571">
        <v>2</v>
      </c>
      <c r="G35" s="572">
        <v>16</v>
      </c>
      <c r="H35" s="571"/>
      <c r="I35" s="561">
        <v>2298</v>
      </c>
      <c r="J35" s="561">
        <v>1316</v>
      </c>
      <c r="K35" s="561">
        <v>1032</v>
      </c>
      <c r="L35" s="561">
        <v>247</v>
      </c>
    </row>
    <row r="36" spans="1:12">
      <c r="A36" s="403" t="s">
        <v>510</v>
      </c>
      <c r="B36" s="403"/>
      <c r="C36" s="573"/>
      <c r="D36" s="573">
        <v>31</v>
      </c>
      <c r="E36" s="574">
        <v>168</v>
      </c>
      <c r="F36" s="573">
        <v>9</v>
      </c>
      <c r="G36" s="574">
        <v>35</v>
      </c>
      <c r="H36" s="573"/>
      <c r="I36" s="562">
        <v>8262</v>
      </c>
      <c r="J36" s="562">
        <v>5493</v>
      </c>
      <c r="K36" s="562">
        <v>4072</v>
      </c>
      <c r="L36" s="562">
        <v>1026</v>
      </c>
    </row>
    <row r="37" spans="1:12">
      <c r="A37" s="293" t="s">
        <v>511</v>
      </c>
      <c r="B37" s="293"/>
      <c r="C37" s="571"/>
      <c r="D37" s="571">
        <v>24</v>
      </c>
      <c r="E37" s="572">
        <v>53</v>
      </c>
      <c r="F37" s="571">
        <v>6</v>
      </c>
      <c r="G37" s="572">
        <v>30</v>
      </c>
      <c r="H37" s="571"/>
      <c r="I37" s="561">
        <v>4814</v>
      </c>
      <c r="J37" s="561">
        <v>3004</v>
      </c>
      <c r="K37" s="561">
        <v>2598</v>
      </c>
      <c r="L37" s="561">
        <v>489</v>
      </c>
    </row>
    <row r="38" spans="1:12">
      <c r="A38" s="293" t="s">
        <v>512</v>
      </c>
      <c r="B38" s="293"/>
      <c r="C38" s="571"/>
      <c r="D38" s="571">
        <v>13</v>
      </c>
      <c r="E38" s="572">
        <v>2</v>
      </c>
      <c r="F38" s="571">
        <v>2</v>
      </c>
      <c r="G38" s="572">
        <v>14</v>
      </c>
      <c r="H38" s="571"/>
      <c r="I38" s="561">
        <v>1127</v>
      </c>
      <c r="J38" s="561">
        <v>695</v>
      </c>
      <c r="K38" s="561">
        <v>528</v>
      </c>
      <c r="L38" s="561">
        <v>117</v>
      </c>
    </row>
    <row r="39" spans="1:12">
      <c r="A39" s="293" t="s">
        <v>513</v>
      </c>
      <c r="B39" s="293"/>
      <c r="C39" s="571"/>
      <c r="D39" s="571">
        <v>11</v>
      </c>
      <c r="E39" s="572">
        <v>5</v>
      </c>
      <c r="F39" s="571">
        <v>2</v>
      </c>
      <c r="G39" s="572">
        <v>10</v>
      </c>
      <c r="H39" s="571"/>
      <c r="I39" s="561">
        <v>984</v>
      </c>
      <c r="J39" s="561">
        <v>542</v>
      </c>
      <c r="K39" s="561">
        <v>457</v>
      </c>
      <c r="L39" s="561">
        <v>95</v>
      </c>
    </row>
    <row r="40" spans="1:12">
      <c r="A40" s="293" t="s">
        <v>514</v>
      </c>
      <c r="B40" s="293"/>
      <c r="C40" s="571"/>
      <c r="D40" s="571">
        <v>11</v>
      </c>
      <c r="E40" s="572">
        <v>2</v>
      </c>
      <c r="F40" s="571">
        <v>2</v>
      </c>
      <c r="G40" s="572">
        <v>18</v>
      </c>
      <c r="H40" s="571"/>
      <c r="I40" s="561">
        <v>459</v>
      </c>
      <c r="J40" s="561">
        <v>270</v>
      </c>
      <c r="K40" s="561">
        <v>278</v>
      </c>
      <c r="L40" s="561">
        <v>47</v>
      </c>
    </row>
    <row r="41" spans="1:12">
      <c r="A41" s="403" t="s">
        <v>515</v>
      </c>
      <c r="B41" s="403"/>
      <c r="C41" s="573"/>
      <c r="D41" s="573">
        <v>11</v>
      </c>
      <c r="E41" s="574">
        <v>2</v>
      </c>
      <c r="F41" s="573">
        <v>2</v>
      </c>
      <c r="G41" s="574">
        <v>20</v>
      </c>
      <c r="H41" s="573"/>
      <c r="I41" s="562">
        <v>597</v>
      </c>
      <c r="J41" s="562">
        <v>285</v>
      </c>
      <c r="K41" s="562">
        <v>330</v>
      </c>
      <c r="L41" s="562">
        <v>56</v>
      </c>
    </row>
    <row r="42" spans="1:12">
      <c r="A42" s="293" t="s">
        <v>516</v>
      </c>
      <c r="B42" s="293"/>
      <c r="C42" s="571"/>
      <c r="D42" s="571">
        <v>13</v>
      </c>
      <c r="E42" s="572">
        <v>7</v>
      </c>
      <c r="F42" s="571">
        <v>3</v>
      </c>
      <c r="G42" s="572">
        <v>19</v>
      </c>
      <c r="H42" s="571"/>
      <c r="I42" s="561">
        <v>1472</v>
      </c>
      <c r="J42" s="561">
        <v>1020</v>
      </c>
      <c r="K42" s="561">
        <v>793</v>
      </c>
      <c r="L42" s="561">
        <v>128</v>
      </c>
    </row>
    <row r="43" spans="1:12">
      <c r="A43" s="293" t="s">
        <v>517</v>
      </c>
      <c r="B43" s="293"/>
      <c r="C43" s="571"/>
      <c r="D43" s="571">
        <v>30</v>
      </c>
      <c r="E43" s="572">
        <v>20</v>
      </c>
      <c r="F43" s="571">
        <v>4</v>
      </c>
      <c r="G43" s="572">
        <v>24</v>
      </c>
      <c r="H43" s="571"/>
      <c r="I43" s="561">
        <v>2412</v>
      </c>
      <c r="J43" s="561">
        <v>1594</v>
      </c>
      <c r="K43" s="561">
        <v>1526</v>
      </c>
      <c r="L43" s="561">
        <v>217</v>
      </c>
    </row>
    <row r="44" spans="1:12">
      <c r="A44" s="293" t="s">
        <v>518</v>
      </c>
      <c r="B44" s="293"/>
      <c r="C44" s="571"/>
      <c r="D44" s="571">
        <v>18</v>
      </c>
      <c r="E44" s="572">
        <v>7</v>
      </c>
      <c r="F44" s="571">
        <v>2</v>
      </c>
      <c r="G44" s="572">
        <v>15</v>
      </c>
      <c r="H44" s="571"/>
      <c r="I44" s="561">
        <v>1169</v>
      </c>
      <c r="J44" s="561">
        <v>691</v>
      </c>
      <c r="K44" s="561">
        <v>767</v>
      </c>
      <c r="L44" s="561">
        <v>99</v>
      </c>
    </row>
    <row r="45" spans="1:12">
      <c r="A45" s="293" t="s">
        <v>519</v>
      </c>
      <c r="B45" s="293"/>
      <c r="C45" s="571"/>
      <c r="D45" s="571">
        <v>14</v>
      </c>
      <c r="E45" s="572">
        <v>3</v>
      </c>
      <c r="F45" s="571">
        <v>1</v>
      </c>
      <c r="G45" s="572">
        <v>9</v>
      </c>
      <c r="H45" s="571"/>
      <c r="I45" s="561">
        <v>698</v>
      </c>
      <c r="J45" s="561">
        <v>443</v>
      </c>
      <c r="K45" s="561">
        <v>379</v>
      </c>
      <c r="L45" s="561">
        <v>66</v>
      </c>
    </row>
    <row r="46" spans="1:12">
      <c r="A46" s="403" t="s">
        <v>520</v>
      </c>
      <c r="B46" s="403"/>
      <c r="C46" s="573"/>
      <c r="D46" s="573">
        <v>21</v>
      </c>
      <c r="E46" s="574">
        <v>8</v>
      </c>
      <c r="F46" s="573">
        <v>2</v>
      </c>
      <c r="G46" s="574">
        <v>9</v>
      </c>
      <c r="H46" s="573"/>
      <c r="I46" s="562">
        <v>779</v>
      </c>
      <c r="J46" s="562">
        <v>495</v>
      </c>
      <c r="K46" s="562">
        <v>517</v>
      </c>
      <c r="L46" s="562">
        <v>69</v>
      </c>
    </row>
    <row r="47" spans="1:12">
      <c r="A47" s="293" t="s">
        <v>521</v>
      </c>
      <c r="B47" s="293"/>
      <c r="C47" s="571"/>
      <c r="D47" s="571">
        <v>11</v>
      </c>
      <c r="E47" s="572">
        <v>9</v>
      </c>
      <c r="F47" s="571">
        <v>2</v>
      </c>
      <c r="G47" s="572">
        <v>12</v>
      </c>
      <c r="H47" s="571"/>
      <c r="I47" s="561">
        <v>1140</v>
      </c>
      <c r="J47" s="561">
        <v>690</v>
      </c>
      <c r="K47" s="561">
        <v>583</v>
      </c>
      <c r="L47" s="561">
        <v>124</v>
      </c>
    </row>
    <row r="48" spans="1:12">
      <c r="A48" s="293" t="s">
        <v>522</v>
      </c>
      <c r="B48" s="293"/>
      <c r="C48" s="571"/>
      <c r="D48" s="571">
        <v>11</v>
      </c>
      <c r="E48" s="572">
        <v>4</v>
      </c>
      <c r="F48" s="571">
        <v>2</v>
      </c>
      <c r="G48" s="572">
        <v>12</v>
      </c>
      <c r="H48" s="571"/>
      <c r="I48" s="561">
        <v>554</v>
      </c>
      <c r="J48" s="561">
        <v>372</v>
      </c>
      <c r="K48" s="561">
        <v>367</v>
      </c>
      <c r="L48" s="561">
        <v>58</v>
      </c>
    </row>
    <row r="49" spans="1:12">
      <c r="A49" s="293" t="s">
        <v>523</v>
      </c>
      <c r="B49" s="293"/>
      <c r="C49" s="571"/>
      <c r="D49" s="571">
        <v>45</v>
      </c>
      <c r="E49" s="572">
        <v>30</v>
      </c>
      <c r="F49" s="571">
        <v>5</v>
      </c>
      <c r="G49" s="572">
        <v>30</v>
      </c>
      <c r="H49" s="571"/>
      <c r="I49" s="561">
        <v>4460</v>
      </c>
      <c r="J49" s="561">
        <v>3117</v>
      </c>
      <c r="K49" s="561">
        <v>2806</v>
      </c>
      <c r="L49" s="561">
        <v>479</v>
      </c>
    </row>
    <row r="50" spans="1:12">
      <c r="A50" s="293" t="s">
        <v>524</v>
      </c>
      <c r="B50" s="293"/>
      <c r="C50" s="571"/>
      <c r="D50" s="571">
        <v>14</v>
      </c>
      <c r="E50" s="572">
        <v>2</v>
      </c>
      <c r="F50" s="571">
        <v>1</v>
      </c>
      <c r="G50" s="572">
        <v>11</v>
      </c>
      <c r="H50" s="571"/>
      <c r="I50" s="561">
        <v>685</v>
      </c>
      <c r="J50" s="561">
        <v>433</v>
      </c>
      <c r="K50" s="561">
        <v>505</v>
      </c>
      <c r="L50" s="561">
        <v>60</v>
      </c>
    </row>
    <row r="51" spans="1:12">
      <c r="A51" s="403" t="s">
        <v>525</v>
      </c>
      <c r="B51" s="403"/>
      <c r="C51" s="573"/>
      <c r="D51" s="573">
        <v>20</v>
      </c>
      <c r="E51" s="574">
        <v>2</v>
      </c>
      <c r="F51" s="573">
        <v>3</v>
      </c>
      <c r="G51" s="574">
        <v>15</v>
      </c>
      <c r="H51" s="573"/>
      <c r="I51" s="562">
        <v>1287</v>
      </c>
      <c r="J51" s="562">
        <v>755</v>
      </c>
      <c r="K51" s="562">
        <v>715</v>
      </c>
      <c r="L51" s="562">
        <v>95</v>
      </c>
    </row>
    <row r="52" spans="1:12">
      <c r="A52" s="293" t="s">
        <v>526</v>
      </c>
      <c r="B52" s="293"/>
      <c r="C52" s="571"/>
      <c r="D52" s="571">
        <v>20</v>
      </c>
      <c r="E52" s="572">
        <v>4</v>
      </c>
      <c r="F52" s="571">
        <v>2</v>
      </c>
      <c r="G52" s="572">
        <v>15</v>
      </c>
      <c r="H52" s="571"/>
      <c r="I52" s="561">
        <v>1404</v>
      </c>
      <c r="J52" s="561">
        <v>870</v>
      </c>
      <c r="K52" s="561">
        <v>829</v>
      </c>
      <c r="L52" s="561">
        <v>155</v>
      </c>
    </row>
    <row r="53" spans="1:12">
      <c r="A53" s="293" t="s">
        <v>527</v>
      </c>
      <c r="B53" s="293"/>
      <c r="C53" s="571"/>
      <c r="D53" s="571">
        <v>15</v>
      </c>
      <c r="E53" s="572">
        <v>2</v>
      </c>
      <c r="F53" s="571">
        <v>2</v>
      </c>
      <c r="G53" s="572">
        <v>15</v>
      </c>
      <c r="H53" s="571"/>
      <c r="I53" s="561">
        <v>945</v>
      </c>
      <c r="J53" s="561">
        <v>547</v>
      </c>
      <c r="K53" s="561">
        <v>556</v>
      </c>
      <c r="L53" s="561">
        <v>97</v>
      </c>
    </row>
    <row r="54" spans="1:12">
      <c r="A54" s="293" t="s">
        <v>528</v>
      </c>
      <c r="B54" s="293"/>
      <c r="C54" s="571"/>
      <c r="D54" s="571">
        <v>16</v>
      </c>
      <c r="E54" s="572">
        <v>4</v>
      </c>
      <c r="F54" s="571">
        <v>2</v>
      </c>
      <c r="G54" s="572">
        <v>10</v>
      </c>
      <c r="H54" s="571"/>
      <c r="I54" s="561">
        <v>852</v>
      </c>
      <c r="J54" s="561">
        <v>512</v>
      </c>
      <c r="K54" s="561">
        <v>572</v>
      </c>
      <c r="L54" s="561">
        <v>95</v>
      </c>
    </row>
    <row r="55" spans="1:12">
      <c r="A55" s="293" t="s">
        <v>529</v>
      </c>
      <c r="B55" s="293"/>
      <c r="C55" s="571"/>
      <c r="D55" s="571">
        <v>21</v>
      </c>
      <c r="E55" s="572">
        <v>3</v>
      </c>
      <c r="F55" s="571">
        <v>2</v>
      </c>
      <c r="G55" s="572">
        <v>24</v>
      </c>
      <c r="H55" s="571"/>
      <c r="I55" s="561">
        <v>1334</v>
      </c>
      <c r="J55" s="561">
        <v>844</v>
      </c>
      <c r="K55" s="561">
        <v>863</v>
      </c>
      <c r="L55" s="561">
        <v>126</v>
      </c>
    </row>
    <row r="56" spans="1:12">
      <c r="A56" s="403" t="s">
        <v>530</v>
      </c>
      <c r="B56" s="403"/>
      <c r="C56" s="573"/>
      <c r="D56" s="573">
        <v>30</v>
      </c>
      <c r="E56" s="574">
        <v>5</v>
      </c>
      <c r="F56" s="573">
        <v>2</v>
      </c>
      <c r="G56" s="574">
        <v>12</v>
      </c>
      <c r="H56" s="573"/>
      <c r="I56" s="562">
        <v>866</v>
      </c>
      <c r="J56" s="562">
        <v>631</v>
      </c>
      <c r="K56" s="562">
        <v>541</v>
      </c>
      <c r="L56" s="562">
        <v>110</v>
      </c>
    </row>
    <row r="57" spans="1:12">
      <c r="I57" s="575"/>
      <c r="J57" s="575"/>
      <c r="K57" s="575"/>
      <c r="L57" s="575"/>
    </row>
    <row r="58" spans="1:12">
      <c r="I58" s="576"/>
      <c r="J58" s="576"/>
      <c r="K58" s="576"/>
      <c r="L58" s="576"/>
    </row>
    <row r="61" spans="1:12">
      <c r="E61" s="577"/>
    </row>
  </sheetData>
  <customSheetViews>
    <customSheetView guid="{6F28069D-A7F4-41D2-AA1B-4487F97E36F1}" showRuler="0">
      <selection activeCell="K10" sqref="K10:K56"/>
      <pageMargins left="0.78740157480314965" right="0.8" top="0.59" bottom="0.4" header="0.51181102362204722" footer="0.46"/>
      <printOptions horizontalCentered="1"/>
      <pageSetup paperSize="8" orientation="landscape" horizontalDpi="4294967292" r:id="rId1"/>
      <headerFooter alignWithMargins="0"/>
    </customSheetView>
  </customSheetViews>
  <mergeCells count="12">
    <mergeCell ref="F4:F5"/>
    <mergeCell ref="I4:I5"/>
    <mergeCell ref="A3:A5"/>
    <mergeCell ref="D4:D5"/>
    <mergeCell ref="C4:C5"/>
    <mergeCell ref="E4:E5"/>
    <mergeCell ref="B4:B5"/>
    <mergeCell ref="J4:J5"/>
    <mergeCell ref="K4:K5"/>
    <mergeCell ref="L4:L5"/>
    <mergeCell ref="H4:H5"/>
    <mergeCell ref="G4:G5"/>
  </mergeCells>
  <phoneticPr fontId="2"/>
  <hyperlinks>
    <hyperlink ref="E61" location="第1表!H52" display="第1表!H52"/>
  </hyperlinks>
  <printOptions horizontalCentered="1"/>
  <pageMargins left="0.78740157480314965" right="0.78740157480314965" top="0.59055118110236227" bottom="0.39370078740157483" header="0.51181102362204722" footer="0.47244094488188981"/>
  <pageSetup paperSize="8" orientation="landscape" horizontalDpi="4294967292" r:id="rId2"/>
  <headerFooter alignWithMargins="0"/>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01"/>
  <dimension ref="A1:N65"/>
  <sheetViews>
    <sheetView workbookViewId="0">
      <pane xSplit="1" ySplit="9" topLeftCell="B10" activePane="bottomRight" state="frozen"/>
      <selection pane="topRight"/>
      <selection pane="bottomLeft"/>
      <selection pane="bottomRight"/>
    </sheetView>
  </sheetViews>
  <sheetFormatPr defaultRowHeight="13.5"/>
  <cols>
    <col min="1" max="1" width="19.5" style="282" customWidth="1"/>
    <col min="2" max="7" width="20.25" style="282" customWidth="1"/>
    <col min="8" max="10" width="20.25" style="282" hidden="1" customWidth="1"/>
    <col min="11" max="16384" width="9" style="282"/>
  </cols>
  <sheetData>
    <row r="1" spans="1:14" ht="17.25">
      <c r="A1" s="281"/>
    </row>
    <row r="2" spans="1:14" ht="22.5" customHeight="1">
      <c r="A2" s="281" t="s">
        <v>278</v>
      </c>
      <c r="B2" s="997" t="s">
        <v>373</v>
      </c>
      <c r="C2" s="997"/>
      <c r="D2" s="997"/>
      <c r="E2" s="997"/>
      <c r="F2" s="997"/>
      <c r="G2" s="997"/>
      <c r="H2" s="997"/>
      <c r="I2" s="997"/>
      <c r="J2" s="997"/>
    </row>
    <row r="3" spans="1:14" ht="22.5" customHeight="1">
      <c r="G3" s="189" t="s">
        <v>708</v>
      </c>
    </row>
    <row r="4" spans="1:14" ht="21.2" customHeight="1">
      <c r="A4" s="998" t="s">
        <v>574</v>
      </c>
      <c r="B4" s="857" t="s">
        <v>534</v>
      </c>
      <c r="C4" s="858"/>
      <c r="D4" s="859"/>
      <c r="E4" s="857" t="s">
        <v>163</v>
      </c>
      <c r="F4" s="858"/>
      <c r="G4" s="859"/>
      <c r="H4" s="857" t="s">
        <v>475</v>
      </c>
      <c r="I4" s="858"/>
      <c r="J4" s="859"/>
    </row>
    <row r="5" spans="1:14" ht="21.2" customHeight="1">
      <c r="A5" s="999"/>
      <c r="B5" s="283" t="s">
        <v>535</v>
      </c>
      <c r="C5" s="283" t="s">
        <v>559</v>
      </c>
      <c r="D5" s="283" t="s">
        <v>536</v>
      </c>
      <c r="E5" s="283" t="s">
        <v>535</v>
      </c>
      <c r="F5" s="283" t="s">
        <v>559</v>
      </c>
      <c r="G5" s="283" t="s">
        <v>536</v>
      </c>
      <c r="H5" s="283" t="s">
        <v>535</v>
      </c>
      <c r="I5" s="283" t="s">
        <v>559</v>
      </c>
      <c r="J5" s="283" t="s">
        <v>536</v>
      </c>
    </row>
    <row r="6" spans="1:14" s="288" customFormat="1" ht="15.2" customHeight="1">
      <c r="A6" s="284"/>
      <c r="B6" s="285" t="s">
        <v>537</v>
      </c>
      <c r="C6" s="285" t="s">
        <v>561</v>
      </c>
      <c r="D6" s="285" t="s">
        <v>628</v>
      </c>
      <c r="E6" s="285" t="s">
        <v>537</v>
      </c>
      <c r="F6" s="285" t="s">
        <v>561</v>
      </c>
      <c r="G6" s="285" t="s">
        <v>628</v>
      </c>
      <c r="H6" s="285" t="s">
        <v>537</v>
      </c>
      <c r="I6" s="285" t="s">
        <v>561</v>
      </c>
      <c r="J6" s="285" t="s">
        <v>628</v>
      </c>
      <c r="K6" s="286"/>
      <c r="L6" s="287"/>
      <c r="M6" s="287"/>
      <c r="N6" s="287"/>
    </row>
    <row r="7" spans="1:14" ht="14.25" customHeight="1">
      <c r="A7" s="289" t="s">
        <v>709</v>
      </c>
      <c r="B7" s="290">
        <v>5152777</v>
      </c>
      <c r="C7" s="290">
        <v>307582593805</v>
      </c>
      <c r="D7" s="290">
        <v>2439666869749</v>
      </c>
      <c r="E7" s="290">
        <v>3944688</v>
      </c>
      <c r="F7" s="290">
        <v>229298728615</v>
      </c>
      <c r="G7" s="290">
        <v>2025916477343.5</v>
      </c>
      <c r="H7" s="290">
        <v>0</v>
      </c>
      <c r="I7" s="290">
        <v>0</v>
      </c>
      <c r="J7" s="290">
        <v>0</v>
      </c>
    </row>
    <row r="8" spans="1:14" ht="14.25" customHeight="1">
      <c r="A8" s="289" t="s">
        <v>710</v>
      </c>
      <c r="B8" s="290">
        <v>5271762</v>
      </c>
      <c r="C8" s="290">
        <v>317479665579</v>
      </c>
      <c r="D8" s="290">
        <v>2522847715076</v>
      </c>
      <c r="E8" s="290">
        <v>4027992</v>
      </c>
      <c r="F8" s="290">
        <v>237128912018</v>
      </c>
      <c r="G8" s="290">
        <v>2099348293730.5</v>
      </c>
      <c r="H8" s="290">
        <v>0</v>
      </c>
      <c r="I8" s="290">
        <v>0</v>
      </c>
      <c r="J8" s="290">
        <v>0</v>
      </c>
    </row>
    <row r="9" spans="1:14" ht="14.25" customHeight="1">
      <c r="A9" s="291" t="s">
        <v>711</v>
      </c>
      <c r="B9" s="292">
        <v>5785271</v>
      </c>
      <c r="C9" s="292">
        <v>340292556764</v>
      </c>
      <c r="D9" s="292">
        <v>2677008389332</v>
      </c>
      <c r="E9" s="292">
        <v>4406420</v>
      </c>
      <c r="F9" s="292">
        <v>253274218596</v>
      </c>
      <c r="G9" s="292">
        <v>2230743980472.5</v>
      </c>
      <c r="H9" s="292">
        <v>0</v>
      </c>
      <c r="I9" s="292">
        <v>0</v>
      </c>
      <c r="J9" s="292">
        <v>0</v>
      </c>
    </row>
    <row r="10" spans="1:14" ht="14.25" customHeight="1">
      <c r="A10" s="293" t="s">
        <v>159</v>
      </c>
      <c r="B10" s="753">
        <v>298296</v>
      </c>
      <c r="C10" s="753">
        <v>16799932954</v>
      </c>
      <c r="D10" s="753">
        <v>134821640269</v>
      </c>
      <c r="E10" s="753">
        <v>206992</v>
      </c>
      <c r="F10" s="753">
        <v>11709061668</v>
      </c>
      <c r="G10" s="753">
        <v>104399629470</v>
      </c>
      <c r="H10" s="753">
        <v>0</v>
      </c>
      <c r="I10" s="753">
        <v>0</v>
      </c>
      <c r="J10" s="753">
        <v>0</v>
      </c>
    </row>
    <row r="11" spans="1:14" ht="14.25" customHeight="1">
      <c r="A11" s="295" t="s">
        <v>3</v>
      </c>
      <c r="B11" s="294">
        <v>55844</v>
      </c>
      <c r="C11" s="294">
        <v>3219667079</v>
      </c>
      <c r="D11" s="294">
        <v>26303614814</v>
      </c>
      <c r="E11" s="294">
        <v>41328</v>
      </c>
      <c r="F11" s="294">
        <v>2358479744</v>
      </c>
      <c r="G11" s="294">
        <v>21259018496</v>
      </c>
      <c r="H11" s="294">
        <v>0</v>
      </c>
      <c r="I11" s="294">
        <v>0</v>
      </c>
      <c r="J11" s="294">
        <v>0</v>
      </c>
    </row>
    <row r="12" spans="1:14" ht="14.25" customHeight="1">
      <c r="A12" s="295" t="s">
        <v>4</v>
      </c>
      <c r="B12" s="294">
        <v>48561</v>
      </c>
      <c r="C12" s="294">
        <v>2754822929</v>
      </c>
      <c r="D12" s="294">
        <v>22883743782</v>
      </c>
      <c r="E12" s="294">
        <v>43658</v>
      </c>
      <c r="F12" s="294">
        <v>2373881610</v>
      </c>
      <c r="G12" s="294">
        <v>21075096053</v>
      </c>
      <c r="H12" s="294">
        <v>0</v>
      </c>
      <c r="I12" s="294">
        <v>0</v>
      </c>
      <c r="J12" s="294">
        <v>0</v>
      </c>
    </row>
    <row r="13" spans="1:14" ht="14.25" customHeight="1">
      <c r="A13" s="295" t="s">
        <v>5</v>
      </c>
      <c r="B13" s="294">
        <v>101675</v>
      </c>
      <c r="C13" s="294">
        <v>5993936087</v>
      </c>
      <c r="D13" s="294">
        <v>49680897228.5</v>
      </c>
      <c r="E13" s="294">
        <v>88378</v>
      </c>
      <c r="F13" s="294">
        <v>5000454002</v>
      </c>
      <c r="G13" s="294">
        <v>44534795473</v>
      </c>
      <c r="H13" s="294">
        <v>0</v>
      </c>
      <c r="I13" s="294">
        <v>0</v>
      </c>
      <c r="J13" s="294">
        <v>0</v>
      </c>
    </row>
    <row r="14" spans="1:14" ht="14.25" customHeight="1">
      <c r="A14" s="295" t="s">
        <v>6</v>
      </c>
      <c r="B14" s="294">
        <v>56635</v>
      </c>
      <c r="C14" s="294">
        <v>2849757873</v>
      </c>
      <c r="D14" s="294">
        <v>21677199814.5</v>
      </c>
      <c r="E14" s="294">
        <v>41167</v>
      </c>
      <c r="F14" s="294">
        <v>2081762228</v>
      </c>
      <c r="G14" s="294">
        <v>18559129862</v>
      </c>
      <c r="H14" s="294">
        <v>0</v>
      </c>
      <c r="I14" s="294">
        <v>0</v>
      </c>
      <c r="J14" s="294">
        <v>0</v>
      </c>
    </row>
    <row r="15" spans="1:14" ht="14.25" customHeight="1">
      <c r="A15" s="295" t="s">
        <v>7</v>
      </c>
      <c r="B15" s="294">
        <v>47848</v>
      </c>
      <c r="C15" s="294">
        <v>2632958642</v>
      </c>
      <c r="D15" s="294">
        <v>22024288228</v>
      </c>
      <c r="E15" s="294">
        <v>43643</v>
      </c>
      <c r="F15" s="294">
        <v>2316992054</v>
      </c>
      <c r="G15" s="294">
        <v>20542360282</v>
      </c>
      <c r="H15" s="294">
        <v>0</v>
      </c>
      <c r="I15" s="294">
        <v>0</v>
      </c>
      <c r="J15" s="294">
        <v>0</v>
      </c>
    </row>
    <row r="16" spans="1:14" ht="14.25" customHeight="1">
      <c r="A16" s="296" t="s">
        <v>8</v>
      </c>
      <c r="B16" s="297">
        <v>74374</v>
      </c>
      <c r="C16" s="297">
        <v>4350620256</v>
      </c>
      <c r="D16" s="297">
        <v>35572138835.5</v>
      </c>
      <c r="E16" s="297">
        <v>63012</v>
      </c>
      <c r="F16" s="297">
        <v>3615794224</v>
      </c>
      <c r="G16" s="297">
        <v>32430951998</v>
      </c>
      <c r="H16" s="297">
        <v>0</v>
      </c>
      <c r="I16" s="297">
        <v>0</v>
      </c>
      <c r="J16" s="297">
        <v>0</v>
      </c>
    </row>
    <row r="17" spans="1:10" ht="14.25" customHeight="1">
      <c r="A17" s="295" t="s">
        <v>9</v>
      </c>
      <c r="B17" s="753">
        <v>111236</v>
      </c>
      <c r="C17" s="753">
        <v>6216053165</v>
      </c>
      <c r="D17" s="753">
        <v>45364623406</v>
      </c>
      <c r="E17" s="753">
        <v>78948</v>
      </c>
      <c r="F17" s="753">
        <v>4431796721</v>
      </c>
      <c r="G17" s="753">
        <v>38996033069</v>
      </c>
      <c r="H17" s="753">
        <v>0</v>
      </c>
      <c r="I17" s="753">
        <v>0</v>
      </c>
      <c r="J17" s="753">
        <v>0</v>
      </c>
    </row>
    <row r="18" spans="1:10" ht="14.25" customHeight="1">
      <c r="A18" s="295" t="s">
        <v>10</v>
      </c>
      <c r="B18" s="294">
        <v>88159</v>
      </c>
      <c r="C18" s="294">
        <v>5313578187</v>
      </c>
      <c r="D18" s="294">
        <v>40517953682</v>
      </c>
      <c r="E18" s="294">
        <v>66970</v>
      </c>
      <c r="F18" s="294">
        <v>4014143114</v>
      </c>
      <c r="G18" s="294">
        <v>35657842046</v>
      </c>
      <c r="H18" s="294">
        <v>0</v>
      </c>
      <c r="I18" s="294">
        <v>0</v>
      </c>
      <c r="J18" s="294">
        <v>0</v>
      </c>
    </row>
    <row r="19" spans="1:10" ht="14.25" customHeight="1">
      <c r="A19" s="295" t="s">
        <v>11</v>
      </c>
      <c r="B19" s="294">
        <v>67744</v>
      </c>
      <c r="C19" s="294">
        <v>4047416074</v>
      </c>
      <c r="D19" s="294">
        <v>33795779902.5</v>
      </c>
      <c r="E19" s="294">
        <v>59799</v>
      </c>
      <c r="F19" s="294">
        <v>3413790176</v>
      </c>
      <c r="G19" s="294">
        <v>30358754043</v>
      </c>
      <c r="H19" s="294">
        <v>0</v>
      </c>
      <c r="I19" s="294">
        <v>0</v>
      </c>
      <c r="J19" s="294">
        <v>0</v>
      </c>
    </row>
    <row r="20" spans="1:10" ht="14.25" customHeight="1">
      <c r="A20" s="295" t="s">
        <v>12</v>
      </c>
      <c r="B20" s="294">
        <v>224467</v>
      </c>
      <c r="C20" s="294">
        <v>13635305817</v>
      </c>
      <c r="D20" s="294">
        <v>108361196998.5</v>
      </c>
      <c r="E20" s="294">
        <v>178227</v>
      </c>
      <c r="F20" s="294">
        <v>10420897882</v>
      </c>
      <c r="G20" s="294">
        <v>91222108756</v>
      </c>
      <c r="H20" s="294">
        <v>0</v>
      </c>
      <c r="I20" s="294">
        <v>0</v>
      </c>
      <c r="J20" s="294">
        <v>0</v>
      </c>
    </row>
    <row r="21" spans="1:10" ht="14.25" customHeight="1">
      <c r="A21" s="296" t="s">
        <v>13</v>
      </c>
      <c r="B21" s="297">
        <v>249795</v>
      </c>
      <c r="C21" s="297">
        <v>14646764696</v>
      </c>
      <c r="D21" s="297">
        <v>111719048951</v>
      </c>
      <c r="E21" s="297">
        <v>182576</v>
      </c>
      <c r="F21" s="297">
        <v>10612328465</v>
      </c>
      <c r="G21" s="297">
        <v>92940587746</v>
      </c>
      <c r="H21" s="297">
        <v>0</v>
      </c>
      <c r="I21" s="297">
        <v>0</v>
      </c>
      <c r="J21" s="297">
        <v>0</v>
      </c>
    </row>
    <row r="22" spans="1:10" ht="14.25" customHeight="1">
      <c r="A22" s="295" t="s">
        <v>14</v>
      </c>
      <c r="B22" s="753">
        <v>723287</v>
      </c>
      <c r="C22" s="753">
        <v>44047576024</v>
      </c>
      <c r="D22" s="753">
        <v>334901971276.5</v>
      </c>
      <c r="E22" s="753">
        <v>526157</v>
      </c>
      <c r="F22" s="753">
        <v>31553211412</v>
      </c>
      <c r="G22" s="753">
        <v>273290189131.5</v>
      </c>
      <c r="H22" s="753">
        <v>0</v>
      </c>
      <c r="I22" s="753">
        <v>0</v>
      </c>
      <c r="J22" s="753">
        <v>0</v>
      </c>
    </row>
    <row r="23" spans="1:10" ht="14.25" customHeight="1">
      <c r="A23" s="293" t="s">
        <v>160</v>
      </c>
      <c r="B23" s="294">
        <v>401918</v>
      </c>
      <c r="C23" s="294">
        <v>23520215124</v>
      </c>
      <c r="D23" s="294">
        <v>179040129136</v>
      </c>
      <c r="E23" s="294">
        <v>292135</v>
      </c>
      <c r="F23" s="294">
        <v>16825464509</v>
      </c>
      <c r="G23" s="294">
        <v>145584516273</v>
      </c>
      <c r="H23" s="294">
        <v>0</v>
      </c>
      <c r="I23" s="294">
        <v>0</v>
      </c>
      <c r="J23" s="294">
        <v>0</v>
      </c>
    </row>
    <row r="24" spans="1:10" ht="14.25" customHeight="1">
      <c r="A24" s="295" t="s">
        <v>15</v>
      </c>
      <c r="B24" s="294">
        <v>102723</v>
      </c>
      <c r="C24" s="294">
        <v>5567825338</v>
      </c>
      <c r="D24" s="294">
        <v>41122849841</v>
      </c>
      <c r="E24" s="294">
        <v>74576</v>
      </c>
      <c r="F24" s="294">
        <v>4118909922</v>
      </c>
      <c r="G24" s="294">
        <v>36865087289</v>
      </c>
      <c r="H24" s="294">
        <v>0</v>
      </c>
      <c r="I24" s="294">
        <v>0</v>
      </c>
      <c r="J24" s="294">
        <v>0</v>
      </c>
    </row>
    <row r="25" spans="1:10" ht="14.25" customHeight="1">
      <c r="A25" s="295" t="s">
        <v>16</v>
      </c>
      <c r="B25" s="294">
        <v>47578</v>
      </c>
      <c r="C25" s="294">
        <v>2703026587</v>
      </c>
      <c r="D25" s="294">
        <v>22221597862</v>
      </c>
      <c r="E25" s="294">
        <v>44006</v>
      </c>
      <c r="F25" s="294">
        <v>2384137708</v>
      </c>
      <c r="G25" s="294">
        <v>21068244407</v>
      </c>
      <c r="H25" s="294">
        <v>0</v>
      </c>
      <c r="I25" s="294">
        <v>0</v>
      </c>
      <c r="J25" s="294">
        <v>0</v>
      </c>
    </row>
    <row r="26" spans="1:10" ht="14.25" customHeight="1">
      <c r="A26" s="296" t="s">
        <v>17</v>
      </c>
      <c r="B26" s="297">
        <v>61548</v>
      </c>
      <c r="C26" s="297">
        <v>3382676611</v>
      </c>
      <c r="D26" s="297">
        <v>26455448238</v>
      </c>
      <c r="E26" s="297">
        <v>48328</v>
      </c>
      <c r="F26" s="297">
        <v>2686073902</v>
      </c>
      <c r="G26" s="297">
        <v>23910049100</v>
      </c>
      <c r="H26" s="297">
        <v>0</v>
      </c>
      <c r="I26" s="297">
        <v>0</v>
      </c>
      <c r="J26" s="297">
        <v>0</v>
      </c>
    </row>
    <row r="27" spans="1:10" ht="14.25" customHeight="1">
      <c r="A27" s="295" t="s">
        <v>18</v>
      </c>
      <c r="B27" s="753">
        <v>38036</v>
      </c>
      <c r="C27" s="753">
        <v>2137570381</v>
      </c>
      <c r="D27" s="753">
        <v>16831061401</v>
      </c>
      <c r="E27" s="753">
        <v>30461</v>
      </c>
      <c r="F27" s="753">
        <v>1742082252</v>
      </c>
      <c r="G27" s="753">
        <v>15594495943</v>
      </c>
      <c r="H27" s="753">
        <v>0</v>
      </c>
      <c r="I27" s="753">
        <v>0</v>
      </c>
      <c r="J27" s="753">
        <v>0</v>
      </c>
    </row>
    <row r="28" spans="1:10" ht="14.25" customHeight="1">
      <c r="A28" s="295" t="s">
        <v>19</v>
      </c>
      <c r="B28" s="294">
        <v>37010</v>
      </c>
      <c r="C28" s="294">
        <v>1899423567</v>
      </c>
      <c r="D28" s="294">
        <v>14064324638.5</v>
      </c>
      <c r="E28" s="294">
        <v>27178</v>
      </c>
      <c r="F28" s="294">
        <v>1409477996</v>
      </c>
      <c r="G28" s="294">
        <v>12379919336</v>
      </c>
      <c r="H28" s="294">
        <v>0</v>
      </c>
      <c r="I28" s="294">
        <v>0</v>
      </c>
      <c r="J28" s="294">
        <v>0</v>
      </c>
    </row>
    <row r="29" spans="1:10" ht="14.25" customHeight="1">
      <c r="A29" s="295" t="s">
        <v>20</v>
      </c>
      <c r="B29" s="294">
        <v>96018</v>
      </c>
      <c r="C29" s="294">
        <v>5406887766</v>
      </c>
      <c r="D29" s="294">
        <v>41645660895.5</v>
      </c>
      <c r="E29" s="294">
        <v>77728</v>
      </c>
      <c r="F29" s="294">
        <v>4298264235</v>
      </c>
      <c r="G29" s="294">
        <v>38193919519</v>
      </c>
      <c r="H29" s="294">
        <v>0</v>
      </c>
      <c r="I29" s="294">
        <v>0</v>
      </c>
      <c r="J29" s="294">
        <v>0</v>
      </c>
    </row>
    <row r="30" spans="1:10" ht="14.25" customHeight="1">
      <c r="A30" s="295" t="s">
        <v>21</v>
      </c>
      <c r="B30" s="294">
        <v>70093</v>
      </c>
      <c r="C30" s="294">
        <v>4092249454</v>
      </c>
      <c r="D30" s="294">
        <v>33702707832</v>
      </c>
      <c r="E30" s="294">
        <v>63625</v>
      </c>
      <c r="F30" s="294">
        <v>3549689167</v>
      </c>
      <c r="G30" s="294">
        <v>30931422586</v>
      </c>
      <c r="H30" s="294">
        <v>0</v>
      </c>
      <c r="I30" s="294">
        <v>0</v>
      </c>
      <c r="J30" s="294">
        <v>0</v>
      </c>
    </row>
    <row r="31" spans="1:10" ht="14.25" customHeight="1">
      <c r="A31" s="296" t="s">
        <v>22</v>
      </c>
      <c r="B31" s="297">
        <v>137619</v>
      </c>
      <c r="C31" s="297">
        <v>8416537107</v>
      </c>
      <c r="D31" s="297">
        <v>69256321425</v>
      </c>
      <c r="E31" s="297">
        <v>122070</v>
      </c>
      <c r="F31" s="297">
        <v>7172123610</v>
      </c>
      <c r="G31" s="297">
        <v>62846721749</v>
      </c>
      <c r="H31" s="297">
        <v>0</v>
      </c>
      <c r="I31" s="297">
        <v>0</v>
      </c>
      <c r="J31" s="297">
        <v>0</v>
      </c>
    </row>
    <row r="32" spans="1:10" ht="14.25" customHeight="1">
      <c r="A32" s="295" t="s">
        <v>23</v>
      </c>
      <c r="B32" s="753">
        <v>301122</v>
      </c>
      <c r="C32" s="753">
        <v>17778119837</v>
      </c>
      <c r="D32" s="753">
        <v>143665351822</v>
      </c>
      <c r="E32" s="753">
        <v>263555</v>
      </c>
      <c r="F32" s="753">
        <v>14835205670</v>
      </c>
      <c r="G32" s="753">
        <v>127574774562</v>
      </c>
      <c r="H32" s="753">
        <v>0</v>
      </c>
      <c r="I32" s="753">
        <v>0</v>
      </c>
      <c r="J32" s="753">
        <v>0</v>
      </c>
    </row>
    <row r="33" spans="1:10" ht="14.25" customHeight="1">
      <c r="A33" s="295" t="s">
        <v>24</v>
      </c>
      <c r="B33" s="294">
        <v>64116</v>
      </c>
      <c r="C33" s="294">
        <v>3779133323</v>
      </c>
      <c r="D33" s="294">
        <v>30366745013</v>
      </c>
      <c r="E33" s="294">
        <v>53970</v>
      </c>
      <c r="F33" s="294">
        <v>3065341117</v>
      </c>
      <c r="G33" s="294">
        <v>27035669230</v>
      </c>
      <c r="H33" s="294">
        <v>0</v>
      </c>
      <c r="I33" s="294">
        <v>0</v>
      </c>
      <c r="J33" s="294">
        <v>0</v>
      </c>
    </row>
    <row r="34" spans="1:10" ht="14.25" customHeight="1">
      <c r="A34" s="295" t="s">
        <v>25</v>
      </c>
      <c r="B34" s="294">
        <v>57854</v>
      </c>
      <c r="C34" s="294">
        <v>3351801208</v>
      </c>
      <c r="D34" s="294">
        <v>27747094480</v>
      </c>
      <c r="E34" s="294">
        <v>51046</v>
      </c>
      <c r="F34" s="294">
        <v>2855944631</v>
      </c>
      <c r="G34" s="294">
        <v>24986893167</v>
      </c>
      <c r="H34" s="294">
        <v>0</v>
      </c>
      <c r="I34" s="294">
        <v>0</v>
      </c>
      <c r="J34" s="294">
        <v>0</v>
      </c>
    </row>
    <row r="35" spans="1:10" ht="14.25" customHeight="1">
      <c r="A35" s="295" t="s">
        <v>26</v>
      </c>
      <c r="B35" s="294">
        <v>113063</v>
      </c>
      <c r="C35" s="294">
        <v>7065208951</v>
      </c>
      <c r="D35" s="294">
        <v>58552426423.5</v>
      </c>
      <c r="E35" s="294">
        <v>88174</v>
      </c>
      <c r="F35" s="294">
        <v>5216796413</v>
      </c>
      <c r="G35" s="294">
        <v>46244353905</v>
      </c>
      <c r="H35" s="294">
        <v>0</v>
      </c>
      <c r="I35" s="294">
        <v>0</v>
      </c>
      <c r="J35" s="294">
        <v>0</v>
      </c>
    </row>
    <row r="36" spans="1:10" ht="14.25" customHeight="1">
      <c r="A36" s="296" t="s">
        <v>27</v>
      </c>
      <c r="B36" s="297">
        <v>536701</v>
      </c>
      <c r="C36" s="297">
        <v>31025385032</v>
      </c>
      <c r="D36" s="297">
        <v>236717883337</v>
      </c>
      <c r="E36" s="297">
        <v>349333</v>
      </c>
      <c r="F36" s="297">
        <v>19780529367</v>
      </c>
      <c r="G36" s="297">
        <v>174317652762</v>
      </c>
      <c r="H36" s="297">
        <v>0</v>
      </c>
      <c r="I36" s="297">
        <v>0</v>
      </c>
      <c r="J36" s="297">
        <v>0</v>
      </c>
    </row>
    <row r="37" spans="1:10" ht="14.25" customHeight="1">
      <c r="A37" s="295" t="s">
        <v>28</v>
      </c>
      <c r="B37" s="753">
        <v>232831</v>
      </c>
      <c r="C37" s="753">
        <v>14217966625</v>
      </c>
      <c r="D37" s="753">
        <v>117708775971.5</v>
      </c>
      <c r="E37" s="753">
        <v>189244</v>
      </c>
      <c r="F37" s="753">
        <v>11008879441</v>
      </c>
      <c r="G37" s="753">
        <v>97129002871</v>
      </c>
      <c r="H37" s="753">
        <v>0</v>
      </c>
      <c r="I37" s="753">
        <v>0</v>
      </c>
      <c r="J37" s="753">
        <v>0</v>
      </c>
    </row>
    <row r="38" spans="1:10" ht="14.25" customHeight="1">
      <c r="A38" s="295" t="s">
        <v>29</v>
      </c>
      <c r="B38" s="294">
        <v>56694</v>
      </c>
      <c r="C38" s="294">
        <v>3309357756</v>
      </c>
      <c r="D38" s="294">
        <v>27341989878</v>
      </c>
      <c r="E38" s="294">
        <v>47846</v>
      </c>
      <c r="F38" s="294">
        <v>2666633774</v>
      </c>
      <c r="G38" s="294">
        <v>23417269049</v>
      </c>
      <c r="H38" s="294">
        <v>0</v>
      </c>
      <c r="I38" s="294">
        <v>0</v>
      </c>
      <c r="J38" s="294">
        <v>0</v>
      </c>
    </row>
    <row r="39" spans="1:10" ht="14.25" customHeight="1">
      <c r="A39" s="293" t="s">
        <v>161</v>
      </c>
      <c r="B39" s="294">
        <v>40749</v>
      </c>
      <c r="C39" s="294">
        <v>2366665653</v>
      </c>
      <c r="D39" s="294">
        <v>18395469559</v>
      </c>
      <c r="E39" s="294">
        <v>29005</v>
      </c>
      <c r="F39" s="294">
        <v>1669970323</v>
      </c>
      <c r="G39" s="294">
        <v>14810481778</v>
      </c>
      <c r="H39" s="294">
        <v>0</v>
      </c>
      <c r="I39" s="294">
        <v>0</v>
      </c>
      <c r="J39" s="294">
        <v>0</v>
      </c>
    </row>
    <row r="40" spans="1:10" ht="14.25" customHeight="1">
      <c r="A40" s="295" t="s">
        <v>30</v>
      </c>
      <c r="B40" s="294">
        <v>35826</v>
      </c>
      <c r="C40" s="294">
        <v>1932723732</v>
      </c>
      <c r="D40" s="294">
        <v>14739006166.5</v>
      </c>
      <c r="E40" s="294">
        <v>26070</v>
      </c>
      <c r="F40" s="294">
        <v>1440700325</v>
      </c>
      <c r="G40" s="294">
        <v>12932049142</v>
      </c>
      <c r="H40" s="294">
        <v>0</v>
      </c>
      <c r="I40" s="294">
        <v>0</v>
      </c>
      <c r="J40" s="294">
        <v>0</v>
      </c>
    </row>
    <row r="41" spans="1:10" ht="14.25" customHeight="1">
      <c r="A41" s="296" t="s">
        <v>31</v>
      </c>
      <c r="B41" s="297">
        <v>31500</v>
      </c>
      <c r="C41" s="297">
        <v>1779207266</v>
      </c>
      <c r="D41" s="297">
        <v>14791704829.5</v>
      </c>
      <c r="E41" s="297">
        <v>27961</v>
      </c>
      <c r="F41" s="297">
        <v>1514297919</v>
      </c>
      <c r="G41" s="297">
        <v>13399519601</v>
      </c>
      <c r="H41" s="297">
        <v>0</v>
      </c>
      <c r="I41" s="297">
        <v>0</v>
      </c>
      <c r="J41" s="297">
        <v>0</v>
      </c>
    </row>
    <row r="42" spans="1:10" ht="14.25" customHeight="1">
      <c r="A42" s="295" t="s">
        <v>32</v>
      </c>
      <c r="B42" s="753">
        <v>107976</v>
      </c>
      <c r="C42" s="753">
        <v>6521247102</v>
      </c>
      <c r="D42" s="753">
        <v>48877257965.5</v>
      </c>
      <c r="E42" s="753">
        <v>79647</v>
      </c>
      <c r="F42" s="753">
        <v>4748475294</v>
      </c>
      <c r="G42" s="753">
        <v>42309248620</v>
      </c>
      <c r="H42" s="753">
        <v>0</v>
      </c>
      <c r="I42" s="753">
        <v>0</v>
      </c>
      <c r="J42" s="753">
        <v>0</v>
      </c>
    </row>
    <row r="43" spans="1:10" ht="14.25" customHeight="1">
      <c r="A43" s="295" t="s">
        <v>33</v>
      </c>
      <c r="B43" s="294">
        <v>123792</v>
      </c>
      <c r="C43" s="294">
        <v>7363326708</v>
      </c>
      <c r="D43" s="294">
        <v>56384593107</v>
      </c>
      <c r="E43" s="294">
        <v>92835</v>
      </c>
      <c r="F43" s="294">
        <v>5449685201</v>
      </c>
      <c r="G43" s="294">
        <v>48535583513</v>
      </c>
      <c r="H43" s="294">
        <v>0</v>
      </c>
      <c r="I43" s="294">
        <v>0</v>
      </c>
      <c r="J43" s="294">
        <v>0</v>
      </c>
    </row>
    <row r="44" spans="1:10" ht="14.25" customHeight="1">
      <c r="A44" s="295" t="s">
        <v>34</v>
      </c>
      <c r="B44" s="294">
        <v>55496</v>
      </c>
      <c r="C44" s="294">
        <v>3344924733</v>
      </c>
      <c r="D44" s="294">
        <v>27692150047.5</v>
      </c>
      <c r="E44" s="294">
        <v>48184</v>
      </c>
      <c r="F44" s="294">
        <v>2781097401</v>
      </c>
      <c r="G44" s="294">
        <v>24621981085</v>
      </c>
      <c r="H44" s="294">
        <v>0</v>
      </c>
      <c r="I44" s="294">
        <v>0</v>
      </c>
      <c r="J44" s="294">
        <v>0</v>
      </c>
    </row>
    <row r="45" spans="1:10" ht="14.25" customHeight="1">
      <c r="A45" s="295" t="s">
        <v>35</v>
      </c>
      <c r="B45" s="294">
        <v>35448</v>
      </c>
      <c r="C45" s="294">
        <v>1948142232</v>
      </c>
      <c r="D45" s="294">
        <v>15236146734</v>
      </c>
      <c r="E45" s="294">
        <v>25627</v>
      </c>
      <c r="F45" s="294">
        <v>1435621024</v>
      </c>
      <c r="G45" s="294">
        <v>12834868720</v>
      </c>
      <c r="H45" s="294">
        <v>0</v>
      </c>
      <c r="I45" s="294">
        <v>0</v>
      </c>
      <c r="J45" s="294">
        <v>0</v>
      </c>
    </row>
    <row r="46" spans="1:10" ht="14.25" customHeight="1">
      <c r="A46" s="296" t="s">
        <v>36</v>
      </c>
      <c r="B46" s="297">
        <v>51004</v>
      </c>
      <c r="C46" s="297">
        <v>2919334898</v>
      </c>
      <c r="D46" s="297">
        <v>21409982125</v>
      </c>
      <c r="E46" s="297">
        <v>37343</v>
      </c>
      <c r="F46" s="297">
        <v>2111139391</v>
      </c>
      <c r="G46" s="297">
        <v>18875143962</v>
      </c>
      <c r="H46" s="297">
        <v>0</v>
      </c>
      <c r="I46" s="297">
        <v>0</v>
      </c>
      <c r="J46" s="297">
        <v>0</v>
      </c>
    </row>
    <row r="47" spans="1:10" ht="14.25" customHeight="1">
      <c r="A47" s="295" t="s">
        <v>37</v>
      </c>
      <c r="B47" s="753">
        <v>53185</v>
      </c>
      <c r="C47" s="753">
        <v>3161854492</v>
      </c>
      <c r="D47" s="753">
        <v>26523106239.5</v>
      </c>
      <c r="E47" s="753">
        <v>45484</v>
      </c>
      <c r="F47" s="753">
        <v>2590847934</v>
      </c>
      <c r="G47" s="753">
        <v>22849074508</v>
      </c>
      <c r="H47" s="753">
        <v>0</v>
      </c>
      <c r="I47" s="753">
        <v>0</v>
      </c>
      <c r="J47" s="753">
        <v>0</v>
      </c>
    </row>
    <row r="48" spans="1:10" ht="14.25" customHeight="1">
      <c r="A48" s="295" t="s">
        <v>38</v>
      </c>
      <c r="B48" s="294">
        <v>30638</v>
      </c>
      <c r="C48" s="294">
        <v>1850588145</v>
      </c>
      <c r="D48" s="294">
        <v>15873081169</v>
      </c>
      <c r="E48" s="294">
        <v>23863</v>
      </c>
      <c r="F48" s="294">
        <v>1367392036</v>
      </c>
      <c r="G48" s="294">
        <v>12113594581</v>
      </c>
      <c r="H48" s="294">
        <v>0</v>
      </c>
      <c r="I48" s="294">
        <v>0</v>
      </c>
      <c r="J48" s="294">
        <v>0</v>
      </c>
    </row>
    <row r="49" spans="1:10" ht="14.25" customHeight="1">
      <c r="A49" s="295" t="s">
        <v>39</v>
      </c>
      <c r="B49" s="294">
        <v>289069</v>
      </c>
      <c r="C49" s="294">
        <v>18016856339</v>
      </c>
      <c r="D49" s="294">
        <v>141198509653</v>
      </c>
      <c r="E49" s="294">
        <v>202188</v>
      </c>
      <c r="F49" s="294">
        <v>12314720431</v>
      </c>
      <c r="G49" s="294">
        <v>109671460052</v>
      </c>
      <c r="H49" s="294">
        <v>0</v>
      </c>
      <c r="I49" s="294">
        <v>0</v>
      </c>
      <c r="J49" s="294">
        <v>0</v>
      </c>
    </row>
    <row r="50" spans="1:10" ht="14.25" customHeight="1">
      <c r="A50" s="295" t="s">
        <v>40</v>
      </c>
      <c r="B50" s="294">
        <v>38758</v>
      </c>
      <c r="C50" s="294">
        <v>2168925622</v>
      </c>
      <c r="D50" s="294">
        <v>16795441354.5</v>
      </c>
      <c r="E50" s="294">
        <v>29482</v>
      </c>
      <c r="F50" s="294">
        <v>1665042514</v>
      </c>
      <c r="G50" s="294">
        <v>14908112054</v>
      </c>
      <c r="H50" s="294">
        <v>0</v>
      </c>
      <c r="I50" s="294">
        <v>0</v>
      </c>
      <c r="J50" s="294">
        <v>0</v>
      </c>
    </row>
    <row r="51" spans="1:10" ht="14.25" customHeight="1">
      <c r="A51" s="296" t="s">
        <v>41</v>
      </c>
      <c r="B51" s="297">
        <v>72572</v>
      </c>
      <c r="C51" s="297">
        <v>3976687970</v>
      </c>
      <c r="D51" s="297">
        <v>31654042418.5</v>
      </c>
      <c r="E51" s="297">
        <v>52510</v>
      </c>
      <c r="F51" s="297">
        <v>2852232018</v>
      </c>
      <c r="G51" s="297">
        <v>25480714194</v>
      </c>
      <c r="H51" s="297">
        <v>0</v>
      </c>
      <c r="I51" s="297">
        <v>0</v>
      </c>
      <c r="J51" s="297">
        <v>0</v>
      </c>
    </row>
    <row r="52" spans="1:10" ht="14.25" customHeight="1">
      <c r="A52" s="295" t="s">
        <v>42</v>
      </c>
      <c r="B52" s="753">
        <v>74353</v>
      </c>
      <c r="C52" s="753">
        <v>4362222814</v>
      </c>
      <c r="D52" s="753">
        <v>35670860015</v>
      </c>
      <c r="E52" s="753">
        <v>61551</v>
      </c>
      <c r="F52" s="753">
        <v>3442745443</v>
      </c>
      <c r="G52" s="753">
        <v>30652430077</v>
      </c>
      <c r="H52" s="753">
        <v>0</v>
      </c>
      <c r="I52" s="753">
        <v>0</v>
      </c>
      <c r="J52" s="753">
        <v>0</v>
      </c>
    </row>
    <row r="53" spans="1:10" ht="14.25" customHeight="1">
      <c r="A53" s="295" t="s">
        <v>43</v>
      </c>
      <c r="B53" s="294">
        <v>47241</v>
      </c>
      <c r="C53" s="294">
        <v>2674495723</v>
      </c>
      <c r="D53" s="294">
        <v>21541210065</v>
      </c>
      <c r="E53" s="294">
        <v>34127</v>
      </c>
      <c r="F53" s="294">
        <v>1955014740</v>
      </c>
      <c r="G53" s="294">
        <v>17571824198</v>
      </c>
      <c r="H53" s="294">
        <v>0</v>
      </c>
      <c r="I53" s="294">
        <v>0</v>
      </c>
      <c r="J53" s="294">
        <v>0</v>
      </c>
    </row>
    <row r="54" spans="1:10" ht="14.25" customHeight="1">
      <c r="A54" s="295" t="s">
        <v>44</v>
      </c>
      <c r="B54" s="294">
        <v>43316</v>
      </c>
      <c r="C54" s="294">
        <v>2545716227</v>
      </c>
      <c r="D54" s="294">
        <v>19465044747</v>
      </c>
      <c r="E54" s="294">
        <v>31650</v>
      </c>
      <c r="F54" s="294">
        <v>1838363944</v>
      </c>
      <c r="G54" s="294">
        <v>16584371554</v>
      </c>
      <c r="H54" s="294">
        <v>0</v>
      </c>
      <c r="I54" s="294">
        <v>0</v>
      </c>
      <c r="J54" s="294">
        <v>0</v>
      </c>
    </row>
    <row r="55" spans="1:10" ht="14.25" customHeight="1">
      <c r="A55" s="293" t="s">
        <v>162</v>
      </c>
      <c r="B55" s="294">
        <v>67990</v>
      </c>
      <c r="C55" s="294">
        <v>4289041830</v>
      </c>
      <c r="D55" s="294">
        <v>35495846655.5</v>
      </c>
      <c r="E55" s="294">
        <v>53881</v>
      </c>
      <c r="F55" s="294">
        <v>3233685582</v>
      </c>
      <c r="G55" s="294">
        <v>29154019725</v>
      </c>
      <c r="H55" s="294">
        <v>0</v>
      </c>
      <c r="I55" s="294">
        <v>0</v>
      </c>
      <c r="J55" s="294">
        <v>0</v>
      </c>
    </row>
    <row r="56" spans="1:10" ht="14.25" customHeight="1">
      <c r="A56" s="296" t="s">
        <v>45</v>
      </c>
      <c r="B56" s="297">
        <v>83513</v>
      </c>
      <c r="C56" s="297">
        <v>4908820828</v>
      </c>
      <c r="D56" s="297">
        <v>41200471099</v>
      </c>
      <c r="E56" s="297">
        <v>60882</v>
      </c>
      <c r="F56" s="297">
        <v>3345040062</v>
      </c>
      <c r="G56" s="297">
        <v>30093014935</v>
      </c>
      <c r="H56" s="297">
        <v>0</v>
      </c>
      <c r="I56" s="297">
        <v>0</v>
      </c>
      <c r="J56" s="297">
        <v>0</v>
      </c>
    </row>
    <row r="57" spans="1:10" ht="9.1999999999999993" customHeight="1">
      <c r="B57" s="298"/>
      <c r="C57" s="298"/>
      <c r="D57" s="298"/>
      <c r="E57" s="298"/>
      <c r="F57" s="298"/>
      <c r="G57" s="298"/>
      <c r="H57" s="298"/>
      <c r="I57" s="298"/>
      <c r="J57" s="298"/>
    </row>
    <row r="58" spans="1:10">
      <c r="A58" s="263" t="s">
        <v>374</v>
      </c>
      <c r="B58" s="298"/>
      <c r="C58" s="298"/>
      <c r="D58" s="298"/>
      <c r="E58" s="298"/>
      <c r="F58" s="298"/>
      <c r="G58" s="298"/>
      <c r="H58" s="298"/>
      <c r="I58" s="298"/>
      <c r="J58" s="298"/>
    </row>
    <row r="59" spans="1:10">
      <c r="A59" s="263" t="s">
        <v>122</v>
      </c>
      <c r="B59" s="298"/>
      <c r="C59" s="298"/>
      <c r="D59" s="298"/>
      <c r="E59" s="298"/>
      <c r="F59" s="298"/>
      <c r="G59" s="298"/>
      <c r="H59" s="298"/>
      <c r="I59" s="298"/>
      <c r="J59" s="298"/>
    </row>
    <row r="60" spans="1:10">
      <c r="A60" s="263" t="s">
        <v>299</v>
      </c>
      <c r="B60" s="298"/>
      <c r="C60" s="298"/>
      <c r="D60" s="298"/>
      <c r="E60" s="298"/>
      <c r="F60" s="298"/>
      <c r="G60" s="298"/>
      <c r="H60" s="298"/>
      <c r="I60" s="298"/>
      <c r="J60" s="298"/>
    </row>
    <row r="61" spans="1:10">
      <c r="A61" s="263"/>
      <c r="B61" s="298"/>
      <c r="C61" s="298"/>
      <c r="D61" s="298"/>
      <c r="E61" s="298"/>
      <c r="F61" s="298"/>
      <c r="G61" s="298"/>
      <c r="H61" s="298"/>
      <c r="I61" s="298"/>
      <c r="J61" s="298"/>
    </row>
    <row r="62" spans="1:10">
      <c r="B62" s="298"/>
      <c r="C62" s="298"/>
      <c r="D62" s="298"/>
      <c r="E62" s="298"/>
      <c r="F62" s="298"/>
      <c r="G62" s="298"/>
      <c r="H62" s="298"/>
      <c r="I62" s="298"/>
      <c r="J62" s="298"/>
    </row>
    <row r="63" spans="1:10">
      <c r="B63" s="298"/>
      <c r="C63" s="298"/>
      <c r="D63" s="298"/>
      <c r="E63" s="298"/>
      <c r="F63" s="298"/>
      <c r="G63" s="298"/>
      <c r="H63" s="298"/>
      <c r="I63" s="298"/>
      <c r="J63" s="298"/>
    </row>
    <row r="64" spans="1:10">
      <c r="B64" s="298"/>
      <c r="C64" s="298"/>
      <c r="D64" s="298"/>
      <c r="E64" s="298"/>
      <c r="F64" s="298"/>
      <c r="G64" s="298"/>
      <c r="H64" s="298"/>
      <c r="I64" s="298"/>
      <c r="J64" s="298"/>
    </row>
    <row r="65" spans="2:10">
      <c r="B65" s="298"/>
      <c r="C65" s="298"/>
      <c r="D65" s="298"/>
      <c r="E65" s="298"/>
      <c r="F65" s="298"/>
      <c r="G65" s="298"/>
      <c r="H65" s="298"/>
      <c r="I65" s="298"/>
      <c r="J65" s="298"/>
    </row>
  </sheetData>
  <customSheetViews>
    <customSheetView guid="{6F28069D-A7F4-41D2-AA1B-4487F97E36F1}" showPageBreaks="1" printArea="1" showRuler="0">
      <selection activeCell="B9" sqref="B9:J9"/>
      <pageMargins left="0.39370078740157483" right="0.39370078740157483" top="0.39370078740157483" bottom="0" header="0.19685039370078741" footer="0.11811023622047245"/>
      <printOptions horizontalCentered="1"/>
      <pageSetup paperSize="8" scale="95" orientation="landscape" horizontalDpi="4294967292" r:id="rId1"/>
      <headerFooter alignWithMargins="0"/>
    </customSheetView>
  </customSheetViews>
  <mergeCells count="5">
    <mergeCell ref="B2:J2"/>
    <mergeCell ref="A4:A5"/>
    <mergeCell ref="B4:D4"/>
    <mergeCell ref="E4:G4"/>
    <mergeCell ref="H4:J4"/>
  </mergeCells>
  <phoneticPr fontId="2"/>
  <printOptions horizontalCentered="1"/>
  <pageMargins left="0.39370078740157483" right="0.39370078740157483" top="0.59055118110236227" bottom="0" header="0.19685039370078741" footer="0.11811023622047245"/>
  <pageSetup paperSize="8" scale="95" orientation="landscape" horizontalDpi="4294967292" r:id="rId2"/>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02"/>
  <dimension ref="A1:N233"/>
  <sheetViews>
    <sheetView zoomScaleNormal="100" zoomScaleSheetLayoutView="70" workbookViewId="0"/>
  </sheetViews>
  <sheetFormatPr defaultRowHeight="13.5"/>
  <cols>
    <col min="1" max="1" width="21.125" style="282" customWidth="1"/>
    <col min="2" max="7" width="20.25" style="282" customWidth="1"/>
    <col min="8" max="10" width="20.25" style="282" hidden="1" customWidth="1"/>
    <col min="11" max="16384" width="9" style="282"/>
  </cols>
  <sheetData>
    <row r="1" spans="1:14" ht="17.25">
      <c r="A1" s="647"/>
    </row>
    <row r="2" spans="1:14" ht="22.5" customHeight="1">
      <c r="A2" s="675" t="s">
        <v>279</v>
      </c>
      <c r="B2" s="997" t="s">
        <v>375</v>
      </c>
      <c r="C2" s="997"/>
      <c r="D2" s="997"/>
      <c r="E2" s="997"/>
      <c r="F2" s="997"/>
      <c r="G2" s="997"/>
      <c r="H2" s="997"/>
      <c r="I2" s="997"/>
      <c r="J2" s="997"/>
    </row>
    <row r="3" spans="1:14" ht="22.5" customHeight="1">
      <c r="J3" s="648"/>
    </row>
    <row r="4" spans="1:14" ht="21.2" customHeight="1">
      <c r="A4" s="998" t="s">
        <v>257</v>
      </c>
      <c r="B4" s="857" t="s">
        <v>534</v>
      </c>
      <c r="C4" s="858"/>
      <c r="D4" s="859"/>
      <c r="E4" s="857" t="s">
        <v>258</v>
      </c>
      <c r="F4" s="858"/>
      <c r="G4" s="859"/>
      <c r="H4" s="857" t="s">
        <v>475</v>
      </c>
      <c r="I4" s="858"/>
      <c r="J4" s="859"/>
    </row>
    <row r="5" spans="1:14" ht="21.2" customHeight="1">
      <c r="A5" s="999"/>
      <c r="B5" s="283" t="s">
        <v>535</v>
      </c>
      <c r="C5" s="283" t="s">
        <v>559</v>
      </c>
      <c r="D5" s="283" t="s">
        <v>536</v>
      </c>
      <c r="E5" s="283" t="s">
        <v>535</v>
      </c>
      <c r="F5" s="283" t="s">
        <v>559</v>
      </c>
      <c r="G5" s="283" t="s">
        <v>536</v>
      </c>
      <c r="H5" s="283" t="s">
        <v>535</v>
      </c>
      <c r="I5" s="283" t="s">
        <v>559</v>
      </c>
      <c r="J5" s="283" t="s">
        <v>536</v>
      </c>
    </row>
    <row r="6" spans="1:14" s="288" customFormat="1" ht="15.2" customHeight="1">
      <c r="A6" s="284"/>
      <c r="B6" s="285" t="s">
        <v>537</v>
      </c>
      <c r="C6" s="285" t="s">
        <v>561</v>
      </c>
      <c r="D6" s="285" t="s">
        <v>628</v>
      </c>
      <c r="E6" s="285" t="s">
        <v>537</v>
      </c>
      <c r="F6" s="285" t="s">
        <v>561</v>
      </c>
      <c r="G6" s="285" t="s">
        <v>628</v>
      </c>
      <c r="H6" s="285" t="s">
        <v>537</v>
      </c>
      <c r="I6" s="285" t="s">
        <v>561</v>
      </c>
      <c r="J6" s="285" t="s">
        <v>628</v>
      </c>
      <c r="K6" s="286"/>
      <c r="L6" s="287"/>
      <c r="M6" s="287"/>
      <c r="N6" s="287"/>
    </row>
    <row r="7" spans="1:14" s="288" customFormat="1" ht="15.2" customHeight="1">
      <c r="A7" s="295" t="s">
        <v>379</v>
      </c>
      <c r="B7" s="649">
        <v>5857</v>
      </c>
      <c r="C7" s="649">
        <v>304901652</v>
      </c>
      <c r="D7" s="649">
        <v>2247842492</v>
      </c>
      <c r="E7" s="649">
        <v>4906</v>
      </c>
      <c r="F7" s="649">
        <v>246473470</v>
      </c>
      <c r="G7" s="649">
        <v>1861650804</v>
      </c>
      <c r="H7" s="649">
        <v>491</v>
      </c>
      <c r="I7" s="649">
        <v>30228176</v>
      </c>
      <c r="J7" s="649">
        <v>288962777</v>
      </c>
      <c r="K7" s="287"/>
      <c r="L7" s="287"/>
      <c r="M7" s="287"/>
      <c r="N7" s="287"/>
    </row>
    <row r="8" spans="1:14" s="288" customFormat="1" ht="15.2" customHeight="1">
      <c r="A8" s="295" t="s">
        <v>280</v>
      </c>
      <c r="B8" s="649">
        <v>12872</v>
      </c>
      <c r="C8" s="649">
        <v>678789831</v>
      </c>
      <c r="D8" s="649">
        <v>5016150544</v>
      </c>
      <c r="E8" s="649">
        <v>10376</v>
      </c>
      <c r="F8" s="649">
        <v>518756556</v>
      </c>
      <c r="G8" s="649">
        <v>3941090641</v>
      </c>
      <c r="H8" s="649">
        <v>1235</v>
      </c>
      <c r="I8" s="649">
        <v>73156476</v>
      </c>
      <c r="J8" s="649">
        <v>699726624</v>
      </c>
      <c r="K8" s="287"/>
      <c r="L8" s="287"/>
      <c r="M8" s="287"/>
      <c r="N8" s="287"/>
    </row>
    <row r="9" spans="1:14" s="288" customFormat="1" ht="15.2" customHeight="1">
      <c r="A9" s="295" t="s">
        <v>282</v>
      </c>
      <c r="B9" s="649">
        <v>27585</v>
      </c>
      <c r="C9" s="649">
        <v>1525583912</v>
      </c>
      <c r="D9" s="649">
        <v>11119458821</v>
      </c>
      <c r="E9" s="649">
        <v>21834</v>
      </c>
      <c r="F9" s="649">
        <v>1133850945</v>
      </c>
      <c r="G9" s="649">
        <v>8662648511</v>
      </c>
      <c r="H9" s="649">
        <v>2640</v>
      </c>
      <c r="I9" s="649">
        <v>169886447</v>
      </c>
      <c r="J9" s="649">
        <v>1634343239</v>
      </c>
      <c r="K9" s="287"/>
      <c r="L9" s="287"/>
      <c r="M9" s="287"/>
      <c r="N9" s="287"/>
    </row>
    <row r="10" spans="1:14" s="288" customFormat="1" ht="15.2" customHeight="1">
      <c r="A10" s="295" t="s">
        <v>284</v>
      </c>
      <c r="B10" s="649">
        <v>47027</v>
      </c>
      <c r="C10" s="649">
        <v>2661003221</v>
      </c>
      <c r="D10" s="649">
        <v>19051113198</v>
      </c>
      <c r="E10" s="649">
        <v>36709</v>
      </c>
      <c r="F10" s="649">
        <v>1945468268</v>
      </c>
      <c r="G10" s="649">
        <v>15003138038</v>
      </c>
      <c r="H10" s="649">
        <v>4136</v>
      </c>
      <c r="I10" s="649">
        <v>258764158</v>
      </c>
      <c r="J10" s="649">
        <v>2495197631</v>
      </c>
      <c r="K10" s="287"/>
      <c r="L10" s="287"/>
      <c r="M10" s="287"/>
      <c r="N10" s="287"/>
    </row>
    <row r="11" spans="1:14" s="288" customFormat="1" ht="15.2" customHeight="1">
      <c r="A11" s="295" t="s">
        <v>285</v>
      </c>
      <c r="B11" s="649">
        <v>59437</v>
      </c>
      <c r="C11" s="649">
        <v>3409369401</v>
      </c>
      <c r="D11" s="649">
        <v>24133881180.5</v>
      </c>
      <c r="E11" s="649">
        <v>45813</v>
      </c>
      <c r="F11" s="649">
        <v>2472365763</v>
      </c>
      <c r="G11" s="649">
        <v>19181832600</v>
      </c>
      <c r="H11" s="649">
        <v>4717</v>
      </c>
      <c r="I11" s="649">
        <v>298311233</v>
      </c>
      <c r="J11" s="649">
        <v>2884951238</v>
      </c>
      <c r="K11" s="287"/>
      <c r="L11" s="287"/>
      <c r="M11" s="287"/>
      <c r="N11" s="287"/>
    </row>
    <row r="12" spans="1:14" s="288" customFormat="1" ht="15.2" customHeight="1">
      <c r="A12" s="295" t="s">
        <v>286</v>
      </c>
      <c r="B12" s="649">
        <v>57373</v>
      </c>
      <c r="C12" s="649">
        <v>3507323639</v>
      </c>
      <c r="D12" s="649">
        <v>24871665929.5</v>
      </c>
      <c r="E12" s="649">
        <v>43780</v>
      </c>
      <c r="F12" s="649">
        <v>2492402517</v>
      </c>
      <c r="G12" s="649">
        <v>19420053743</v>
      </c>
      <c r="H12" s="649">
        <v>5094</v>
      </c>
      <c r="I12" s="649">
        <v>338827937</v>
      </c>
      <c r="J12" s="649">
        <v>3284549063</v>
      </c>
      <c r="K12" s="287"/>
      <c r="L12" s="287"/>
      <c r="M12" s="287"/>
      <c r="N12" s="287"/>
    </row>
    <row r="13" spans="1:14" s="288" customFormat="1" ht="15.2" customHeight="1">
      <c r="A13" s="295" t="s">
        <v>287</v>
      </c>
      <c r="B13" s="649">
        <v>59343</v>
      </c>
      <c r="C13" s="649">
        <v>3696817006</v>
      </c>
      <c r="D13" s="649">
        <v>26214413697</v>
      </c>
      <c r="E13" s="649">
        <v>45112</v>
      </c>
      <c r="F13" s="649">
        <v>2615460730</v>
      </c>
      <c r="G13" s="649">
        <v>20432788916</v>
      </c>
      <c r="H13" s="649">
        <v>5423</v>
      </c>
      <c r="I13" s="649">
        <v>360477722</v>
      </c>
      <c r="J13" s="649">
        <v>3493974824</v>
      </c>
      <c r="K13" s="287"/>
      <c r="L13" s="287"/>
      <c r="M13" s="287"/>
      <c r="N13" s="287"/>
    </row>
    <row r="14" spans="1:14" s="288" customFormat="1" ht="15.2" customHeight="1">
      <c r="A14" s="295" t="s">
        <v>288</v>
      </c>
      <c r="B14" s="649">
        <v>57841</v>
      </c>
      <c r="C14" s="649">
        <v>3622238403</v>
      </c>
      <c r="D14" s="649">
        <v>25628672600</v>
      </c>
      <c r="E14" s="649">
        <v>43381</v>
      </c>
      <c r="F14" s="649">
        <v>2517759970</v>
      </c>
      <c r="G14" s="649">
        <v>19757943418</v>
      </c>
      <c r="H14" s="649">
        <v>5158</v>
      </c>
      <c r="I14" s="649">
        <v>346207966</v>
      </c>
      <c r="J14" s="649">
        <v>3356212225</v>
      </c>
      <c r="K14" s="287"/>
      <c r="L14" s="287"/>
      <c r="M14" s="287"/>
      <c r="N14" s="287"/>
    </row>
    <row r="15" spans="1:14" s="288" customFormat="1" ht="15.2" customHeight="1">
      <c r="A15" s="295" t="s">
        <v>289</v>
      </c>
      <c r="B15" s="649">
        <v>56496</v>
      </c>
      <c r="C15" s="649">
        <v>3600177287</v>
      </c>
      <c r="D15" s="649">
        <v>25502029425.5</v>
      </c>
      <c r="E15" s="649">
        <v>42736</v>
      </c>
      <c r="F15" s="649">
        <v>2539045823</v>
      </c>
      <c r="G15" s="649">
        <v>19860986848</v>
      </c>
      <c r="H15" s="649">
        <v>4885</v>
      </c>
      <c r="I15" s="649">
        <v>342823133</v>
      </c>
      <c r="J15" s="649">
        <v>3326502322</v>
      </c>
      <c r="K15" s="287"/>
      <c r="L15" s="287"/>
      <c r="M15" s="287"/>
      <c r="N15" s="287"/>
    </row>
    <row r="16" spans="1:14" s="288" customFormat="1" ht="15.2" customHeight="1">
      <c r="A16" s="295" t="s">
        <v>380</v>
      </c>
      <c r="B16" s="649">
        <v>55474</v>
      </c>
      <c r="C16" s="649">
        <v>3575353909</v>
      </c>
      <c r="D16" s="649">
        <v>25258760412</v>
      </c>
      <c r="E16" s="649">
        <v>41419</v>
      </c>
      <c r="F16" s="649">
        <v>2471578554</v>
      </c>
      <c r="G16" s="649">
        <v>19384834972</v>
      </c>
      <c r="H16" s="649">
        <v>4996</v>
      </c>
      <c r="I16" s="649">
        <v>355749515</v>
      </c>
      <c r="J16" s="649">
        <v>3452296742</v>
      </c>
      <c r="K16" s="287"/>
      <c r="L16" s="287"/>
      <c r="M16" s="287"/>
      <c r="N16" s="287"/>
    </row>
    <row r="17" spans="1:14" s="288" customFormat="1" ht="15.2" customHeight="1">
      <c r="A17" s="295" t="s">
        <v>381</v>
      </c>
      <c r="B17" s="649">
        <v>58644</v>
      </c>
      <c r="C17" s="649">
        <v>3655176771</v>
      </c>
      <c r="D17" s="649">
        <v>25959892951.5</v>
      </c>
      <c r="E17" s="649">
        <v>43804</v>
      </c>
      <c r="F17" s="649">
        <v>2543602212</v>
      </c>
      <c r="G17" s="649">
        <v>19924779210</v>
      </c>
      <c r="H17" s="649">
        <v>5249</v>
      </c>
      <c r="I17" s="649">
        <v>352024032</v>
      </c>
      <c r="J17" s="649">
        <v>3411537306</v>
      </c>
      <c r="K17" s="287"/>
      <c r="L17" s="287"/>
      <c r="M17" s="287"/>
      <c r="N17" s="287"/>
    </row>
    <row r="18" spans="1:14" s="288" customFormat="1" ht="15.2" customHeight="1">
      <c r="A18" s="296" t="s">
        <v>382</v>
      </c>
      <c r="B18" s="650">
        <v>62000</v>
      </c>
      <c r="C18" s="650">
        <v>3825426121</v>
      </c>
      <c r="D18" s="650">
        <v>27021019606</v>
      </c>
      <c r="E18" s="650">
        <v>46968</v>
      </c>
      <c r="F18" s="650">
        <v>2691270796</v>
      </c>
      <c r="G18" s="650">
        <v>21063734660</v>
      </c>
      <c r="H18" s="650">
        <v>5370</v>
      </c>
      <c r="I18" s="650">
        <v>361241628</v>
      </c>
      <c r="J18" s="650">
        <v>3502514128</v>
      </c>
      <c r="K18" s="287"/>
      <c r="L18" s="287"/>
      <c r="M18" s="287"/>
      <c r="N18" s="287"/>
    </row>
    <row r="19" spans="1:14" s="288" customFormat="1" ht="15.2" customHeight="1">
      <c r="A19" s="295" t="s">
        <v>383</v>
      </c>
      <c r="B19" s="649">
        <v>57650</v>
      </c>
      <c r="C19" s="649">
        <v>3389354736</v>
      </c>
      <c r="D19" s="649">
        <v>24330610935</v>
      </c>
      <c r="E19" s="649">
        <v>43926</v>
      </c>
      <c r="F19" s="649">
        <v>2405005309</v>
      </c>
      <c r="G19" s="649">
        <v>18703924973</v>
      </c>
      <c r="H19" s="649">
        <v>5255</v>
      </c>
      <c r="I19" s="649">
        <v>344183563</v>
      </c>
      <c r="J19" s="649">
        <v>3336136573</v>
      </c>
      <c r="K19" s="287"/>
      <c r="L19" s="287"/>
      <c r="M19" s="287"/>
      <c r="N19" s="287"/>
    </row>
    <row r="20" spans="1:14" s="288" customFormat="1" ht="15.2" customHeight="1">
      <c r="A20" s="295" t="s">
        <v>280</v>
      </c>
      <c r="B20" s="649">
        <v>59027</v>
      </c>
      <c r="C20" s="649">
        <v>3541005621</v>
      </c>
      <c r="D20" s="649">
        <v>25240572685.5</v>
      </c>
      <c r="E20" s="649">
        <v>44498</v>
      </c>
      <c r="F20" s="649">
        <v>2468696712</v>
      </c>
      <c r="G20" s="649">
        <v>19303689500</v>
      </c>
      <c r="H20" s="649">
        <v>5249</v>
      </c>
      <c r="I20" s="649">
        <v>348691947</v>
      </c>
      <c r="J20" s="649">
        <v>3381618824</v>
      </c>
      <c r="K20" s="287"/>
      <c r="L20" s="287"/>
      <c r="M20" s="287"/>
      <c r="N20" s="287"/>
    </row>
    <row r="21" spans="1:14" s="288" customFormat="1" ht="15.2" customHeight="1">
      <c r="A21" s="295" t="s">
        <v>282</v>
      </c>
      <c r="B21" s="649">
        <v>62936</v>
      </c>
      <c r="C21" s="649">
        <v>3747861847</v>
      </c>
      <c r="D21" s="649">
        <v>26845685769.5</v>
      </c>
      <c r="E21" s="649">
        <v>47709</v>
      </c>
      <c r="F21" s="649">
        <v>2659247073</v>
      </c>
      <c r="G21" s="649">
        <v>20710608500</v>
      </c>
      <c r="H21" s="649">
        <v>5795</v>
      </c>
      <c r="I21" s="649">
        <v>368547679</v>
      </c>
      <c r="J21" s="649">
        <v>3569763550</v>
      </c>
      <c r="K21" s="287"/>
      <c r="L21" s="287"/>
      <c r="M21" s="287"/>
      <c r="N21" s="287"/>
    </row>
    <row r="22" spans="1:14" s="288" customFormat="1" ht="15.2" customHeight="1">
      <c r="A22" s="295" t="s">
        <v>284</v>
      </c>
      <c r="B22" s="649">
        <v>75624</v>
      </c>
      <c r="C22" s="649">
        <v>4266751026</v>
      </c>
      <c r="D22" s="649">
        <v>30719155776.5</v>
      </c>
      <c r="E22" s="649">
        <v>58058</v>
      </c>
      <c r="F22" s="649">
        <v>3054585877</v>
      </c>
      <c r="G22" s="649">
        <v>23707041193</v>
      </c>
      <c r="H22" s="649">
        <v>6953</v>
      </c>
      <c r="I22" s="649">
        <v>424388258</v>
      </c>
      <c r="J22" s="649">
        <v>4108425766</v>
      </c>
      <c r="K22" s="287"/>
      <c r="L22" s="287"/>
      <c r="M22" s="287"/>
      <c r="N22" s="287"/>
    </row>
    <row r="23" spans="1:14" s="288" customFormat="1" ht="15.2" customHeight="1">
      <c r="A23" s="295" t="s">
        <v>285</v>
      </c>
      <c r="B23" s="649">
        <v>85606</v>
      </c>
      <c r="C23" s="649">
        <v>4818243779</v>
      </c>
      <c r="D23" s="649">
        <v>34516493044</v>
      </c>
      <c r="E23" s="649">
        <v>65237</v>
      </c>
      <c r="F23" s="649">
        <v>3398143358</v>
      </c>
      <c r="G23" s="649">
        <v>26452382013</v>
      </c>
      <c r="H23" s="649">
        <v>7477</v>
      </c>
      <c r="I23" s="649">
        <v>475580149</v>
      </c>
      <c r="J23" s="649">
        <v>4614384480</v>
      </c>
      <c r="K23" s="287"/>
      <c r="L23" s="287"/>
      <c r="M23" s="287"/>
      <c r="N23" s="287"/>
    </row>
    <row r="24" spans="1:14" s="288" customFormat="1" ht="15.2" customHeight="1">
      <c r="A24" s="295" t="s">
        <v>286</v>
      </c>
      <c r="B24" s="649">
        <v>79748</v>
      </c>
      <c r="C24" s="649">
        <v>4515541457</v>
      </c>
      <c r="D24" s="649">
        <v>32558061642.5</v>
      </c>
      <c r="E24" s="649">
        <v>60273</v>
      </c>
      <c r="F24" s="649">
        <v>3155973666</v>
      </c>
      <c r="G24" s="649">
        <v>24584448162</v>
      </c>
      <c r="H24" s="649">
        <v>7655</v>
      </c>
      <c r="I24" s="649">
        <v>472809681</v>
      </c>
      <c r="J24" s="649">
        <v>4583637757</v>
      </c>
      <c r="K24" s="287"/>
      <c r="L24" s="287"/>
      <c r="M24" s="287"/>
      <c r="N24" s="287"/>
    </row>
    <row r="25" spans="1:14" s="288" customFormat="1" ht="15.2" customHeight="1">
      <c r="A25" s="295" t="s">
        <v>287</v>
      </c>
      <c r="B25" s="649">
        <v>79872</v>
      </c>
      <c r="C25" s="649">
        <v>4623404099</v>
      </c>
      <c r="D25" s="649">
        <v>33473173541</v>
      </c>
      <c r="E25" s="649">
        <v>60273</v>
      </c>
      <c r="F25" s="649">
        <v>3244593826</v>
      </c>
      <c r="G25" s="649">
        <v>25315612610</v>
      </c>
      <c r="H25" s="649">
        <v>7811</v>
      </c>
      <c r="I25" s="649">
        <v>482266810</v>
      </c>
      <c r="J25" s="649">
        <v>4675040206</v>
      </c>
      <c r="K25" s="287"/>
      <c r="L25" s="287"/>
      <c r="M25" s="287"/>
      <c r="N25" s="287"/>
    </row>
    <row r="26" spans="1:14" s="288" customFormat="1" ht="15.2" customHeight="1">
      <c r="A26" s="295" t="s">
        <v>288</v>
      </c>
      <c r="B26" s="649">
        <v>80558</v>
      </c>
      <c r="C26" s="649">
        <v>4631758264</v>
      </c>
      <c r="D26" s="649">
        <v>33478438196</v>
      </c>
      <c r="E26" s="649">
        <v>60816</v>
      </c>
      <c r="F26" s="649">
        <v>3231814388</v>
      </c>
      <c r="G26" s="649">
        <v>25225524735</v>
      </c>
      <c r="H26" s="649">
        <v>7834</v>
      </c>
      <c r="I26" s="649">
        <v>489719617</v>
      </c>
      <c r="J26" s="649">
        <v>4750832076</v>
      </c>
      <c r="K26" s="287"/>
      <c r="L26" s="287"/>
      <c r="M26" s="287"/>
      <c r="N26" s="287"/>
    </row>
    <row r="27" spans="1:14" s="288" customFormat="1" ht="15.2" customHeight="1">
      <c r="A27" s="295" t="s">
        <v>289</v>
      </c>
      <c r="B27" s="649">
        <v>79527</v>
      </c>
      <c r="C27" s="649">
        <v>4628421157</v>
      </c>
      <c r="D27" s="649">
        <v>33487743484.5</v>
      </c>
      <c r="E27" s="649">
        <v>60266</v>
      </c>
      <c r="F27" s="649">
        <v>3249747547</v>
      </c>
      <c r="G27" s="649">
        <v>25306251207</v>
      </c>
      <c r="H27" s="649">
        <v>7604</v>
      </c>
      <c r="I27" s="649">
        <v>492667765</v>
      </c>
      <c r="J27" s="649">
        <v>4785707460</v>
      </c>
      <c r="K27" s="287"/>
      <c r="L27" s="287"/>
      <c r="M27" s="287"/>
      <c r="N27" s="287"/>
    </row>
    <row r="28" spans="1:14" s="288" customFormat="1" ht="15.2" customHeight="1">
      <c r="A28" s="295" t="s">
        <v>384</v>
      </c>
      <c r="B28" s="649">
        <v>76150</v>
      </c>
      <c r="C28" s="649">
        <v>4605887531</v>
      </c>
      <c r="D28" s="649">
        <v>33269053313.5</v>
      </c>
      <c r="E28" s="649">
        <v>56846</v>
      </c>
      <c r="F28" s="649">
        <v>3177763052</v>
      </c>
      <c r="G28" s="649">
        <v>24840146220</v>
      </c>
      <c r="H28" s="649">
        <v>7420</v>
      </c>
      <c r="I28" s="649">
        <v>495075773</v>
      </c>
      <c r="J28" s="649">
        <v>4814058860</v>
      </c>
      <c r="K28" s="287"/>
      <c r="L28" s="287"/>
      <c r="M28" s="287"/>
      <c r="N28" s="287"/>
    </row>
    <row r="29" spans="1:14" s="288" customFormat="1" ht="15.2" customHeight="1">
      <c r="A29" s="295" t="s">
        <v>381</v>
      </c>
      <c r="B29" s="649">
        <v>78934</v>
      </c>
      <c r="C29" s="649">
        <v>4473970060</v>
      </c>
      <c r="D29" s="649">
        <v>32505637367.5</v>
      </c>
      <c r="E29" s="649">
        <v>59537</v>
      </c>
      <c r="F29" s="649">
        <v>3132203251</v>
      </c>
      <c r="G29" s="649">
        <v>24367332538</v>
      </c>
      <c r="H29" s="649">
        <v>7931</v>
      </c>
      <c r="I29" s="649">
        <v>485238555</v>
      </c>
      <c r="J29" s="649">
        <v>4704496414</v>
      </c>
      <c r="K29" s="287"/>
      <c r="L29" s="287"/>
      <c r="M29" s="287"/>
      <c r="N29" s="287"/>
    </row>
    <row r="30" spans="1:14" s="288" customFormat="1" ht="15.2" customHeight="1">
      <c r="A30" s="296" t="s">
        <v>382</v>
      </c>
      <c r="B30" s="650">
        <v>86502</v>
      </c>
      <c r="C30" s="650">
        <v>4965195309</v>
      </c>
      <c r="D30" s="650">
        <v>35984084574</v>
      </c>
      <c r="E30" s="650">
        <v>65368</v>
      </c>
      <c r="F30" s="650">
        <v>3475659748</v>
      </c>
      <c r="G30" s="650">
        <v>27074046144</v>
      </c>
      <c r="H30" s="650">
        <v>8286</v>
      </c>
      <c r="I30" s="650">
        <v>530039755</v>
      </c>
      <c r="J30" s="650">
        <v>5151039621</v>
      </c>
      <c r="K30" s="287"/>
      <c r="L30" s="287"/>
      <c r="M30" s="287"/>
      <c r="N30" s="287"/>
    </row>
    <row r="31" spans="1:14" s="288" customFormat="1" ht="15.2" customHeight="1">
      <c r="A31" s="295" t="s">
        <v>383</v>
      </c>
      <c r="B31" s="649">
        <v>77628</v>
      </c>
      <c r="C31" s="649">
        <v>4307265213</v>
      </c>
      <c r="D31" s="649">
        <v>31407431525</v>
      </c>
      <c r="E31" s="649">
        <v>59370</v>
      </c>
      <c r="F31" s="649">
        <v>3074865837</v>
      </c>
      <c r="G31" s="649">
        <v>23858860886</v>
      </c>
      <c r="H31" s="649">
        <v>7560</v>
      </c>
      <c r="I31" s="649">
        <v>463028829</v>
      </c>
      <c r="J31" s="649">
        <v>4490056316</v>
      </c>
      <c r="K31" s="287"/>
      <c r="L31" s="287"/>
      <c r="M31" s="287"/>
      <c r="N31" s="287"/>
    </row>
    <row r="32" spans="1:14" s="288" customFormat="1" ht="15.2" customHeight="1">
      <c r="A32" s="295" t="s">
        <v>280</v>
      </c>
      <c r="B32" s="649">
        <v>79421</v>
      </c>
      <c r="C32" s="649">
        <v>4621832422</v>
      </c>
      <c r="D32" s="649">
        <v>33374677458</v>
      </c>
      <c r="E32" s="649">
        <v>59672</v>
      </c>
      <c r="F32" s="649">
        <v>3188294542</v>
      </c>
      <c r="G32" s="649">
        <v>24966005520</v>
      </c>
      <c r="H32" s="649">
        <v>7535</v>
      </c>
      <c r="I32" s="649">
        <v>485052182</v>
      </c>
      <c r="J32" s="649">
        <v>4708471320</v>
      </c>
      <c r="K32" s="287"/>
      <c r="L32" s="287"/>
      <c r="M32" s="287"/>
      <c r="N32" s="287"/>
    </row>
    <row r="33" spans="1:14" s="288" customFormat="1" ht="15.2" customHeight="1">
      <c r="A33" s="295" t="s">
        <v>282</v>
      </c>
      <c r="B33" s="649">
        <v>81538</v>
      </c>
      <c r="C33" s="649">
        <v>4658116231</v>
      </c>
      <c r="D33" s="649">
        <v>33681528242.5</v>
      </c>
      <c r="E33" s="649">
        <v>61679</v>
      </c>
      <c r="F33" s="649">
        <v>3248722690</v>
      </c>
      <c r="G33" s="649">
        <v>25417095720</v>
      </c>
      <c r="H33" s="649">
        <v>7670</v>
      </c>
      <c r="I33" s="649">
        <v>477907795</v>
      </c>
      <c r="J33" s="649">
        <v>4636210757</v>
      </c>
      <c r="K33" s="287"/>
      <c r="L33" s="287"/>
      <c r="M33" s="287"/>
      <c r="N33" s="287"/>
    </row>
    <row r="34" spans="1:14" s="288" customFormat="1" ht="15.2" customHeight="1">
      <c r="A34" s="295" t="s">
        <v>284</v>
      </c>
      <c r="B34" s="649">
        <v>81717</v>
      </c>
      <c r="C34" s="649">
        <v>4659539793</v>
      </c>
      <c r="D34" s="649">
        <v>33513713312</v>
      </c>
      <c r="E34" s="649">
        <v>62055</v>
      </c>
      <c r="F34" s="649">
        <v>3263228256</v>
      </c>
      <c r="G34" s="649">
        <v>25529472812</v>
      </c>
      <c r="H34" s="649">
        <v>7118</v>
      </c>
      <c r="I34" s="649">
        <v>444592762</v>
      </c>
      <c r="J34" s="649">
        <v>4316934462</v>
      </c>
      <c r="K34" s="287"/>
      <c r="L34" s="287"/>
      <c r="M34" s="287"/>
      <c r="N34" s="287"/>
    </row>
    <row r="35" spans="1:14" s="288" customFormat="1" ht="15.2" customHeight="1">
      <c r="A35" s="295" t="s">
        <v>285</v>
      </c>
      <c r="B35" s="649">
        <v>88640</v>
      </c>
      <c r="C35" s="649">
        <v>4999287999</v>
      </c>
      <c r="D35" s="649">
        <v>35648120096</v>
      </c>
      <c r="E35" s="649">
        <v>67534</v>
      </c>
      <c r="F35" s="649">
        <v>3526662753</v>
      </c>
      <c r="G35" s="649">
        <v>27560613818</v>
      </c>
      <c r="H35" s="649">
        <v>7166</v>
      </c>
      <c r="I35" s="649">
        <v>443073289</v>
      </c>
      <c r="J35" s="649">
        <v>4299735604</v>
      </c>
      <c r="K35" s="287"/>
      <c r="L35" s="287"/>
      <c r="M35" s="287"/>
      <c r="N35" s="287"/>
    </row>
    <row r="36" spans="1:14" s="288" customFormat="1" ht="15.2" customHeight="1">
      <c r="A36" s="295" t="s">
        <v>286</v>
      </c>
      <c r="B36" s="649">
        <v>79279</v>
      </c>
      <c r="C36" s="649">
        <v>4492707833</v>
      </c>
      <c r="D36" s="649">
        <v>32362628640</v>
      </c>
      <c r="E36" s="649">
        <v>60216</v>
      </c>
      <c r="F36" s="649">
        <v>3160669189</v>
      </c>
      <c r="G36" s="649">
        <v>24662642089</v>
      </c>
      <c r="H36" s="649">
        <v>7008</v>
      </c>
      <c r="I36" s="649">
        <v>432390780</v>
      </c>
      <c r="J36" s="649">
        <v>4197177244</v>
      </c>
      <c r="K36" s="287"/>
      <c r="L36" s="287"/>
      <c r="M36" s="287"/>
      <c r="N36" s="287"/>
    </row>
    <row r="37" spans="1:14" s="288" customFormat="1" ht="15.2" customHeight="1">
      <c r="A37" s="295" t="s">
        <v>287</v>
      </c>
      <c r="B37" s="649">
        <v>80679</v>
      </c>
      <c r="C37" s="649">
        <v>4574147323</v>
      </c>
      <c r="D37" s="649">
        <v>33076972458.5</v>
      </c>
      <c r="E37" s="649">
        <v>61361</v>
      </c>
      <c r="F37" s="649">
        <v>3195826821</v>
      </c>
      <c r="G37" s="649">
        <v>25027012244</v>
      </c>
      <c r="H37" s="649">
        <v>7288</v>
      </c>
      <c r="I37" s="649">
        <v>460003184</v>
      </c>
      <c r="J37" s="649">
        <v>4467968857</v>
      </c>
      <c r="K37" s="287"/>
      <c r="L37" s="287"/>
      <c r="M37" s="287"/>
      <c r="N37" s="287"/>
    </row>
    <row r="38" spans="1:14" s="288" customFormat="1" ht="15.2" customHeight="1">
      <c r="A38" s="295" t="s">
        <v>288</v>
      </c>
      <c r="B38" s="649">
        <v>80947</v>
      </c>
      <c r="C38" s="649">
        <v>4638104185</v>
      </c>
      <c r="D38" s="649">
        <v>33446071050</v>
      </c>
      <c r="E38" s="649">
        <v>61503</v>
      </c>
      <c r="F38" s="649">
        <v>3242256166</v>
      </c>
      <c r="G38" s="649">
        <v>25381857064</v>
      </c>
      <c r="H38" s="649">
        <v>7384</v>
      </c>
      <c r="I38" s="649">
        <v>464621498</v>
      </c>
      <c r="J38" s="649">
        <v>4509764895</v>
      </c>
      <c r="K38" s="287"/>
      <c r="L38" s="287"/>
      <c r="M38" s="287"/>
      <c r="N38" s="287"/>
    </row>
    <row r="39" spans="1:14" s="288" customFormat="1" ht="15.2" customHeight="1">
      <c r="A39" s="295" t="s">
        <v>289</v>
      </c>
      <c r="B39" s="649">
        <v>78086</v>
      </c>
      <c r="C39" s="649">
        <v>4488363612</v>
      </c>
      <c r="D39" s="649">
        <v>32451977600</v>
      </c>
      <c r="E39" s="649">
        <v>59838</v>
      </c>
      <c r="F39" s="649">
        <v>3195700579</v>
      </c>
      <c r="G39" s="649">
        <v>24945538686</v>
      </c>
      <c r="H39" s="649">
        <v>6751</v>
      </c>
      <c r="I39" s="649">
        <v>432859242</v>
      </c>
      <c r="J39" s="649">
        <v>4205433064</v>
      </c>
      <c r="K39" s="287"/>
      <c r="L39" s="287"/>
      <c r="M39" s="287"/>
      <c r="N39" s="287"/>
    </row>
    <row r="40" spans="1:14" s="288" customFormat="1" ht="15.2" customHeight="1">
      <c r="A40" s="295" t="s">
        <v>385</v>
      </c>
      <c r="B40" s="649">
        <v>75492</v>
      </c>
      <c r="C40" s="649">
        <v>4576099829</v>
      </c>
      <c r="D40" s="649">
        <v>32945682748</v>
      </c>
      <c r="E40" s="649">
        <v>56993</v>
      </c>
      <c r="F40" s="649">
        <v>3163917887</v>
      </c>
      <c r="G40" s="649">
        <v>24810551147</v>
      </c>
      <c r="H40" s="649">
        <v>6689</v>
      </c>
      <c r="I40" s="649">
        <v>447948920</v>
      </c>
      <c r="J40" s="649">
        <v>4356132211</v>
      </c>
      <c r="K40" s="287"/>
      <c r="L40" s="287"/>
      <c r="M40" s="287"/>
      <c r="N40" s="287"/>
    </row>
    <row r="41" spans="1:14" s="288" customFormat="1" ht="15.2" customHeight="1">
      <c r="A41" s="295" t="s">
        <v>381</v>
      </c>
      <c r="B41" s="649">
        <v>78837</v>
      </c>
      <c r="C41" s="649">
        <v>4512742246</v>
      </c>
      <c r="D41" s="649">
        <v>32603312738.5</v>
      </c>
      <c r="E41" s="649">
        <v>59927</v>
      </c>
      <c r="F41" s="649">
        <v>3160479164</v>
      </c>
      <c r="G41" s="649">
        <v>24702059585</v>
      </c>
      <c r="H41" s="649">
        <v>7129</v>
      </c>
      <c r="I41" s="649">
        <v>447992763</v>
      </c>
      <c r="J41" s="649">
        <v>4347876775</v>
      </c>
      <c r="K41" s="287"/>
      <c r="L41" s="287"/>
      <c r="M41" s="287"/>
      <c r="N41" s="287"/>
    </row>
    <row r="42" spans="1:14" s="288" customFormat="1" ht="15.2" customHeight="1">
      <c r="A42" s="296" t="s">
        <v>382</v>
      </c>
      <c r="B42" s="650">
        <v>83803</v>
      </c>
      <c r="C42" s="650">
        <v>4778243034</v>
      </c>
      <c r="D42" s="650">
        <v>34490212201</v>
      </c>
      <c r="E42" s="650">
        <v>64252</v>
      </c>
      <c r="F42" s="650">
        <v>3391215016</v>
      </c>
      <c r="G42" s="650">
        <v>26471890411</v>
      </c>
      <c r="H42" s="650">
        <v>7105</v>
      </c>
      <c r="I42" s="650">
        <v>451881663</v>
      </c>
      <c r="J42" s="650">
        <v>4387350037</v>
      </c>
      <c r="K42" s="287"/>
      <c r="L42" s="287"/>
      <c r="M42" s="287"/>
      <c r="N42" s="287"/>
    </row>
    <row r="43" spans="1:14" s="288" customFormat="1" ht="15.2" customHeight="1">
      <c r="A43" s="295" t="s">
        <v>383</v>
      </c>
      <c r="B43" s="649">
        <v>88873</v>
      </c>
      <c r="C43" s="649">
        <v>4744025588</v>
      </c>
      <c r="D43" s="649">
        <v>34675890144</v>
      </c>
      <c r="E43" s="649">
        <v>68953</v>
      </c>
      <c r="F43" s="649">
        <v>3435740074</v>
      </c>
      <c r="G43" s="649">
        <v>26459325391</v>
      </c>
      <c r="H43" s="649">
        <v>8340</v>
      </c>
      <c r="I43" s="649">
        <v>496354191</v>
      </c>
      <c r="J43" s="649">
        <v>4777933971</v>
      </c>
      <c r="K43" s="287"/>
      <c r="L43" s="287"/>
      <c r="M43" s="287"/>
      <c r="N43" s="287"/>
    </row>
    <row r="44" spans="1:14" s="288" customFormat="1" ht="15.2" customHeight="1">
      <c r="A44" s="295" t="s">
        <v>280</v>
      </c>
      <c r="B44" s="649">
        <v>103429</v>
      </c>
      <c r="C44" s="649">
        <v>5537640600</v>
      </c>
      <c r="D44" s="649">
        <v>40817885239</v>
      </c>
      <c r="E44" s="649">
        <v>79284</v>
      </c>
      <c r="F44" s="649">
        <v>3934464951</v>
      </c>
      <c r="G44" s="649">
        <v>30330505504</v>
      </c>
      <c r="H44" s="649">
        <v>10262</v>
      </c>
      <c r="I44" s="649">
        <v>622919000</v>
      </c>
      <c r="J44" s="649">
        <v>6007153882</v>
      </c>
      <c r="K44" s="287"/>
      <c r="L44" s="287"/>
      <c r="M44" s="287"/>
      <c r="N44" s="287"/>
    </row>
    <row r="45" spans="1:14" s="288" customFormat="1" ht="15.2" customHeight="1">
      <c r="A45" s="295" t="s">
        <v>282</v>
      </c>
      <c r="B45" s="649">
        <v>123146</v>
      </c>
      <c r="C45" s="649">
        <v>6335556450</v>
      </c>
      <c r="D45" s="649">
        <v>47263076962.5</v>
      </c>
      <c r="E45" s="649">
        <v>95253</v>
      </c>
      <c r="F45" s="649">
        <v>4582349780</v>
      </c>
      <c r="G45" s="649">
        <v>35099005226</v>
      </c>
      <c r="H45" s="649">
        <v>12314</v>
      </c>
      <c r="I45" s="649">
        <v>718815111</v>
      </c>
      <c r="J45" s="649">
        <v>6920816864</v>
      </c>
      <c r="K45" s="287"/>
      <c r="L45" s="287"/>
      <c r="M45" s="287"/>
      <c r="N45" s="287"/>
    </row>
    <row r="46" spans="1:14" s="288" customFormat="1" ht="15.2" customHeight="1">
      <c r="A46" s="295" t="s">
        <v>284</v>
      </c>
      <c r="B46" s="649">
        <v>154239</v>
      </c>
      <c r="C46" s="649">
        <v>7687096894</v>
      </c>
      <c r="D46" s="649">
        <v>57467116115.5</v>
      </c>
      <c r="E46" s="649">
        <v>120510</v>
      </c>
      <c r="F46" s="649">
        <v>5636170964</v>
      </c>
      <c r="G46" s="649">
        <v>43043441289</v>
      </c>
      <c r="H46" s="649">
        <v>15214</v>
      </c>
      <c r="I46" s="649">
        <v>865293533</v>
      </c>
      <c r="J46" s="649">
        <v>8324733501</v>
      </c>
      <c r="K46" s="287"/>
      <c r="L46" s="287"/>
      <c r="M46" s="287"/>
      <c r="N46" s="287"/>
    </row>
    <row r="47" spans="1:14" s="288" customFormat="1" ht="15.2" customHeight="1">
      <c r="A47" s="295" t="s">
        <v>285</v>
      </c>
      <c r="B47" s="649">
        <v>173787</v>
      </c>
      <c r="C47" s="649">
        <v>8617342027</v>
      </c>
      <c r="D47" s="649">
        <v>64253297801.5</v>
      </c>
      <c r="E47" s="649">
        <v>135788</v>
      </c>
      <c r="F47" s="649">
        <v>6322290815</v>
      </c>
      <c r="G47" s="649">
        <v>48200068853</v>
      </c>
      <c r="H47" s="649">
        <v>16367</v>
      </c>
      <c r="I47" s="649">
        <v>955491982</v>
      </c>
      <c r="J47" s="649">
        <v>9206329506</v>
      </c>
      <c r="K47" s="287"/>
      <c r="L47" s="287"/>
      <c r="M47" s="287"/>
      <c r="N47" s="287"/>
    </row>
    <row r="48" spans="1:14" s="288" customFormat="1" ht="15.2" customHeight="1">
      <c r="A48" s="295" t="s">
        <v>286</v>
      </c>
      <c r="B48" s="649">
        <v>156490</v>
      </c>
      <c r="C48" s="649">
        <v>7890867232</v>
      </c>
      <c r="D48" s="649">
        <v>59205148778.5</v>
      </c>
      <c r="E48" s="649">
        <v>120707</v>
      </c>
      <c r="F48" s="649">
        <v>5715503584</v>
      </c>
      <c r="G48" s="649">
        <v>43745202263</v>
      </c>
      <c r="H48" s="649">
        <v>15980</v>
      </c>
      <c r="I48" s="649">
        <v>920556374</v>
      </c>
      <c r="J48" s="649">
        <v>8867970210</v>
      </c>
      <c r="K48" s="287"/>
      <c r="L48" s="287"/>
      <c r="M48" s="287"/>
      <c r="N48" s="287"/>
    </row>
    <row r="49" spans="1:10" ht="14.25" customHeight="1">
      <c r="A49" s="295" t="s">
        <v>287</v>
      </c>
      <c r="B49" s="651">
        <v>162923</v>
      </c>
      <c r="C49" s="651">
        <v>8401334342</v>
      </c>
      <c r="D49" s="651">
        <v>62980127597</v>
      </c>
      <c r="E49" s="651">
        <v>125176</v>
      </c>
      <c r="F49" s="651">
        <v>6050068450</v>
      </c>
      <c r="G49" s="651">
        <v>46269222187</v>
      </c>
      <c r="H49" s="651">
        <v>16583</v>
      </c>
      <c r="I49" s="651">
        <v>985571656</v>
      </c>
      <c r="J49" s="651">
        <v>9455432783</v>
      </c>
    </row>
    <row r="50" spans="1:10" ht="14.25" customHeight="1">
      <c r="A50" s="295" t="s">
        <v>288</v>
      </c>
      <c r="B50" s="651">
        <v>164732</v>
      </c>
      <c r="C50" s="651">
        <v>8365019773</v>
      </c>
      <c r="D50" s="651">
        <v>62703506642</v>
      </c>
      <c r="E50" s="651">
        <v>126484</v>
      </c>
      <c r="F50" s="651">
        <v>6041560548</v>
      </c>
      <c r="G50" s="651">
        <v>46253126870</v>
      </c>
      <c r="H50" s="651">
        <v>16652</v>
      </c>
      <c r="I50" s="651">
        <v>962657403</v>
      </c>
      <c r="J50" s="651">
        <v>9221219668</v>
      </c>
    </row>
    <row r="51" spans="1:10" ht="14.25" customHeight="1">
      <c r="A51" s="295" t="s">
        <v>289</v>
      </c>
      <c r="B51" s="651">
        <v>163940</v>
      </c>
      <c r="C51" s="651">
        <v>8357968584</v>
      </c>
      <c r="D51" s="651">
        <v>62857079054.5</v>
      </c>
      <c r="E51" s="651">
        <v>126710</v>
      </c>
      <c r="F51" s="651">
        <v>6072111383</v>
      </c>
      <c r="G51" s="651">
        <v>46422334398</v>
      </c>
      <c r="H51" s="651">
        <v>16316</v>
      </c>
      <c r="I51" s="651">
        <v>980925418</v>
      </c>
      <c r="J51" s="651">
        <v>9412789262</v>
      </c>
    </row>
    <row r="52" spans="1:10" ht="14.25" customHeight="1">
      <c r="A52" s="295" t="s">
        <v>386</v>
      </c>
      <c r="B52" s="651">
        <v>157596</v>
      </c>
      <c r="C52" s="651">
        <v>8428807533</v>
      </c>
      <c r="D52" s="651">
        <v>63402259191.5</v>
      </c>
      <c r="E52" s="651">
        <v>119880</v>
      </c>
      <c r="F52" s="651">
        <v>6001860653</v>
      </c>
      <c r="G52" s="651">
        <v>46127800564</v>
      </c>
      <c r="H52" s="651">
        <v>16222</v>
      </c>
      <c r="I52" s="651">
        <v>1008862820</v>
      </c>
      <c r="J52" s="651">
        <v>9679876833</v>
      </c>
    </row>
    <row r="53" spans="1:10" ht="14.25" customHeight="1">
      <c r="A53" s="295" t="s">
        <v>381</v>
      </c>
      <c r="B53" s="651">
        <v>160374</v>
      </c>
      <c r="C53" s="651">
        <v>8100545124</v>
      </c>
      <c r="D53" s="651">
        <v>60816603212.5</v>
      </c>
      <c r="E53" s="651">
        <v>122457</v>
      </c>
      <c r="F53" s="651">
        <v>5819989644</v>
      </c>
      <c r="G53" s="651">
        <v>44567160285</v>
      </c>
      <c r="H53" s="651">
        <v>16798</v>
      </c>
      <c r="I53" s="651">
        <v>954884995</v>
      </c>
      <c r="J53" s="651">
        <v>9137977355</v>
      </c>
    </row>
    <row r="54" spans="1:10" ht="14.25" customHeight="1">
      <c r="A54" s="296" t="s">
        <v>382</v>
      </c>
      <c r="B54" s="650">
        <v>171453</v>
      </c>
      <c r="C54" s="650">
        <v>8879688414</v>
      </c>
      <c r="D54" s="650">
        <v>66660272428</v>
      </c>
      <c r="E54" s="650">
        <v>131229</v>
      </c>
      <c r="F54" s="650">
        <v>6382072782</v>
      </c>
      <c r="G54" s="650">
        <v>48949317051</v>
      </c>
      <c r="H54" s="650">
        <v>17295</v>
      </c>
      <c r="I54" s="650">
        <v>1031336030</v>
      </c>
      <c r="J54" s="650">
        <v>9889113131</v>
      </c>
    </row>
    <row r="55" spans="1:10" ht="9.1999999999999993" customHeight="1">
      <c r="A55" s="740"/>
      <c r="B55" s="741"/>
      <c r="C55" s="741"/>
      <c r="D55" s="741"/>
      <c r="E55" s="741"/>
      <c r="F55" s="741"/>
      <c r="G55" s="741"/>
      <c r="H55" s="741"/>
      <c r="I55" s="741"/>
      <c r="J55" s="741"/>
    </row>
    <row r="56" spans="1:10">
      <c r="A56" s="263" t="s">
        <v>374</v>
      </c>
      <c r="B56" s="298"/>
      <c r="C56" s="298"/>
      <c r="D56" s="298"/>
      <c r="E56" s="298"/>
      <c r="F56" s="298"/>
      <c r="G56" s="298"/>
      <c r="H56" s="298"/>
      <c r="I56" s="298"/>
      <c r="J56" s="298"/>
    </row>
    <row r="57" spans="1:10">
      <c r="A57" s="263" t="s">
        <v>259</v>
      </c>
      <c r="B57" s="298"/>
      <c r="C57" s="298"/>
      <c r="D57" s="298"/>
      <c r="E57" s="298"/>
      <c r="F57" s="298"/>
      <c r="G57" s="298"/>
      <c r="H57" s="298"/>
      <c r="I57" s="298"/>
      <c r="J57" s="298"/>
    </row>
    <row r="58" spans="1:10">
      <c r="A58" s="263" t="s">
        <v>298</v>
      </c>
      <c r="B58" s="298"/>
      <c r="C58" s="298"/>
      <c r="D58" s="298"/>
      <c r="E58" s="298"/>
      <c r="F58" s="298"/>
      <c r="G58" s="298"/>
      <c r="H58" s="298"/>
      <c r="I58" s="298"/>
      <c r="J58" s="298"/>
    </row>
    <row r="59" spans="1:10">
      <c r="A59" s="263"/>
      <c r="B59" s="298"/>
      <c r="C59" s="298"/>
      <c r="D59" s="298"/>
      <c r="E59" s="298"/>
      <c r="F59" s="298"/>
      <c r="G59" s="298"/>
      <c r="H59" s="298"/>
      <c r="I59" s="298"/>
      <c r="J59" s="298"/>
    </row>
    <row r="60" spans="1:10" ht="17.25" customHeight="1">
      <c r="A60" s="647"/>
    </row>
    <row r="61" spans="1:10" ht="22.5" customHeight="1">
      <c r="A61" s="693" t="s">
        <v>390</v>
      </c>
      <c r="B61" s="997" t="s">
        <v>375</v>
      </c>
      <c r="C61" s="997"/>
      <c r="D61" s="997"/>
      <c r="E61" s="997"/>
      <c r="F61" s="997"/>
      <c r="G61" s="997"/>
      <c r="H61" s="997"/>
      <c r="I61" s="997"/>
      <c r="J61" s="997"/>
    </row>
    <row r="62" spans="1:10" ht="22.5" customHeight="1">
      <c r="J62" s="648"/>
    </row>
    <row r="63" spans="1:10" ht="21" customHeight="1">
      <c r="A63" s="998" t="s">
        <v>257</v>
      </c>
      <c r="B63" s="857" t="s">
        <v>534</v>
      </c>
      <c r="C63" s="858"/>
      <c r="D63" s="859"/>
      <c r="E63" s="857" t="s">
        <v>258</v>
      </c>
      <c r="F63" s="858"/>
      <c r="G63" s="859"/>
      <c r="H63" s="857" t="s">
        <v>475</v>
      </c>
      <c r="I63" s="858"/>
      <c r="J63" s="859"/>
    </row>
    <row r="64" spans="1:10" ht="21" customHeight="1">
      <c r="A64" s="999"/>
      <c r="B64" s="283" t="s">
        <v>535</v>
      </c>
      <c r="C64" s="283" t="s">
        <v>559</v>
      </c>
      <c r="D64" s="283" t="s">
        <v>536</v>
      </c>
      <c r="E64" s="283" t="s">
        <v>535</v>
      </c>
      <c r="F64" s="283" t="s">
        <v>559</v>
      </c>
      <c r="G64" s="283" t="s">
        <v>536</v>
      </c>
      <c r="H64" s="283" t="s">
        <v>535</v>
      </c>
      <c r="I64" s="283" t="s">
        <v>559</v>
      </c>
      <c r="J64" s="283" t="s">
        <v>536</v>
      </c>
    </row>
    <row r="65" spans="1:10" ht="15" customHeight="1">
      <c r="A65" s="284"/>
      <c r="B65" s="285" t="s">
        <v>537</v>
      </c>
      <c r="C65" s="285" t="s">
        <v>561</v>
      </c>
      <c r="D65" s="285" t="s">
        <v>628</v>
      </c>
      <c r="E65" s="285" t="s">
        <v>537</v>
      </c>
      <c r="F65" s="285" t="s">
        <v>561</v>
      </c>
      <c r="G65" s="285" t="s">
        <v>628</v>
      </c>
      <c r="H65" s="285" t="s">
        <v>537</v>
      </c>
      <c r="I65" s="285" t="s">
        <v>561</v>
      </c>
      <c r="J65" s="285" t="s">
        <v>628</v>
      </c>
    </row>
    <row r="66" spans="1:10" ht="15" customHeight="1">
      <c r="A66" s="295" t="s">
        <v>532</v>
      </c>
      <c r="B66" s="649">
        <v>154702</v>
      </c>
      <c r="C66" s="649">
        <v>7809407235</v>
      </c>
      <c r="D66" s="649">
        <v>60358023500.5</v>
      </c>
      <c r="E66" s="649">
        <v>118664</v>
      </c>
      <c r="F66" s="649">
        <v>5647180072</v>
      </c>
      <c r="G66" s="649">
        <v>44560679426</v>
      </c>
      <c r="H66" s="649">
        <v>15970</v>
      </c>
      <c r="I66" s="649">
        <v>933967682</v>
      </c>
      <c r="J66" s="649">
        <v>8942712266</v>
      </c>
    </row>
    <row r="67" spans="1:10" ht="15" customHeight="1">
      <c r="A67" s="295" t="s">
        <v>281</v>
      </c>
      <c r="B67" s="649">
        <v>161880</v>
      </c>
      <c r="C67" s="649">
        <v>8404463484</v>
      </c>
      <c r="D67" s="649">
        <v>65696293666</v>
      </c>
      <c r="E67" s="649">
        <v>123818</v>
      </c>
      <c r="F67" s="649">
        <v>6025752421</v>
      </c>
      <c r="G67" s="649">
        <v>48624309904</v>
      </c>
      <c r="H67" s="649">
        <v>16248</v>
      </c>
      <c r="I67" s="649">
        <v>983625535</v>
      </c>
      <c r="J67" s="649">
        <v>9432145280</v>
      </c>
    </row>
    <row r="68" spans="1:10" ht="15" customHeight="1">
      <c r="A68" s="295" t="s">
        <v>283</v>
      </c>
      <c r="B68" s="649">
        <v>162978</v>
      </c>
      <c r="C68" s="649">
        <v>8553137171</v>
      </c>
      <c r="D68" s="649">
        <v>67259206804</v>
      </c>
      <c r="E68" s="649">
        <v>124864</v>
      </c>
      <c r="F68" s="649">
        <v>6176799075</v>
      </c>
      <c r="G68" s="649">
        <v>50248344439</v>
      </c>
      <c r="H68" s="649">
        <v>16055</v>
      </c>
      <c r="I68" s="649">
        <v>961671534</v>
      </c>
      <c r="J68" s="649">
        <v>9215252188</v>
      </c>
    </row>
    <row r="69" spans="1:10" ht="15" customHeight="1">
      <c r="A69" s="295" t="s">
        <v>284</v>
      </c>
      <c r="B69" s="649">
        <v>167166</v>
      </c>
      <c r="C69" s="649">
        <v>8846276678</v>
      </c>
      <c r="D69" s="649">
        <v>69743682579</v>
      </c>
      <c r="E69" s="649">
        <v>129282</v>
      </c>
      <c r="F69" s="649">
        <v>6458722115</v>
      </c>
      <c r="G69" s="649">
        <v>52839118715</v>
      </c>
      <c r="H69" s="649">
        <v>15944</v>
      </c>
      <c r="I69" s="649">
        <v>961207949</v>
      </c>
      <c r="J69" s="649">
        <v>9215640347</v>
      </c>
    </row>
    <row r="70" spans="1:10" ht="15" customHeight="1">
      <c r="A70" s="295" t="s">
        <v>285</v>
      </c>
      <c r="B70" s="649">
        <v>177982</v>
      </c>
      <c r="C70" s="649">
        <v>9240024498</v>
      </c>
      <c r="D70" s="649">
        <v>72589429174</v>
      </c>
      <c r="E70" s="649">
        <v>138457</v>
      </c>
      <c r="F70" s="649">
        <v>6807103965</v>
      </c>
      <c r="G70" s="649">
        <v>55703967807</v>
      </c>
      <c r="H70" s="649">
        <v>15801</v>
      </c>
      <c r="I70" s="649">
        <v>925881028</v>
      </c>
      <c r="J70" s="649">
        <v>8871697055</v>
      </c>
    </row>
    <row r="71" spans="1:10" ht="15" customHeight="1">
      <c r="A71" s="295" t="s">
        <v>286</v>
      </c>
      <c r="B71" s="649">
        <v>157062</v>
      </c>
      <c r="C71" s="649">
        <v>8196344750</v>
      </c>
      <c r="D71" s="649">
        <v>64813954474.5</v>
      </c>
      <c r="E71" s="649">
        <v>120752</v>
      </c>
      <c r="F71" s="649">
        <v>5974658962</v>
      </c>
      <c r="G71" s="649">
        <v>49171159096</v>
      </c>
      <c r="H71" s="649">
        <v>15022</v>
      </c>
      <c r="I71" s="649">
        <v>880685244</v>
      </c>
      <c r="J71" s="649">
        <v>8443410152</v>
      </c>
    </row>
    <row r="72" spans="1:10" ht="15" customHeight="1">
      <c r="A72" s="295" t="s">
        <v>287</v>
      </c>
      <c r="B72" s="649">
        <v>166249</v>
      </c>
      <c r="C72" s="649">
        <v>8902564314</v>
      </c>
      <c r="D72" s="649">
        <v>70691167823</v>
      </c>
      <c r="E72" s="649">
        <v>127716</v>
      </c>
      <c r="F72" s="649">
        <v>6462066052</v>
      </c>
      <c r="G72" s="649">
        <v>53450326160</v>
      </c>
      <c r="H72" s="649">
        <v>15907</v>
      </c>
      <c r="I72" s="649">
        <v>958027436</v>
      </c>
      <c r="J72" s="649">
        <v>9188269364</v>
      </c>
    </row>
    <row r="73" spans="1:10" ht="15" customHeight="1">
      <c r="A73" s="295" t="s">
        <v>288</v>
      </c>
      <c r="B73" s="649">
        <v>164907</v>
      </c>
      <c r="C73" s="649">
        <v>8770888572</v>
      </c>
      <c r="D73" s="649">
        <v>69785138309</v>
      </c>
      <c r="E73" s="649">
        <v>126831</v>
      </c>
      <c r="F73" s="649">
        <v>6384260434</v>
      </c>
      <c r="G73" s="649">
        <v>52927004814</v>
      </c>
      <c r="H73" s="649">
        <v>16170</v>
      </c>
      <c r="I73" s="649">
        <v>963649495</v>
      </c>
      <c r="J73" s="649">
        <v>9241222299</v>
      </c>
    </row>
    <row r="74" spans="1:10" ht="15" customHeight="1">
      <c r="A74" s="295" t="s">
        <v>289</v>
      </c>
      <c r="B74" s="649">
        <v>163055</v>
      </c>
      <c r="C74" s="649">
        <v>8614076453</v>
      </c>
      <c r="D74" s="649">
        <v>68567368741</v>
      </c>
      <c r="E74" s="649">
        <v>125994</v>
      </c>
      <c r="F74" s="649">
        <v>6286984135</v>
      </c>
      <c r="G74" s="649">
        <v>52090874756</v>
      </c>
      <c r="H74" s="649">
        <v>15758</v>
      </c>
      <c r="I74" s="649">
        <v>947320366</v>
      </c>
      <c r="J74" s="649">
        <v>9083990517</v>
      </c>
    </row>
    <row r="75" spans="1:10" ht="15" customHeight="1">
      <c r="A75" s="295" t="s">
        <v>378</v>
      </c>
      <c r="B75" s="649">
        <v>154627</v>
      </c>
      <c r="C75" s="649">
        <v>8614940306</v>
      </c>
      <c r="D75" s="649">
        <v>68658955832</v>
      </c>
      <c r="E75" s="649">
        <v>117377</v>
      </c>
      <c r="F75" s="649">
        <v>6146960218</v>
      </c>
      <c r="G75" s="649">
        <v>51318218008</v>
      </c>
      <c r="H75" s="649">
        <v>15436</v>
      </c>
      <c r="I75" s="649">
        <v>981455797</v>
      </c>
      <c r="J75" s="649">
        <v>9431185076</v>
      </c>
    </row>
    <row r="76" spans="1:10" ht="15" customHeight="1">
      <c r="A76" s="295" t="s">
        <v>290</v>
      </c>
      <c r="B76" s="649">
        <v>161976</v>
      </c>
      <c r="C76" s="649">
        <v>8599268571</v>
      </c>
      <c r="D76" s="649">
        <v>68796595750</v>
      </c>
      <c r="E76" s="649">
        <v>124107</v>
      </c>
      <c r="F76" s="649">
        <v>6246100195</v>
      </c>
      <c r="G76" s="649">
        <v>52109685670</v>
      </c>
      <c r="H76" s="649">
        <v>16122</v>
      </c>
      <c r="I76" s="649">
        <v>957532862</v>
      </c>
      <c r="J76" s="649">
        <v>9177646837</v>
      </c>
    </row>
    <row r="77" spans="1:10" ht="15" customHeight="1">
      <c r="A77" s="296" t="s">
        <v>291</v>
      </c>
      <c r="B77" s="650">
        <v>168061</v>
      </c>
      <c r="C77" s="650">
        <v>8913733445</v>
      </c>
      <c r="D77" s="650">
        <v>71184306247</v>
      </c>
      <c r="E77" s="650">
        <v>129273</v>
      </c>
      <c r="F77" s="650">
        <v>6465895193</v>
      </c>
      <c r="G77" s="650">
        <v>53909399089</v>
      </c>
      <c r="H77" s="650">
        <v>16022</v>
      </c>
      <c r="I77" s="650">
        <v>983259031</v>
      </c>
      <c r="J77" s="650">
        <v>9437141613</v>
      </c>
    </row>
    <row r="78" spans="1:10" ht="15" customHeight="1">
      <c r="A78" s="295" t="s">
        <v>292</v>
      </c>
      <c r="B78" s="649">
        <v>169252</v>
      </c>
      <c r="C78" s="649">
        <v>8476030687</v>
      </c>
      <c r="D78" s="649">
        <v>66367980744</v>
      </c>
      <c r="E78" s="649">
        <v>143597</v>
      </c>
      <c r="F78" s="649">
        <v>6907519594</v>
      </c>
      <c r="G78" s="649">
        <v>57360761056</v>
      </c>
      <c r="H78" s="649">
        <v>925</v>
      </c>
      <c r="I78" s="649">
        <v>93799763</v>
      </c>
      <c r="J78" s="649">
        <v>912697873</v>
      </c>
    </row>
    <row r="79" spans="1:10" ht="15" customHeight="1">
      <c r="A79" s="295" t="s">
        <v>280</v>
      </c>
      <c r="B79" s="649">
        <v>182997</v>
      </c>
      <c r="C79" s="649">
        <v>9355377525</v>
      </c>
      <c r="D79" s="649">
        <v>73081089350</v>
      </c>
      <c r="E79" s="649">
        <v>153268</v>
      </c>
      <c r="F79" s="649">
        <v>7514504176</v>
      </c>
      <c r="G79" s="649">
        <v>62739862835</v>
      </c>
      <c r="H79" s="649">
        <v>635</v>
      </c>
      <c r="I79" s="649">
        <v>62586528</v>
      </c>
      <c r="J79" s="649">
        <v>610043200</v>
      </c>
    </row>
    <row r="80" spans="1:10" ht="15" customHeight="1">
      <c r="A80" s="295" t="s">
        <v>282</v>
      </c>
      <c r="B80" s="649">
        <v>187643</v>
      </c>
      <c r="C80" s="649">
        <v>9739899517</v>
      </c>
      <c r="D80" s="649">
        <v>76168831655.5</v>
      </c>
      <c r="E80" s="649">
        <v>156981</v>
      </c>
      <c r="F80" s="649">
        <v>7811603304</v>
      </c>
      <c r="G80" s="649">
        <v>65428027198.5</v>
      </c>
      <c r="H80" s="649">
        <v>348</v>
      </c>
      <c r="I80" s="649">
        <v>31481338</v>
      </c>
      <c r="J80" s="649">
        <v>306852503</v>
      </c>
    </row>
    <row r="81" spans="1:10" ht="15" customHeight="1">
      <c r="A81" s="295" t="s">
        <v>284</v>
      </c>
      <c r="B81" s="649">
        <v>229951</v>
      </c>
      <c r="C81" s="649">
        <v>11458669035</v>
      </c>
      <c r="D81" s="649">
        <v>89581109771.5</v>
      </c>
      <c r="E81" s="649">
        <v>195071</v>
      </c>
      <c r="F81" s="649">
        <v>9350914667</v>
      </c>
      <c r="G81" s="649">
        <v>77857974347</v>
      </c>
      <c r="H81" s="649">
        <v>235</v>
      </c>
      <c r="I81" s="649">
        <v>22447810</v>
      </c>
      <c r="J81" s="649">
        <v>218963321</v>
      </c>
    </row>
    <row r="82" spans="1:10" ht="15" customHeight="1">
      <c r="A82" s="295" t="s">
        <v>285</v>
      </c>
      <c r="B82" s="649">
        <v>246136</v>
      </c>
      <c r="C82" s="649">
        <v>12285239118</v>
      </c>
      <c r="D82" s="649">
        <v>95465873882</v>
      </c>
      <c r="E82" s="649">
        <v>207056</v>
      </c>
      <c r="F82" s="649">
        <v>9885632795</v>
      </c>
      <c r="G82" s="649">
        <v>82319954121</v>
      </c>
      <c r="H82" s="649">
        <v>196</v>
      </c>
      <c r="I82" s="649">
        <v>16681323</v>
      </c>
      <c r="J82" s="649">
        <v>161906446</v>
      </c>
    </row>
    <row r="83" spans="1:10" ht="15" customHeight="1">
      <c r="A83" s="295" t="s">
        <v>286</v>
      </c>
      <c r="B83" s="649">
        <v>227222</v>
      </c>
      <c r="C83" s="649">
        <v>11453580970</v>
      </c>
      <c r="D83" s="649">
        <v>89764329084</v>
      </c>
      <c r="E83" s="649">
        <v>190924</v>
      </c>
      <c r="F83" s="649">
        <v>9241571081</v>
      </c>
      <c r="G83" s="649">
        <v>77348496552.5</v>
      </c>
      <c r="H83" s="649">
        <v>162</v>
      </c>
      <c r="I83" s="649">
        <v>12135142</v>
      </c>
      <c r="J83" s="649">
        <v>117568109</v>
      </c>
    </row>
    <row r="84" spans="1:10" ht="15" customHeight="1">
      <c r="A84" s="295" t="s">
        <v>287</v>
      </c>
      <c r="B84" s="649">
        <v>238934</v>
      </c>
      <c r="C84" s="649">
        <v>11986039012</v>
      </c>
      <c r="D84" s="649">
        <v>94322831184</v>
      </c>
      <c r="E84" s="649">
        <v>200754</v>
      </c>
      <c r="F84" s="649">
        <v>9700227004</v>
      </c>
      <c r="G84" s="649">
        <v>81123110547</v>
      </c>
      <c r="H84" s="649">
        <v>156</v>
      </c>
      <c r="I84" s="649">
        <v>12529516</v>
      </c>
      <c r="J84" s="649">
        <v>121787854</v>
      </c>
    </row>
    <row r="85" spans="1:10" ht="15" customHeight="1">
      <c r="A85" s="295" t="s">
        <v>288</v>
      </c>
      <c r="B85" s="649">
        <v>234135</v>
      </c>
      <c r="C85" s="649">
        <v>11816678152</v>
      </c>
      <c r="D85" s="649">
        <v>92600397672</v>
      </c>
      <c r="E85" s="649">
        <v>194666</v>
      </c>
      <c r="F85" s="649">
        <v>9414753432</v>
      </c>
      <c r="G85" s="649">
        <v>79123061514</v>
      </c>
      <c r="H85" s="649">
        <v>117</v>
      </c>
      <c r="I85" s="649">
        <v>11936852</v>
      </c>
      <c r="J85" s="649">
        <v>116507292</v>
      </c>
    </row>
    <row r="86" spans="1:10" ht="15" customHeight="1">
      <c r="A86" s="295" t="s">
        <v>289</v>
      </c>
      <c r="B86" s="649">
        <v>232734</v>
      </c>
      <c r="C86" s="649">
        <v>11923200781</v>
      </c>
      <c r="D86" s="649">
        <v>93590543443</v>
      </c>
      <c r="E86" s="649">
        <v>194991</v>
      </c>
      <c r="F86" s="649">
        <v>9649217778</v>
      </c>
      <c r="G86" s="649">
        <v>80891304538</v>
      </c>
      <c r="H86" s="649">
        <v>73</v>
      </c>
      <c r="I86" s="649">
        <v>6798047</v>
      </c>
      <c r="J86" s="649">
        <v>66490320</v>
      </c>
    </row>
    <row r="87" spans="1:10" ht="15" customHeight="1">
      <c r="A87" s="295" t="s">
        <v>387</v>
      </c>
      <c r="B87" s="649">
        <v>219263</v>
      </c>
      <c r="C87" s="649">
        <v>11722264311</v>
      </c>
      <c r="D87" s="649">
        <v>92220484058</v>
      </c>
      <c r="E87" s="649">
        <v>181400</v>
      </c>
      <c r="F87" s="649">
        <v>9311549374</v>
      </c>
      <c r="G87" s="649">
        <v>78479370760</v>
      </c>
      <c r="H87" s="649">
        <v>62</v>
      </c>
      <c r="I87" s="649">
        <v>5029725</v>
      </c>
      <c r="J87" s="649">
        <v>48983498</v>
      </c>
    </row>
    <row r="88" spans="1:10" ht="15" customHeight="1">
      <c r="A88" s="295" t="s">
        <v>290</v>
      </c>
      <c r="B88" s="649">
        <v>223322</v>
      </c>
      <c r="C88" s="649">
        <v>11559139900</v>
      </c>
      <c r="D88" s="649">
        <v>91257998081</v>
      </c>
      <c r="E88" s="649">
        <v>185344</v>
      </c>
      <c r="F88" s="649">
        <v>9221329748</v>
      </c>
      <c r="G88" s="649">
        <v>77767381857</v>
      </c>
      <c r="H88" s="649">
        <v>48</v>
      </c>
      <c r="I88" s="649">
        <v>5073275</v>
      </c>
      <c r="J88" s="649">
        <v>49607207</v>
      </c>
    </row>
    <row r="89" spans="1:10" ht="15" customHeight="1">
      <c r="A89" s="296" t="s">
        <v>291</v>
      </c>
      <c r="B89" s="650">
        <v>242324</v>
      </c>
      <c r="C89" s="650">
        <v>12495022440</v>
      </c>
      <c r="D89" s="650">
        <v>98766571611.5</v>
      </c>
      <c r="E89" s="650">
        <v>201568</v>
      </c>
      <c r="F89" s="650">
        <v>9999491467</v>
      </c>
      <c r="G89" s="650">
        <v>84348917884</v>
      </c>
      <c r="H89" s="650">
        <v>35</v>
      </c>
      <c r="I89" s="650">
        <v>2550466</v>
      </c>
      <c r="J89" s="650">
        <v>24761586</v>
      </c>
    </row>
    <row r="90" spans="1:10" ht="15" customHeight="1">
      <c r="A90" s="295" t="s">
        <v>292</v>
      </c>
      <c r="B90" s="649">
        <v>275621</v>
      </c>
      <c r="C90" s="649">
        <v>13246375306</v>
      </c>
      <c r="D90" s="649">
        <v>104379679865.5</v>
      </c>
      <c r="E90" s="649">
        <v>231471</v>
      </c>
      <c r="F90" s="649">
        <v>10734953412</v>
      </c>
      <c r="G90" s="649">
        <v>89898387189.5</v>
      </c>
      <c r="H90" s="649">
        <v>32</v>
      </c>
      <c r="I90" s="649">
        <v>3126632</v>
      </c>
      <c r="J90" s="649">
        <v>30489562</v>
      </c>
    </row>
    <row r="91" spans="1:10" ht="15" customHeight="1">
      <c r="A91" s="295" t="s">
        <v>280</v>
      </c>
      <c r="B91" s="649">
        <v>291051</v>
      </c>
      <c r="C91" s="649">
        <v>14167627652</v>
      </c>
      <c r="D91" s="649">
        <v>111709504608.5</v>
      </c>
      <c r="E91" s="649">
        <v>240070</v>
      </c>
      <c r="F91" s="649">
        <v>11222832531</v>
      </c>
      <c r="G91" s="649">
        <v>94541010411</v>
      </c>
      <c r="H91" s="649">
        <v>25</v>
      </c>
      <c r="I91" s="649">
        <v>2478569</v>
      </c>
      <c r="J91" s="649">
        <v>24407878</v>
      </c>
    </row>
    <row r="92" spans="1:10" ht="15" customHeight="1">
      <c r="A92" s="295" t="s">
        <v>282</v>
      </c>
      <c r="B92" s="649">
        <v>309168</v>
      </c>
      <c r="C92" s="649">
        <v>15415940715</v>
      </c>
      <c r="D92" s="649">
        <v>121829086500.5</v>
      </c>
      <c r="E92" s="649">
        <v>254666</v>
      </c>
      <c r="F92" s="649">
        <v>12230042131</v>
      </c>
      <c r="G92" s="649">
        <v>103330423586</v>
      </c>
      <c r="H92" s="649">
        <v>17</v>
      </c>
      <c r="I92" s="649">
        <v>1447304</v>
      </c>
      <c r="J92" s="649">
        <v>14241245</v>
      </c>
    </row>
    <row r="93" spans="1:10" ht="15" customHeight="1">
      <c r="A93" s="295" t="s">
        <v>284</v>
      </c>
      <c r="B93" s="649">
        <v>342425</v>
      </c>
      <c r="C93" s="649">
        <v>16696338560</v>
      </c>
      <c r="D93" s="649">
        <v>131950919145.5</v>
      </c>
      <c r="E93" s="649">
        <v>283999</v>
      </c>
      <c r="F93" s="649">
        <v>13347888983</v>
      </c>
      <c r="G93" s="649">
        <v>112358039186</v>
      </c>
      <c r="H93" s="649">
        <v>15</v>
      </c>
      <c r="I93" s="649">
        <v>1315084</v>
      </c>
      <c r="J93" s="649">
        <v>12762373</v>
      </c>
    </row>
    <row r="94" spans="1:10" ht="15" customHeight="1">
      <c r="A94" s="295" t="s">
        <v>285</v>
      </c>
      <c r="B94" s="649">
        <v>361501</v>
      </c>
      <c r="C94" s="649">
        <v>17276400560</v>
      </c>
      <c r="D94" s="649">
        <v>136035695076.5</v>
      </c>
      <c r="E94" s="649">
        <v>299539</v>
      </c>
      <c r="F94" s="649">
        <v>13726018519</v>
      </c>
      <c r="G94" s="649">
        <v>115376823427</v>
      </c>
      <c r="H94" s="649">
        <v>3</v>
      </c>
      <c r="I94" s="649">
        <v>219131</v>
      </c>
      <c r="J94" s="649">
        <v>2033815</v>
      </c>
    </row>
    <row r="95" spans="1:10" ht="15" customHeight="1">
      <c r="A95" s="295" t="s">
        <v>286</v>
      </c>
      <c r="B95" s="649">
        <v>327640</v>
      </c>
      <c r="C95" s="649">
        <v>15914894161</v>
      </c>
      <c r="D95" s="649">
        <v>126016588041</v>
      </c>
      <c r="E95" s="649">
        <v>270812</v>
      </c>
      <c r="F95" s="649">
        <v>12639225051</v>
      </c>
      <c r="G95" s="649">
        <v>106704138390.5</v>
      </c>
      <c r="H95" s="649">
        <v>18</v>
      </c>
      <c r="I95" s="649">
        <v>1676643</v>
      </c>
      <c r="J95" s="649">
        <v>16075925</v>
      </c>
    </row>
    <row r="96" spans="1:10" ht="15" customHeight="1">
      <c r="A96" s="295" t="s">
        <v>287</v>
      </c>
      <c r="B96" s="649">
        <v>338821</v>
      </c>
      <c r="C96" s="649">
        <v>16714647471</v>
      </c>
      <c r="D96" s="649">
        <v>132755771256</v>
      </c>
      <c r="E96" s="649">
        <v>279362</v>
      </c>
      <c r="F96" s="649">
        <v>13249746947</v>
      </c>
      <c r="G96" s="649">
        <v>112221632154.5</v>
      </c>
      <c r="H96" s="649">
        <v>23</v>
      </c>
      <c r="I96" s="649">
        <v>2457074</v>
      </c>
      <c r="J96" s="649">
        <v>24061118</v>
      </c>
    </row>
    <row r="97" spans="1:10" ht="15" customHeight="1">
      <c r="A97" s="295" t="s">
        <v>288</v>
      </c>
      <c r="B97" s="649">
        <v>338499</v>
      </c>
      <c r="C97" s="649">
        <v>16496389231</v>
      </c>
      <c r="D97" s="649">
        <v>130912897689.5</v>
      </c>
      <c r="E97" s="649">
        <v>277240</v>
      </c>
      <c r="F97" s="649">
        <v>12955730637</v>
      </c>
      <c r="G97" s="649">
        <v>109826339698.5</v>
      </c>
      <c r="H97" s="649">
        <v>8</v>
      </c>
      <c r="I97" s="649">
        <v>1168500</v>
      </c>
      <c r="J97" s="649">
        <v>11483467</v>
      </c>
    </row>
    <row r="98" spans="1:10" ht="15" customHeight="1">
      <c r="A98" s="295" t="s">
        <v>289</v>
      </c>
      <c r="B98" s="649">
        <v>340711</v>
      </c>
      <c r="C98" s="649">
        <v>16874231308</v>
      </c>
      <c r="D98" s="649">
        <v>133564153370.5</v>
      </c>
      <c r="E98" s="649">
        <v>279923</v>
      </c>
      <c r="F98" s="649">
        <v>13365646439</v>
      </c>
      <c r="G98" s="649">
        <v>113189182991</v>
      </c>
      <c r="H98" s="649">
        <v>13</v>
      </c>
      <c r="I98" s="649">
        <v>2426653</v>
      </c>
      <c r="J98" s="649">
        <v>23844789</v>
      </c>
    </row>
    <row r="99" spans="1:10" ht="15" customHeight="1">
      <c r="A99" s="295" t="s">
        <v>388</v>
      </c>
      <c r="B99" s="649">
        <v>327629</v>
      </c>
      <c r="C99" s="649">
        <v>16815332287</v>
      </c>
      <c r="D99" s="649">
        <v>133704895683</v>
      </c>
      <c r="E99" s="649">
        <v>265418</v>
      </c>
      <c r="F99" s="649">
        <v>13109585382</v>
      </c>
      <c r="G99" s="649">
        <v>111613530642.5</v>
      </c>
      <c r="H99" s="649">
        <v>14</v>
      </c>
      <c r="I99" s="649">
        <v>1540466</v>
      </c>
      <c r="J99" s="649">
        <v>15051826</v>
      </c>
    </row>
    <row r="100" spans="1:10" ht="15" customHeight="1">
      <c r="A100" s="295" t="s">
        <v>290</v>
      </c>
      <c r="B100" s="649">
        <v>335753</v>
      </c>
      <c r="C100" s="649">
        <v>16639013190</v>
      </c>
      <c r="D100" s="649">
        <v>132124602445.5</v>
      </c>
      <c r="E100" s="649">
        <v>273338</v>
      </c>
      <c r="F100" s="649">
        <v>13023313944</v>
      </c>
      <c r="G100" s="649">
        <v>110854166179</v>
      </c>
      <c r="H100" s="649">
        <v>17</v>
      </c>
      <c r="I100" s="649">
        <v>2669974</v>
      </c>
      <c r="J100" s="649">
        <v>26229464</v>
      </c>
    </row>
    <row r="101" spans="1:10" ht="15" customHeight="1">
      <c r="A101" s="296" t="s">
        <v>291</v>
      </c>
      <c r="B101" s="650">
        <v>363521</v>
      </c>
      <c r="C101" s="650">
        <v>17934210559</v>
      </c>
      <c r="D101" s="650">
        <v>142458293842.5</v>
      </c>
      <c r="E101" s="650">
        <v>296593</v>
      </c>
      <c r="F101" s="650">
        <v>14071407592</v>
      </c>
      <c r="G101" s="650">
        <v>119780887835</v>
      </c>
      <c r="H101" s="650">
        <v>4</v>
      </c>
      <c r="I101" s="650">
        <v>325017</v>
      </c>
      <c r="J101" s="650">
        <v>3168668</v>
      </c>
    </row>
    <row r="102" spans="1:10" ht="15" customHeight="1">
      <c r="A102" s="295" t="s">
        <v>292</v>
      </c>
      <c r="B102" s="649">
        <v>340258</v>
      </c>
      <c r="C102" s="649">
        <v>17266183095</v>
      </c>
      <c r="D102" s="649">
        <v>137756753865.5</v>
      </c>
      <c r="E102" s="649">
        <v>280073</v>
      </c>
      <c r="F102" s="649">
        <v>13782515217</v>
      </c>
      <c r="G102" s="649">
        <v>117273917437</v>
      </c>
      <c r="H102" s="649">
        <v>4</v>
      </c>
      <c r="I102" s="649">
        <v>402364</v>
      </c>
      <c r="J102" s="649">
        <v>3955524</v>
      </c>
    </row>
    <row r="103" spans="1:10" ht="15" customHeight="1">
      <c r="A103" s="295" t="s">
        <v>280</v>
      </c>
      <c r="B103" s="649">
        <v>354685</v>
      </c>
      <c r="C103" s="649">
        <v>18406596801</v>
      </c>
      <c r="D103" s="649">
        <v>146221091833.5</v>
      </c>
      <c r="E103" s="649">
        <v>286326</v>
      </c>
      <c r="F103" s="649">
        <v>14264381494</v>
      </c>
      <c r="G103" s="649">
        <v>122078733182</v>
      </c>
      <c r="H103" s="649">
        <v>5</v>
      </c>
      <c r="I103" s="649">
        <v>615775</v>
      </c>
      <c r="J103" s="649">
        <v>5969848</v>
      </c>
    </row>
    <row r="104" spans="1:10" ht="15" customHeight="1">
      <c r="A104" s="295" t="s">
        <v>282</v>
      </c>
      <c r="B104" s="649">
        <v>360995</v>
      </c>
      <c r="C104" s="649">
        <v>19127334287</v>
      </c>
      <c r="D104" s="649">
        <v>152256470719</v>
      </c>
      <c r="E104" s="649">
        <v>292451</v>
      </c>
      <c r="F104" s="649">
        <v>14896110228</v>
      </c>
      <c r="G104" s="649">
        <v>127602759982.5</v>
      </c>
      <c r="H104" s="649">
        <v>6</v>
      </c>
      <c r="I104" s="649">
        <v>605287</v>
      </c>
      <c r="J104" s="649">
        <v>5897784</v>
      </c>
    </row>
    <row r="105" spans="1:10" ht="15" customHeight="1">
      <c r="A105" s="295" t="s">
        <v>284</v>
      </c>
      <c r="B105" s="649">
        <v>367725</v>
      </c>
      <c r="C105" s="649">
        <v>19498428595</v>
      </c>
      <c r="D105" s="649">
        <v>155073185954.5</v>
      </c>
      <c r="E105" s="649">
        <v>299241</v>
      </c>
      <c r="F105" s="649">
        <v>15273275471</v>
      </c>
      <c r="G105" s="649">
        <v>130547669813</v>
      </c>
      <c r="H105" s="649">
        <v>3</v>
      </c>
      <c r="I105" s="649">
        <v>445314</v>
      </c>
      <c r="J105" s="649">
        <v>4327890</v>
      </c>
    </row>
    <row r="106" spans="1:10" ht="15" customHeight="1">
      <c r="A106" s="295" t="s">
        <v>285</v>
      </c>
      <c r="B106" s="649">
        <v>391400</v>
      </c>
      <c r="C106" s="649">
        <v>20734710980</v>
      </c>
      <c r="D106" s="649">
        <v>164350161989</v>
      </c>
      <c r="E106" s="649">
        <v>317516</v>
      </c>
      <c r="F106" s="649">
        <v>16162634113</v>
      </c>
      <c r="G106" s="649">
        <v>138111216559</v>
      </c>
      <c r="H106" s="649">
        <v>4</v>
      </c>
      <c r="I106" s="649">
        <v>464809</v>
      </c>
      <c r="J106" s="649">
        <v>4535112</v>
      </c>
    </row>
    <row r="107" spans="1:10" ht="15" customHeight="1">
      <c r="A107" s="295" t="s">
        <v>286</v>
      </c>
      <c r="B107" s="649">
        <v>357050</v>
      </c>
      <c r="C107" s="649">
        <v>18964137117</v>
      </c>
      <c r="D107" s="649">
        <v>151339676350.5</v>
      </c>
      <c r="E107" s="649">
        <v>289876</v>
      </c>
      <c r="F107" s="649">
        <v>14819336769</v>
      </c>
      <c r="G107" s="649">
        <v>127088595813</v>
      </c>
      <c r="H107" s="649">
        <v>8</v>
      </c>
      <c r="I107" s="649">
        <v>766810</v>
      </c>
      <c r="J107" s="649">
        <v>7404604</v>
      </c>
    </row>
    <row r="108" spans="1:10" ht="15" customHeight="1">
      <c r="A108" s="295" t="s">
        <v>287</v>
      </c>
      <c r="B108" s="651">
        <v>363838</v>
      </c>
      <c r="C108" s="651">
        <v>19653265808</v>
      </c>
      <c r="D108" s="651">
        <v>156720416462.5</v>
      </c>
      <c r="E108" s="651">
        <v>293857</v>
      </c>
      <c r="F108" s="651">
        <v>15244473428</v>
      </c>
      <c r="G108" s="651">
        <v>130963230478.5</v>
      </c>
      <c r="H108" s="651">
        <v>1</v>
      </c>
      <c r="I108" s="651">
        <v>136088</v>
      </c>
      <c r="J108" s="651">
        <v>1288613</v>
      </c>
    </row>
    <row r="109" spans="1:10" ht="15" customHeight="1">
      <c r="A109" s="295" t="s">
        <v>288</v>
      </c>
      <c r="B109" s="651">
        <v>365715</v>
      </c>
      <c r="C109" s="651">
        <v>19663873883</v>
      </c>
      <c r="D109" s="651">
        <v>156867235808.5</v>
      </c>
      <c r="E109" s="651">
        <v>294349</v>
      </c>
      <c r="F109" s="651">
        <v>15230599655</v>
      </c>
      <c r="G109" s="651">
        <v>131093144348</v>
      </c>
      <c r="H109" s="651">
        <v>7</v>
      </c>
      <c r="I109" s="651">
        <v>989519</v>
      </c>
      <c r="J109" s="651">
        <v>9752662</v>
      </c>
    </row>
    <row r="110" spans="1:10" ht="15" customHeight="1">
      <c r="A110" s="295" t="s">
        <v>289</v>
      </c>
      <c r="B110" s="651">
        <v>363280</v>
      </c>
      <c r="C110" s="651">
        <v>19548620497</v>
      </c>
      <c r="D110" s="651">
        <v>155453276621</v>
      </c>
      <c r="E110" s="651">
        <v>294222</v>
      </c>
      <c r="F110" s="651">
        <v>15270515842</v>
      </c>
      <c r="G110" s="651">
        <v>131056274542</v>
      </c>
      <c r="H110" s="651">
        <v>4</v>
      </c>
      <c r="I110" s="651">
        <v>413000</v>
      </c>
      <c r="J110" s="651">
        <v>4041156</v>
      </c>
    </row>
    <row r="111" spans="1:10" ht="15" customHeight="1">
      <c r="A111" s="295" t="s">
        <v>389</v>
      </c>
      <c r="B111" s="651">
        <v>346217</v>
      </c>
      <c r="C111" s="651">
        <v>19402372641</v>
      </c>
      <c r="D111" s="651">
        <v>154949868554</v>
      </c>
      <c r="E111" s="651">
        <v>277240</v>
      </c>
      <c r="F111" s="651">
        <v>14935934037</v>
      </c>
      <c r="G111" s="651">
        <v>128870526542</v>
      </c>
      <c r="H111" s="651">
        <v>1</v>
      </c>
      <c r="I111" s="651">
        <v>89988</v>
      </c>
      <c r="J111" s="651">
        <v>865258</v>
      </c>
    </row>
    <row r="112" spans="1:10" ht="15" customHeight="1">
      <c r="A112" s="295" t="s">
        <v>290</v>
      </c>
      <c r="B112" s="651">
        <v>353382</v>
      </c>
      <c r="C112" s="651">
        <v>19103716675</v>
      </c>
      <c r="D112" s="651">
        <v>152694167117.5</v>
      </c>
      <c r="E112" s="651">
        <v>284145</v>
      </c>
      <c r="F112" s="651">
        <v>14768717391</v>
      </c>
      <c r="G112" s="651">
        <v>127377714027.5</v>
      </c>
      <c r="H112" s="651">
        <v>1</v>
      </c>
      <c r="I112" s="651">
        <v>133568</v>
      </c>
      <c r="J112" s="651">
        <v>1291280</v>
      </c>
    </row>
    <row r="113" spans="1:10" ht="15" customHeight="1">
      <c r="A113" s="296" t="s">
        <v>382</v>
      </c>
      <c r="B113" s="652">
        <v>372370</v>
      </c>
      <c r="C113" s="652">
        <v>20092765041</v>
      </c>
      <c r="D113" s="652">
        <v>160864150480</v>
      </c>
      <c r="E113" s="652">
        <v>300134</v>
      </c>
      <c r="F113" s="652">
        <v>15583998275</v>
      </c>
      <c r="G113" s="652">
        <v>134267522308.5</v>
      </c>
      <c r="H113" s="652">
        <v>0</v>
      </c>
      <c r="I113" s="652">
        <v>0</v>
      </c>
      <c r="J113" s="652">
        <v>0</v>
      </c>
    </row>
    <row r="114" spans="1:10" ht="15" customHeight="1">
      <c r="A114" s="263"/>
      <c r="B114" s="298"/>
      <c r="C114" s="298"/>
      <c r="D114" s="298"/>
      <c r="E114" s="298"/>
      <c r="F114" s="298"/>
      <c r="G114" s="298"/>
      <c r="H114" s="298"/>
      <c r="I114" s="298"/>
      <c r="J114" s="298"/>
    </row>
    <row r="115" spans="1:10" ht="15" customHeight="1">
      <c r="A115" s="263"/>
      <c r="B115" s="298"/>
      <c r="C115" s="298"/>
      <c r="D115" s="298"/>
      <c r="E115" s="298"/>
      <c r="F115" s="298"/>
      <c r="G115" s="298"/>
      <c r="H115" s="298"/>
      <c r="I115" s="298"/>
      <c r="J115" s="298"/>
    </row>
    <row r="116" spans="1:10" ht="15" customHeight="1">
      <c r="A116" s="263"/>
      <c r="B116" s="298"/>
      <c r="C116" s="298"/>
      <c r="D116" s="298"/>
      <c r="E116" s="298"/>
      <c r="F116" s="298"/>
      <c r="G116" s="298"/>
      <c r="H116" s="298"/>
      <c r="I116" s="298"/>
      <c r="J116" s="298"/>
    </row>
    <row r="117" spans="1:10" ht="17.25" customHeight="1">
      <c r="A117" s="647"/>
    </row>
    <row r="118" spans="1:10" ht="22.5" customHeight="1">
      <c r="A118" s="693" t="s">
        <v>390</v>
      </c>
      <c r="B118" s="997" t="s">
        <v>375</v>
      </c>
      <c r="C118" s="997"/>
      <c r="D118" s="997"/>
      <c r="E118" s="997"/>
      <c r="F118" s="997"/>
      <c r="G118" s="997"/>
      <c r="H118" s="997"/>
      <c r="I118" s="997"/>
      <c r="J118" s="997"/>
    </row>
    <row r="119" spans="1:10" ht="22.5" customHeight="1">
      <c r="J119" s="648"/>
    </row>
    <row r="120" spans="1:10" ht="21" customHeight="1">
      <c r="A120" s="998" t="s">
        <v>257</v>
      </c>
      <c r="B120" s="857" t="s">
        <v>534</v>
      </c>
      <c r="C120" s="858"/>
      <c r="D120" s="859"/>
      <c r="E120" s="857" t="s">
        <v>258</v>
      </c>
      <c r="F120" s="858"/>
      <c r="G120" s="859"/>
      <c r="H120" s="857" t="s">
        <v>475</v>
      </c>
      <c r="I120" s="858"/>
      <c r="J120" s="859"/>
    </row>
    <row r="121" spans="1:10" ht="21" customHeight="1">
      <c r="A121" s="999"/>
      <c r="B121" s="283" t="s">
        <v>535</v>
      </c>
      <c r="C121" s="283" t="s">
        <v>559</v>
      </c>
      <c r="D121" s="283" t="s">
        <v>536</v>
      </c>
      <c r="E121" s="283" t="s">
        <v>535</v>
      </c>
      <c r="F121" s="283" t="s">
        <v>559</v>
      </c>
      <c r="G121" s="283" t="s">
        <v>536</v>
      </c>
      <c r="H121" s="283" t="s">
        <v>535</v>
      </c>
      <c r="I121" s="283" t="s">
        <v>559</v>
      </c>
      <c r="J121" s="283" t="s">
        <v>536</v>
      </c>
    </row>
    <row r="122" spans="1:10" ht="15" customHeight="1">
      <c r="A122" s="284"/>
      <c r="B122" s="285" t="s">
        <v>537</v>
      </c>
      <c r="C122" s="285" t="s">
        <v>561</v>
      </c>
      <c r="D122" s="285" t="s">
        <v>628</v>
      </c>
      <c r="E122" s="285" t="s">
        <v>537</v>
      </c>
      <c r="F122" s="285" t="s">
        <v>561</v>
      </c>
      <c r="G122" s="285" t="s">
        <v>628</v>
      </c>
      <c r="H122" s="285" t="s">
        <v>537</v>
      </c>
      <c r="I122" s="285" t="s">
        <v>561</v>
      </c>
      <c r="J122" s="285" t="s">
        <v>628</v>
      </c>
    </row>
    <row r="123" spans="1:10" ht="15" customHeight="1">
      <c r="A123" s="295" t="s">
        <v>459</v>
      </c>
      <c r="B123" s="649">
        <v>350983</v>
      </c>
      <c r="C123" s="649">
        <v>18483501155</v>
      </c>
      <c r="D123" s="649">
        <v>147795403127</v>
      </c>
      <c r="E123" s="649">
        <v>283757</v>
      </c>
      <c r="F123" s="649">
        <v>14444207186</v>
      </c>
      <c r="G123" s="649">
        <v>123959833223</v>
      </c>
      <c r="H123" s="649">
        <v>0</v>
      </c>
      <c r="I123" s="649">
        <v>0</v>
      </c>
      <c r="J123" s="649">
        <v>0</v>
      </c>
    </row>
    <row r="124" spans="1:10" ht="15" customHeight="1">
      <c r="A124" s="295" t="s">
        <v>281</v>
      </c>
      <c r="B124" s="649">
        <v>364173</v>
      </c>
      <c r="C124" s="649">
        <v>19520497053</v>
      </c>
      <c r="D124" s="649">
        <v>155873744728.5</v>
      </c>
      <c r="E124" s="649">
        <v>289875</v>
      </c>
      <c r="F124" s="649">
        <v>14910286672</v>
      </c>
      <c r="G124" s="649">
        <v>128546879907</v>
      </c>
      <c r="H124" s="649">
        <v>0</v>
      </c>
      <c r="I124" s="649">
        <v>0</v>
      </c>
      <c r="J124" s="649">
        <v>0</v>
      </c>
    </row>
    <row r="125" spans="1:10" ht="15" customHeight="1">
      <c r="A125" s="295" t="s">
        <v>283</v>
      </c>
      <c r="B125" s="649">
        <v>378750</v>
      </c>
      <c r="C125" s="649">
        <v>20300104202</v>
      </c>
      <c r="D125" s="649">
        <v>162409717923</v>
      </c>
      <c r="E125" s="649">
        <v>303170</v>
      </c>
      <c r="F125" s="649">
        <v>15670689618</v>
      </c>
      <c r="G125" s="649">
        <v>135118138490</v>
      </c>
      <c r="H125" s="649">
        <v>0</v>
      </c>
      <c r="I125" s="649">
        <v>0</v>
      </c>
      <c r="J125" s="649">
        <v>0</v>
      </c>
    </row>
    <row r="126" spans="1:10" ht="15" customHeight="1">
      <c r="A126" s="295" t="s">
        <v>284</v>
      </c>
      <c r="B126" s="649">
        <v>381429</v>
      </c>
      <c r="C126" s="649">
        <v>20597330376</v>
      </c>
      <c r="D126" s="649">
        <v>164295990258.5</v>
      </c>
      <c r="E126" s="649">
        <v>305378</v>
      </c>
      <c r="F126" s="649">
        <v>15848191524</v>
      </c>
      <c r="G126" s="649">
        <v>136526718694.5</v>
      </c>
      <c r="H126" s="649">
        <v>0</v>
      </c>
      <c r="I126" s="649">
        <v>0</v>
      </c>
      <c r="J126" s="649">
        <v>0</v>
      </c>
    </row>
    <row r="127" spans="1:10" ht="15" customHeight="1">
      <c r="A127" s="295" t="s">
        <v>285</v>
      </c>
      <c r="B127" s="649">
        <v>410149</v>
      </c>
      <c r="C127" s="649">
        <v>22052959321</v>
      </c>
      <c r="D127" s="649">
        <v>175342118535.5</v>
      </c>
      <c r="E127" s="649">
        <v>329755</v>
      </c>
      <c r="F127" s="649">
        <v>17059143912</v>
      </c>
      <c r="G127" s="649">
        <v>146709068238.5</v>
      </c>
      <c r="H127" s="649">
        <v>0</v>
      </c>
      <c r="I127" s="649">
        <v>0</v>
      </c>
      <c r="J127" s="649">
        <v>0</v>
      </c>
    </row>
    <row r="128" spans="1:10" ht="15" customHeight="1">
      <c r="A128" s="295" t="s">
        <v>286</v>
      </c>
      <c r="B128" s="649">
        <v>369949</v>
      </c>
      <c r="C128" s="649">
        <v>19694992621</v>
      </c>
      <c r="D128" s="649">
        <v>157324615034</v>
      </c>
      <c r="E128" s="649">
        <v>297261</v>
      </c>
      <c r="F128" s="649">
        <v>15231283395</v>
      </c>
      <c r="G128" s="649">
        <v>131252912104.5</v>
      </c>
      <c r="H128" s="649">
        <v>0</v>
      </c>
      <c r="I128" s="649">
        <v>0</v>
      </c>
      <c r="J128" s="649">
        <v>0</v>
      </c>
    </row>
    <row r="129" spans="1:10" ht="15" customHeight="1">
      <c r="A129" s="295" t="s">
        <v>287</v>
      </c>
      <c r="B129" s="649">
        <v>381934</v>
      </c>
      <c r="C129" s="649">
        <v>20439129433</v>
      </c>
      <c r="D129" s="649">
        <v>163445653600.5</v>
      </c>
      <c r="E129" s="649">
        <v>306027</v>
      </c>
      <c r="F129" s="649">
        <v>15745863092</v>
      </c>
      <c r="G129" s="649">
        <v>135852088590.5</v>
      </c>
      <c r="H129" s="649">
        <v>0</v>
      </c>
      <c r="I129" s="649">
        <v>0</v>
      </c>
      <c r="J129" s="649">
        <v>0</v>
      </c>
    </row>
    <row r="130" spans="1:10" ht="15" customHeight="1">
      <c r="A130" s="295" t="s">
        <v>288</v>
      </c>
      <c r="B130" s="649">
        <v>377809</v>
      </c>
      <c r="C130" s="649">
        <v>20262238622</v>
      </c>
      <c r="D130" s="649">
        <v>162334150286.5</v>
      </c>
      <c r="E130" s="649">
        <v>302783</v>
      </c>
      <c r="F130" s="649">
        <v>15648318744</v>
      </c>
      <c r="G130" s="649">
        <v>135290271951</v>
      </c>
      <c r="H130" s="649">
        <v>0</v>
      </c>
      <c r="I130" s="649">
        <v>0</v>
      </c>
      <c r="J130" s="649">
        <v>0</v>
      </c>
    </row>
    <row r="131" spans="1:10" ht="15" customHeight="1">
      <c r="A131" s="295" t="s">
        <v>289</v>
      </c>
      <c r="B131" s="649">
        <v>372843</v>
      </c>
      <c r="C131" s="649">
        <v>19978733323</v>
      </c>
      <c r="D131" s="649">
        <v>159712598905.5</v>
      </c>
      <c r="E131" s="649">
        <v>300955</v>
      </c>
      <c r="F131" s="649">
        <v>15587829930</v>
      </c>
      <c r="G131" s="649">
        <v>134355700290</v>
      </c>
      <c r="H131" s="649">
        <v>0</v>
      </c>
      <c r="I131" s="649">
        <v>0</v>
      </c>
      <c r="J131" s="649">
        <v>0</v>
      </c>
    </row>
    <row r="132" spans="1:10" ht="15" customHeight="1">
      <c r="A132" s="295" t="s">
        <v>460</v>
      </c>
      <c r="B132" s="649">
        <v>359953</v>
      </c>
      <c r="C132" s="649">
        <v>20391712673</v>
      </c>
      <c r="D132" s="649">
        <v>163582984395</v>
      </c>
      <c r="E132" s="649">
        <v>285184</v>
      </c>
      <c r="F132" s="649">
        <v>15547465787</v>
      </c>
      <c r="G132" s="649">
        <v>134941838548.5</v>
      </c>
      <c r="H132" s="649">
        <v>0</v>
      </c>
      <c r="I132" s="649">
        <v>0</v>
      </c>
      <c r="J132" s="649">
        <v>0</v>
      </c>
    </row>
    <row r="133" spans="1:10" ht="15" customHeight="1">
      <c r="A133" s="295" t="s">
        <v>290</v>
      </c>
      <c r="B133" s="649">
        <v>376178</v>
      </c>
      <c r="C133" s="649">
        <v>20639153327</v>
      </c>
      <c r="D133" s="649">
        <v>165892021493.5</v>
      </c>
      <c r="E133" s="649">
        <v>300209</v>
      </c>
      <c r="F133" s="649">
        <v>15882646997</v>
      </c>
      <c r="G133" s="649">
        <v>137868558114</v>
      </c>
      <c r="H133" s="649">
        <v>0</v>
      </c>
      <c r="I133" s="649">
        <v>0</v>
      </c>
      <c r="J133" s="649">
        <v>0</v>
      </c>
    </row>
    <row r="134" spans="1:10" ht="15" customHeight="1">
      <c r="A134" s="296" t="s">
        <v>291</v>
      </c>
      <c r="B134" s="650">
        <v>387108</v>
      </c>
      <c r="C134" s="650">
        <v>21035643943</v>
      </c>
      <c r="D134" s="650">
        <v>168426738637.5</v>
      </c>
      <c r="E134" s="650">
        <v>308137</v>
      </c>
      <c r="F134" s="650">
        <v>16183743964</v>
      </c>
      <c r="G134" s="650">
        <v>140101634556.5</v>
      </c>
      <c r="H134" s="650">
        <v>0</v>
      </c>
      <c r="I134" s="650">
        <v>0</v>
      </c>
      <c r="J134" s="650">
        <v>0</v>
      </c>
    </row>
    <row r="135" spans="1:10" ht="15" customHeight="1">
      <c r="A135" s="295" t="s">
        <v>292</v>
      </c>
      <c r="B135" s="649">
        <v>368056</v>
      </c>
      <c r="C135" s="649">
        <v>20062312127</v>
      </c>
      <c r="D135" s="649">
        <v>160538522909.5</v>
      </c>
      <c r="E135" s="649">
        <v>293498</v>
      </c>
      <c r="F135" s="649">
        <v>15520256817</v>
      </c>
      <c r="G135" s="649">
        <v>134401398962</v>
      </c>
      <c r="H135" s="649">
        <v>0</v>
      </c>
      <c r="I135" s="649">
        <v>0</v>
      </c>
      <c r="J135" s="649">
        <v>0</v>
      </c>
    </row>
    <row r="136" spans="1:10" ht="15" customHeight="1">
      <c r="A136" s="295" t="s">
        <v>280</v>
      </c>
      <c r="B136" s="649">
        <v>389642</v>
      </c>
      <c r="C136" s="649">
        <v>21650570396</v>
      </c>
      <c r="D136" s="649">
        <v>173103876820</v>
      </c>
      <c r="E136" s="649">
        <v>307861</v>
      </c>
      <c r="F136" s="649">
        <v>16482766649</v>
      </c>
      <c r="G136" s="649">
        <v>143263941759</v>
      </c>
      <c r="H136" s="649">
        <v>0</v>
      </c>
      <c r="I136" s="649">
        <v>0</v>
      </c>
      <c r="J136" s="649">
        <v>0</v>
      </c>
    </row>
    <row r="137" spans="1:10" ht="15" customHeight="1">
      <c r="A137" s="295" t="s">
        <v>282</v>
      </c>
      <c r="B137" s="649">
        <v>386975</v>
      </c>
      <c r="C137" s="649">
        <v>21323188873</v>
      </c>
      <c r="D137" s="649">
        <v>170623524288</v>
      </c>
      <c r="E137" s="649">
        <v>306135</v>
      </c>
      <c r="F137" s="649">
        <v>16243370846</v>
      </c>
      <c r="G137" s="649">
        <v>141159795625.5</v>
      </c>
      <c r="H137" s="649">
        <v>0</v>
      </c>
      <c r="I137" s="649">
        <v>0</v>
      </c>
      <c r="J137" s="649">
        <v>0</v>
      </c>
    </row>
    <row r="138" spans="1:10" ht="15" customHeight="1">
      <c r="A138" s="295" t="s">
        <v>284</v>
      </c>
      <c r="B138" s="649">
        <v>406439</v>
      </c>
      <c r="C138" s="649">
        <v>22599595664</v>
      </c>
      <c r="D138" s="649">
        <v>180895461737.5</v>
      </c>
      <c r="E138" s="649">
        <v>322669</v>
      </c>
      <c r="F138" s="649">
        <v>17307238122</v>
      </c>
      <c r="G138" s="649">
        <v>150394990003.5</v>
      </c>
      <c r="H138" s="649">
        <v>0</v>
      </c>
      <c r="I138" s="649">
        <v>0</v>
      </c>
      <c r="J138" s="649">
        <v>0</v>
      </c>
    </row>
    <row r="139" spans="1:10" ht="15" customHeight="1">
      <c r="A139" s="295" t="s">
        <v>285</v>
      </c>
      <c r="B139" s="649">
        <v>430709</v>
      </c>
      <c r="C139" s="649">
        <v>23699300121</v>
      </c>
      <c r="D139" s="649">
        <v>188848582273</v>
      </c>
      <c r="E139" s="649">
        <v>343637</v>
      </c>
      <c r="F139" s="649">
        <v>18223039184</v>
      </c>
      <c r="G139" s="649">
        <v>157837572260</v>
      </c>
      <c r="H139" s="649">
        <v>0</v>
      </c>
      <c r="I139" s="649">
        <v>0</v>
      </c>
      <c r="J139" s="649">
        <v>0</v>
      </c>
    </row>
    <row r="140" spans="1:10" ht="15" customHeight="1">
      <c r="A140" s="295" t="s">
        <v>286</v>
      </c>
      <c r="B140" s="649">
        <v>386041</v>
      </c>
      <c r="C140" s="649">
        <v>21348650783</v>
      </c>
      <c r="D140" s="649">
        <v>170375633918</v>
      </c>
      <c r="E140" s="649">
        <v>305248</v>
      </c>
      <c r="F140" s="649">
        <v>16255706095</v>
      </c>
      <c r="G140" s="649">
        <v>141316743587</v>
      </c>
      <c r="H140" s="649">
        <v>0</v>
      </c>
      <c r="I140" s="649">
        <v>0</v>
      </c>
      <c r="J140" s="649">
        <v>0</v>
      </c>
    </row>
    <row r="141" spans="1:10" ht="15" customHeight="1">
      <c r="A141" s="295" t="s">
        <v>287</v>
      </c>
      <c r="B141" s="649">
        <v>410299</v>
      </c>
      <c r="C141" s="649">
        <v>23009743953</v>
      </c>
      <c r="D141" s="649">
        <v>183999409480</v>
      </c>
      <c r="E141" s="649">
        <v>323632</v>
      </c>
      <c r="F141" s="649">
        <v>17533157197</v>
      </c>
      <c r="G141" s="649">
        <v>152615350561</v>
      </c>
      <c r="H141" s="649">
        <v>0</v>
      </c>
      <c r="I141" s="649">
        <v>0</v>
      </c>
      <c r="J141" s="649">
        <v>0</v>
      </c>
    </row>
    <row r="142" spans="1:10" ht="15" customHeight="1">
      <c r="A142" s="295" t="s">
        <v>288</v>
      </c>
      <c r="B142" s="649">
        <v>402080</v>
      </c>
      <c r="C142" s="649">
        <v>22184000420</v>
      </c>
      <c r="D142" s="649">
        <v>177322938701.5</v>
      </c>
      <c r="E142" s="649">
        <v>317732</v>
      </c>
      <c r="F142" s="649">
        <v>16919045245</v>
      </c>
      <c r="G142" s="649">
        <v>147207778938</v>
      </c>
      <c r="H142" s="649">
        <v>0</v>
      </c>
      <c r="I142" s="649">
        <v>0</v>
      </c>
      <c r="J142" s="649">
        <v>0</v>
      </c>
    </row>
    <row r="143" spans="1:10" ht="15" customHeight="1">
      <c r="A143" s="295" t="s">
        <v>289</v>
      </c>
      <c r="B143" s="649">
        <v>392014</v>
      </c>
      <c r="C143" s="649">
        <v>21933796531</v>
      </c>
      <c r="D143" s="649">
        <v>174825139639</v>
      </c>
      <c r="E143" s="649">
        <v>310420</v>
      </c>
      <c r="F143" s="649">
        <v>16773832733</v>
      </c>
      <c r="G143" s="649">
        <v>145817396695.5</v>
      </c>
      <c r="H143" s="649">
        <v>0</v>
      </c>
      <c r="I143" s="649">
        <v>0</v>
      </c>
      <c r="J143" s="649">
        <v>0</v>
      </c>
    </row>
    <row r="144" spans="1:10" ht="15" customHeight="1">
      <c r="A144" s="295" t="s">
        <v>461</v>
      </c>
      <c r="B144" s="649">
        <v>370775</v>
      </c>
      <c r="C144" s="649">
        <v>21663644806</v>
      </c>
      <c r="D144" s="649">
        <v>173703946401.5</v>
      </c>
      <c r="E144" s="649">
        <v>290525</v>
      </c>
      <c r="F144" s="649">
        <v>16382556197</v>
      </c>
      <c r="G144" s="649">
        <v>143037575409.5</v>
      </c>
      <c r="H144" s="649">
        <v>0</v>
      </c>
      <c r="I144" s="649">
        <v>0</v>
      </c>
      <c r="J144" s="649">
        <v>0</v>
      </c>
    </row>
    <row r="145" spans="1:10" ht="15" customHeight="1">
      <c r="A145" s="295" t="s">
        <v>290</v>
      </c>
      <c r="B145" s="649">
        <v>381445</v>
      </c>
      <c r="C145" s="649">
        <v>21373629735</v>
      </c>
      <c r="D145" s="649">
        <v>171201730916</v>
      </c>
      <c r="E145" s="649">
        <v>300770</v>
      </c>
      <c r="F145" s="649">
        <v>16243906428</v>
      </c>
      <c r="G145" s="649">
        <v>141736529694</v>
      </c>
      <c r="H145" s="649">
        <v>0</v>
      </c>
      <c r="I145" s="649">
        <v>0</v>
      </c>
      <c r="J145" s="649">
        <v>0</v>
      </c>
    </row>
    <row r="146" spans="1:10" ht="15" customHeight="1">
      <c r="A146" s="296" t="s">
        <v>291</v>
      </c>
      <c r="B146" s="650">
        <v>406813</v>
      </c>
      <c r="C146" s="650">
        <v>22972144821</v>
      </c>
      <c r="D146" s="650">
        <v>183374687750</v>
      </c>
      <c r="E146" s="650">
        <v>320228</v>
      </c>
      <c r="F146" s="650">
        <v>17476415166</v>
      </c>
      <c r="G146" s="650">
        <v>152397843688</v>
      </c>
      <c r="H146" s="650">
        <v>0</v>
      </c>
      <c r="I146" s="650">
        <v>0</v>
      </c>
      <c r="J146" s="650">
        <v>0</v>
      </c>
    </row>
    <row r="147" spans="1:10" ht="15" customHeight="1">
      <c r="A147" s="295" t="s">
        <v>292</v>
      </c>
      <c r="B147" s="649">
        <v>380177</v>
      </c>
      <c r="C147" s="649">
        <v>21032272350</v>
      </c>
      <c r="D147" s="649">
        <v>169056572668</v>
      </c>
      <c r="E147" s="649">
        <v>300863</v>
      </c>
      <c r="F147" s="649">
        <v>16115831366</v>
      </c>
      <c r="G147" s="649">
        <v>140307327660.5</v>
      </c>
      <c r="H147" s="649">
        <v>0</v>
      </c>
      <c r="I147" s="649">
        <v>0</v>
      </c>
      <c r="J147" s="649">
        <v>0</v>
      </c>
    </row>
    <row r="148" spans="1:10" ht="15" customHeight="1">
      <c r="A148" s="295" t="s">
        <v>280</v>
      </c>
      <c r="B148" s="649">
        <v>395290</v>
      </c>
      <c r="C148" s="649">
        <v>22106430981</v>
      </c>
      <c r="D148" s="649">
        <v>176519538196.5</v>
      </c>
      <c r="E148" s="649">
        <v>309207</v>
      </c>
      <c r="F148" s="649">
        <v>16665711144</v>
      </c>
      <c r="G148" s="649">
        <v>145401935251</v>
      </c>
      <c r="H148" s="649">
        <v>0</v>
      </c>
      <c r="I148" s="649">
        <v>0</v>
      </c>
      <c r="J148" s="649">
        <v>0</v>
      </c>
    </row>
    <row r="149" spans="1:10" ht="15" customHeight="1">
      <c r="A149" s="295" t="s">
        <v>282</v>
      </c>
      <c r="B149" s="649">
        <v>390123</v>
      </c>
      <c r="C149" s="649">
        <v>22048688585</v>
      </c>
      <c r="D149" s="649">
        <v>176411115231.5</v>
      </c>
      <c r="E149" s="649">
        <v>306368</v>
      </c>
      <c r="F149" s="649">
        <v>16698589183</v>
      </c>
      <c r="G149" s="649">
        <v>145730866898</v>
      </c>
      <c r="H149" s="649">
        <v>0</v>
      </c>
      <c r="I149" s="649">
        <v>0</v>
      </c>
      <c r="J149" s="649">
        <v>0</v>
      </c>
    </row>
    <row r="150" spans="1:10" ht="15" customHeight="1">
      <c r="A150" s="295" t="s">
        <v>284</v>
      </c>
      <c r="B150" s="649">
        <v>412440</v>
      </c>
      <c r="C150" s="649">
        <v>23317548332</v>
      </c>
      <c r="D150" s="649">
        <v>186568691186</v>
      </c>
      <c r="E150" s="649">
        <v>325200</v>
      </c>
      <c r="F150" s="649">
        <v>17744900062</v>
      </c>
      <c r="G150" s="649">
        <v>154843444208</v>
      </c>
      <c r="H150" s="649">
        <v>0</v>
      </c>
      <c r="I150" s="649">
        <v>0</v>
      </c>
      <c r="J150" s="649">
        <v>0</v>
      </c>
    </row>
    <row r="151" spans="1:10" ht="15" customHeight="1">
      <c r="A151" s="295" t="s">
        <v>285</v>
      </c>
      <c r="B151" s="649">
        <v>431773</v>
      </c>
      <c r="C151" s="649">
        <v>23983854124</v>
      </c>
      <c r="D151" s="649">
        <v>190737256371</v>
      </c>
      <c r="E151" s="649">
        <v>340853</v>
      </c>
      <c r="F151" s="649">
        <v>18223475713</v>
      </c>
      <c r="G151" s="649">
        <v>158314873970</v>
      </c>
      <c r="H151" s="649">
        <v>0</v>
      </c>
      <c r="I151" s="649">
        <v>0</v>
      </c>
      <c r="J151" s="649">
        <v>0</v>
      </c>
    </row>
    <row r="152" spans="1:10" ht="15" customHeight="1">
      <c r="A152" s="295" t="s">
        <v>286</v>
      </c>
      <c r="B152" s="649">
        <v>387497</v>
      </c>
      <c r="C152" s="649">
        <v>21875085758</v>
      </c>
      <c r="D152" s="649">
        <v>174503234186</v>
      </c>
      <c r="E152" s="649">
        <v>304931</v>
      </c>
      <c r="F152" s="649">
        <v>16582834948</v>
      </c>
      <c r="G152" s="649">
        <v>144810994583</v>
      </c>
      <c r="H152" s="649">
        <v>0</v>
      </c>
      <c r="I152" s="649">
        <v>0</v>
      </c>
      <c r="J152" s="649">
        <v>0</v>
      </c>
    </row>
    <row r="153" spans="1:10" ht="15" customHeight="1">
      <c r="A153" s="295" t="s">
        <v>287</v>
      </c>
      <c r="B153" s="649">
        <v>403273</v>
      </c>
      <c r="C153" s="649">
        <v>22870524630</v>
      </c>
      <c r="D153" s="649">
        <v>183423697069</v>
      </c>
      <c r="E153" s="649">
        <v>317696</v>
      </c>
      <c r="F153" s="649">
        <v>17424558082</v>
      </c>
      <c r="G153" s="649">
        <v>152294483872</v>
      </c>
      <c r="H153" s="649">
        <v>0</v>
      </c>
      <c r="I153" s="649">
        <v>0</v>
      </c>
      <c r="J153" s="649">
        <v>0</v>
      </c>
    </row>
    <row r="154" spans="1:10" ht="15" customHeight="1">
      <c r="A154" s="295" t="s">
        <v>288</v>
      </c>
      <c r="B154" s="649">
        <v>395974</v>
      </c>
      <c r="C154" s="649">
        <v>22366337710</v>
      </c>
      <c r="D154" s="649">
        <v>178915837317.5</v>
      </c>
      <c r="E154" s="649">
        <v>310387</v>
      </c>
      <c r="F154" s="649">
        <v>16915748976</v>
      </c>
      <c r="G154" s="649">
        <v>147950202803</v>
      </c>
      <c r="H154" s="649">
        <v>0</v>
      </c>
      <c r="I154" s="649">
        <v>0</v>
      </c>
      <c r="J154" s="649">
        <v>0</v>
      </c>
    </row>
    <row r="155" spans="1:10" ht="15" customHeight="1">
      <c r="A155" s="295" t="s">
        <v>289</v>
      </c>
      <c r="B155" s="649">
        <v>387619</v>
      </c>
      <c r="C155" s="649">
        <v>22332772429</v>
      </c>
      <c r="D155" s="649">
        <v>178607499251.5</v>
      </c>
      <c r="E155" s="649">
        <v>305775</v>
      </c>
      <c r="F155" s="649">
        <v>17084050882</v>
      </c>
      <c r="G155" s="649">
        <v>149163531685</v>
      </c>
      <c r="H155" s="649">
        <v>0</v>
      </c>
      <c r="I155" s="649">
        <v>0</v>
      </c>
      <c r="J155" s="649">
        <v>0</v>
      </c>
    </row>
    <row r="156" spans="1:10" ht="15" customHeight="1">
      <c r="A156" s="295" t="s">
        <v>462</v>
      </c>
      <c r="B156" s="649">
        <v>368996</v>
      </c>
      <c r="C156" s="649">
        <v>21991788339</v>
      </c>
      <c r="D156" s="649">
        <v>176802724594.5</v>
      </c>
      <c r="E156" s="649">
        <v>288202</v>
      </c>
      <c r="F156" s="649">
        <v>16610584903</v>
      </c>
      <c r="G156" s="649">
        <v>145612085362</v>
      </c>
      <c r="H156" s="649">
        <v>0</v>
      </c>
      <c r="I156" s="649">
        <v>0</v>
      </c>
      <c r="J156" s="649">
        <v>0</v>
      </c>
    </row>
    <row r="157" spans="1:10" ht="15" customHeight="1">
      <c r="A157" s="295" t="s">
        <v>290</v>
      </c>
      <c r="B157" s="649">
        <v>378242</v>
      </c>
      <c r="C157" s="649">
        <v>21404408964</v>
      </c>
      <c r="D157" s="649">
        <v>172101728411.5</v>
      </c>
      <c r="E157" s="649">
        <v>297385</v>
      </c>
      <c r="F157" s="649">
        <v>16263367402</v>
      </c>
      <c r="G157" s="649">
        <v>142278492664</v>
      </c>
      <c r="H157" s="649">
        <v>0</v>
      </c>
      <c r="I157" s="649">
        <v>0</v>
      </c>
      <c r="J157" s="649">
        <v>0</v>
      </c>
    </row>
    <row r="158" spans="1:10" ht="15" customHeight="1">
      <c r="A158" s="296" t="s">
        <v>291</v>
      </c>
      <c r="B158" s="650">
        <v>405230</v>
      </c>
      <c r="C158" s="650">
        <v>22910450438</v>
      </c>
      <c r="D158" s="650">
        <v>183756894933.5</v>
      </c>
      <c r="E158" s="650">
        <v>317840</v>
      </c>
      <c r="F158" s="650">
        <v>17406308491</v>
      </c>
      <c r="G158" s="650">
        <v>152251128256</v>
      </c>
      <c r="H158" s="650">
        <v>0</v>
      </c>
      <c r="I158" s="650">
        <v>0</v>
      </c>
      <c r="J158" s="650">
        <v>0</v>
      </c>
    </row>
    <row r="159" spans="1:10" ht="15" customHeight="1">
      <c r="A159" s="295" t="s">
        <v>292</v>
      </c>
      <c r="B159" s="649">
        <v>370313</v>
      </c>
      <c r="C159" s="649">
        <v>21155066775</v>
      </c>
      <c r="D159" s="649">
        <v>170024410576</v>
      </c>
      <c r="E159" s="649">
        <v>289692</v>
      </c>
      <c r="F159" s="649">
        <v>16117224440</v>
      </c>
      <c r="G159" s="649">
        <v>141027909307.5</v>
      </c>
      <c r="H159" s="649">
        <v>0</v>
      </c>
      <c r="I159" s="649">
        <v>0</v>
      </c>
      <c r="J159" s="649">
        <v>0</v>
      </c>
    </row>
    <row r="160" spans="1:10" ht="15" customHeight="1">
      <c r="A160" s="295" t="s">
        <v>280</v>
      </c>
      <c r="B160" s="649">
        <v>386468</v>
      </c>
      <c r="C160" s="649">
        <v>22290841030</v>
      </c>
      <c r="D160" s="649">
        <v>178538396435</v>
      </c>
      <c r="E160" s="649">
        <v>299906</v>
      </c>
      <c r="F160" s="649">
        <v>16709917312</v>
      </c>
      <c r="G160" s="649">
        <v>146377600606</v>
      </c>
      <c r="H160" s="649">
        <v>0</v>
      </c>
      <c r="I160" s="649">
        <v>0</v>
      </c>
      <c r="J160" s="649">
        <v>0</v>
      </c>
    </row>
    <row r="161" spans="1:10" ht="15" customHeight="1">
      <c r="A161" s="295" t="s">
        <v>282</v>
      </c>
      <c r="B161" s="649">
        <v>392080</v>
      </c>
      <c r="C161" s="649">
        <v>23082079085</v>
      </c>
      <c r="D161" s="649">
        <v>184465271862</v>
      </c>
      <c r="E161" s="649">
        <v>305390</v>
      </c>
      <c r="F161" s="649">
        <v>17416711853</v>
      </c>
      <c r="G161" s="649">
        <v>152933391300</v>
      </c>
      <c r="H161" s="649">
        <v>0</v>
      </c>
      <c r="I161" s="649">
        <v>0</v>
      </c>
      <c r="J161" s="649">
        <v>0</v>
      </c>
    </row>
    <row r="162" spans="1:10" ht="15" customHeight="1">
      <c r="A162" s="295" t="s">
        <v>284</v>
      </c>
      <c r="B162" s="649">
        <v>409636</v>
      </c>
      <c r="C162" s="649">
        <v>24074455399</v>
      </c>
      <c r="D162" s="649">
        <v>191844449029</v>
      </c>
      <c r="E162" s="649">
        <v>319904</v>
      </c>
      <c r="F162" s="649">
        <v>18191776294</v>
      </c>
      <c r="G162" s="649">
        <v>159511733860</v>
      </c>
      <c r="H162" s="649">
        <v>0</v>
      </c>
      <c r="I162" s="649">
        <v>0</v>
      </c>
      <c r="J162" s="649">
        <v>0</v>
      </c>
    </row>
    <row r="163" spans="1:10" ht="15" customHeight="1">
      <c r="A163" s="295" t="s">
        <v>285</v>
      </c>
      <c r="B163" s="649">
        <v>421273</v>
      </c>
      <c r="C163" s="649">
        <v>24543885566</v>
      </c>
      <c r="D163" s="649">
        <v>194701597516.5</v>
      </c>
      <c r="E163" s="649">
        <v>329720</v>
      </c>
      <c r="F163" s="649">
        <v>18571882854</v>
      </c>
      <c r="G163" s="649">
        <v>162314435204</v>
      </c>
      <c r="H163" s="649">
        <v>0</v>
      </c>
      <c r="I163" s="649">
        <v>0</v>
      </c>
      <c r="J163" s="649">
        <v>0</v>
      </c>
    </row>
    <row r="164" spans="1:10" ht="15" customHeight="1">
      <c r="A164" s="295" t="s">
        <v>286</v>
      </c>
      <c r="B164" s="649">
        <v>390339</v>
      </c>
      <c r="C164" s="649">
        <v>23014058401</v>
      </c>
      <c r="D164" s="649">
        <v>183435428555</v>
      </c>
      <c r="E164" s="649">
        <v>305082</v>
      </c>
      <c r="F164" s="649">
        <v>17404093683</v>
      </c>
      <c r="G164" s="649">
        <v>152740272337</v>
      </c>
      <c r="H164" s="649">
        <v>0</v>
      </c>
      <c r="I164" s="649">
        <v>0</v>
      </c>
      <c r="J164" s="649">
        <v>0</v>
      </c>
    </row>
    <row r="165" spans="1:10" ht="15" customHeight="1">
      <c r="A165" s="295" t="s">
        <v>287</v>
      </c>
      <c r="B165" s="651">
        <v>401160</v>
      </c>
      <c r="C165" s="651">
        <v>23739862145</v>
      </c>
      <c r="D165" s="651">
        <v>190049479841</v>
      </c>
      <c r="E165" s="651">
        <v>313527</v>
      </c>
      <c r="F165" s="651">
        <v>18004111306</v>
      </c>
      <c r="G165" s="651">
        <v>158045150073</v>
      </c>
      <c r="H165" s="651">
        <v>0</v>
      </c>
      <c r="I165" s="651">
        <v>0</v>
      </c>
      <c r="J165" s="651">
        <v>0</v>
      </c>
    </row>
    <row r="166" spans="1:10" ht="15" customHeight="1">
      <c r="A166" s="295" t="s">
        <v>288</v>
      </c>
      <c r="B166" s="651">
        <v>390939</v>
      </c>
      <c r="C166" s="651">
        <v>22964198153</v>
      </c>
      <c r="D166" s="651">
        <v>183385853934.5</v>
      </c>
      <c r="E166" s="651">
        <v>304036</v>
      </c>
      <c r="F166" s="651">
        <v>17322437916</v>
      </c>
      <c r="G166" s="651">
        <v>152131414817</v>
      </c>
      <c r="H166" s="651">
        <v>0</v>
      </c>
      <c r="I166" s="651">
        <v>0</v>
      </c>
      <c r="J166" s="651">
        <v>0</v>
      </c>
    </row>
    <row r="167" spans="1:10" ht="15" customHeight="1">
      <c r="A167" s="295" t="s">
        <v>289</v>
      </c>
      <c r="B167" s="651">
        <v>393463</v>
      </c>
      <c r="C167" s="651">
        <v>23354898447</v>
      </c>
      <c r="D167" s="651">
        <v>186783525489</v>
      </c>
      <c r="E167" s="651">
        <v>307930</v>
      </c>
      <c r="F167" s="651">
        <v>17868829694</v>
      </c>
      <c r="G167" s="651">
        <v>156610517734</v>
      </c>
      <c r="H167" s="651">
        <v>0</v>
      </c>
      <c r="I167" s="651">
        <v>0</v>
      </c>
      <c r="J167" s="651">
        <v>0</v>
      </c>
    </row>
    <row r="168" spans="1:10" ht="15" customHeight="1">
      <c r="A168" s="295" t="s">
        <v>463</v>
      </c>
      <c r="B168" s="651">
        <v>371994</v>
      </c>
      <c r="C168" s="651">
        <v>23329826181</v>
      </c>
      <c r="D168" s="651">
        <v>187596024461.5</v>
      </c>
      <c r="E168" s="651">
        <v>286517</v>
      </c>
      <c r="F168" s="651">
        <v>17449741413</v>
      </c>
      <c r="G168" s="651">
        <v>154396473839</v>
      </c>
      <c r="H168" s="651">
        <v>0</v>
      </c>
      <c r="I168" s="651">
        <v>0</v>
      </c>
      <c r="J168" s="651">
        <v>0</v>
      </c>
    </row>
    <row r="169" spans="1:10" ht="15" customHeight="1">
      <c r="A169" s="295" t="s">
        <v>290</v>
      </c>
      <c r="B169" s="651">
        <v>374669</v>
      </c>
      <c r="C169" s="651">
        <v>22711070322</v>
      </c>
      <c r="D169" s="651">
        <v>182511428649.5</v>
      </c>
      <c r="E169" s="651">
        <v>290268</v>
      </c>
      <c r="F169" s="651">
        <v>17064791085</v>
      </c>
      <c r="G169" s="651">
        <v>151022565519</v>
      </c>
      <c r="H169" s="651">
        <v>0</v>
      </c>
      <c r="I169" s="651">
        <v>0</v>
      </c>
      <c r="J169" s="651">
        <v>0</v>
      </c>
    </row>
    <row r="170" spans="1:10" ht="15" customHeight="1">
      <c r="A170" s="296" t="s">
        <v>382</v>
      </c>
      <c r="B170" s="652">
        <v>417872</v>
      </c>
      <c r="C170" s="652">
        <v>25163992033</v>
      </c>
      <c r="D170" s="652">
        <v>201173075506.5</v>
      </c>
      <c r="E170" s="652">
        <v>323483</v>
      </c>
      <c r="F170" s="652">
        <v>18896853633</v>
      </c>
      <c r="G170" s="652">
        <v>167127616659</v>
      </c>
      <c r="H170" s="652">
        <v>0</v>
      </c>
      <c r="I170" s="652">
        <v>0</v>
      </c>
      <c r="J170" s="652">
        <v>0</v>
      </c>
    </row>
    <row r="171" spans="1:10" ht="15" customHeight="1">
      <c r="A171" s="263"/>
      <c r="B171" s="298"/>
      <c r="C171" s="298"/>
      <c r="D171" s="298"/>
      <c r="E171" s="298"/>
      <c r="F171" s="298"/>
      <c r="G171" s="298"/>
      <c r="H171" s="298"/>
      <c r="I171" s="298"/>
      <c r="J171" s="298"/>
    </row>
    <row r="172" spans="1:10" ht="15" customHeight="1">
      <c r="A172" s="263"/>
      <c r="B172" s="298"/>
      <c r="C172" s="298"/>
      <c r="D172" s="298"/>
      <c r="E172" s="298"/>
      <c r="F172" s="298"/>
      <c r="G172" s="298"/>
      <c r="H172" s="298"/>
      <c r="I172" s="298"/>
      <c r="J172" s="298"/>
    </row>
    <row r="173" spans="1:10" ht="15" customHeight="1">
      <c r="A173" s="263"/>
      <c r="B173" s="298"/>
      <c r="C173" s="298"/>
      <c r="D173" s="298"/>
      <c r="E173" s="298"/>
      <c r="F173" s="298"/>
      <c r="G173" s="298"/>
      <c r="H173" s="298"/>
      <c r="I173" s="298"/>
      <c r="J173" s="298"/>
    </row>
    <row r="174" spans="1:10" ht="17.25" customHeight="1">
      <c r="A174" s="647"/>
    </row>
    <row r="175" spans="1:10" ht="22.5" customHeight="1">
      <c r="A175" s="693" t="s">
        <v>390</v>
      </c>
      <c r="B175" s="997" t="s">
        <v>375</v>
      </c>
      <c r="C175" s="997"/>
      <c r="D175" s="997"/>
      <c r="E175" s="997"/>
      <c r="F175" s="997"/>
      <c r="G175" s="997"/>
      <c r="H175" s="997"/>
      <c r="I175" s="997"/>
      <c r="J175" s="997"/>
    </row>
    <row r="176" spans="1:10" ht="22.5" customHeight="1">
      <c r="J176" s="648"/>
    </row>
    <row r="177" spans="1:10" ht="21" customHeight="1">
      <c r="A177" s="998" t="s">
        <v>257</v>
      </c>
      <c r="B177" s="857" t="s">
        <v>534</v>
      </c>
      <c r="C177" s="858"/>
      <c r="D177" s="859"/>
      <c r="E177" s="857" t="s">
        <v>258</v>
      </c>
      <c r="F177" s="858"/>
      <c r="G177" s="859"/>
      <c r="H177" s="857" t="s">
        <v>475</v>
      </c>
      <c r="I177" s="858"/>
      <c r="J177" s="859"/>
    </row>
    <row r="178" spans="1:10" ht="21" customHeight="1">
      <c r="A178" s="999"/>
      <c r="B178" s="758" t="s">
        <v>535</v>
      </c>
      <c r="C178" s="758" t="s">
        <v>559</v>
      </c>
      <c r="D178" s="758" t="s">
        <v>536</v>
      </c>
      <c r="E178" s="758" t="s">
        <v>535</v>
      </c>
      <c r="F178" s="758" t="s">
        <v>559</v>
      </c>
      <c r="G178" s="758" t="s">
        <v>536</v>
      </c>
      <c r="H178" s="758" t="s">
        <v>535</v>
      </c>
      <c r="I178" s="758" t="s">
        <v>559</v>
      </c>
      <c r="J178" s="758" t="s">
        <v>536</v>
      </c>
    </row>
    <row r="179" spans="1:10" ht="15" customHeight="1">
      <c r="A179" s="284"/>
      <c r="B179" s="285" t="s">
        <v>537</v>
      </c>
      <c r="C179" s="285" t="s">
        <v>561</v>
      </c>
      <c r="D179" s="285" t="s">
        <v>628</v>
      </c>
      <c r="E179" s="285" t="s">
        <v>537</v>
      </c>
      <c r="F179" s="285" t="s">
        <v>561</v>
      </c>
      <c r="G179" s="285" t="s">
        <v>628</v>
      </c>
      <c r="H179" s="285" t="s">
        <v>537</v>
      </c>
      <c r="I179" s="285" t="s">
        <v>561</v>
      </c>
      <c r="J179" s="285" t="s">
        <v>628</v>
      </c>
    </row>
    <row r="180" spans="1:10" ht="15" customHeight="1">
      <c r="A180" s="757" t="s">
        <v>685</v>
      </c>
      <c r="B180" s="649">
        <v>385351</v>
      </c>
      <c r="C180" s="649">
        <v>22331883255</v>
      </c>
      <c r="D180" s="649">
        <v>179517122752</v>
      </c>
      <c r="E180" s="649">
        <v>302722</v>
      </c>
      <c r="F180" s="649">
        <v>17051686721</v>
      </c>
      <c r="G180" s="649">
        <v>150468215085</v>
      </c>
      <c r="H180" s="649">
        <v>0</v>
      </c>
      <c r="I180" s="649">
        <v>0</v>
      </c>
      <c r="J180" s="649">
        <v>0</v>
      </c>
    </row>
    <row r="181" spans="1:10" ht="15" customHeight="1">
      <c r="A181" s="757" t="s">
        <v>686</v>
      </c>
      <c r="B181" s="649">
        <v>388717</v>
      </c>
      <c r="C181" s="649">
        <v>22719989437</v>
      </c>
      <c r="D181" s="649">
        <v>182130859519</v>
      </c>
      <c r="E181" s="649">
        <v>299951</v>
      </c>
      <c r="F181" s="649">
        <v>16928482141</v>
      </c>
      <c r="G181" s="649">
        <v>149654425229.5</v>
      </c>
      <c r="H181" s="649">
        <v>0</v>
      </c>
      <c r="I181" s="649">
        <v>0</v>
      </c>
      <c r="J181" s="649">
        <v>0</v>
      </c>
    </row>
    <row r="182" spans="1:10" ht="15" customHeight="1">
      <c r="A182" s="756" t="s">
        <v>687</v>
      </c>
      <c r="B182" s="650">
        <v>402014</v>
      </c>
      <c r="C182" s="650">
        <v>23969884952</v>
      </c>
      <c r="D182" s="650">
        <v>192522345289</v>
      </c>
      <c r="E182" s="650">
        <v>312201</v>
      </c>
      <c r="F182" s="650">
        <v>18076013806</v>
      </c>
      <c r="G182" s="650">
        <v>159984993579</v>
      </c>
      <c r="H182" s="650">
        <v>0</v>
      </c>
      <c r="I182" s="650">
        <v>0</v>
      </c>
      <c r="J182" s="650">
        <v>0</v>
      </c>
    </row>
    <row r="183" spans="1:10" ht="15" customHeight="1">
      <c r="A183" s="757" t="s">
        <v>284</v>
      </c>
      <c r="B183" s="649">
        <v>416730</v>
      </c>
      <c r="C183" s="649">
        <v>24501739957</v>
      </c>
      <c r="D183" s="649">
        <v>196026292814.5</v>
      </c>
      <c r="E183" s="649">
        <v>325132</v>
      </c>
      <c r="F183" s="649">
        <v>18545980276</v>
      </c>
      <c r="G183" s="649">
        <v>163720304937</v>
      </c>
      <c r="H183" s="649">
        <v>0</v>
      </c>
      <c r="I183" s="649">
        <v>0</v>
      </c>
      <c r="J183" s="649">
        <v>0</v>
      </c>
    </row>
    <row r="184" spans="1:10" ht="15" customHeight="1">
      <c r="A184" s="757" t="s">
        <v>285</v>
      </c>
      <c r="B184" s="649">
        <v>437893</v>
      </c>
      <c r="C184" s="649">
        <v>25365969150</v>
      </c>
      <c r="D184" s="649">
        <v>202105090244</v>
      </c>
      <c r="E184" s="649">
        <v>340741</v>
      </c>
      <c r="F184" s="649">
        <v>19133349076</v>
      </c>
      <c r="G184" s="649">
        <v>168547919516</v>
      </c>
      <c r="H184" s="649">
        <v>0</v>
      </c>
      <c r="I184" s="649">
        <v>0</v>
      </c>
      <c r="J184" s="649">
        <v>0</v>
      </c>
    </row>
    <row r="185" spans="1:10" ht="15" customHeight="1">
      <c r="A185" s="757" t="s">
        <v>286</v>
      </c>
      <c r="B185" s="649">
        <v>403457</v>
      </c>
      <c r="C185" s="649">
        <v>23254654719</v>
      </c>
      <c r="D185" s="649">
        <v>185445112053</v>
      </c>
      <c r="E185" s="649">
        <v>314040</v>
      </c>
      <c r="F185" s="649">
        <v>17561179313</v>
      </c>
      <c r="G185" s="649">
        <v>154945765587</v>
      </c>
      <c r="H185" s="649">
        <v>0</v>
      </c>
      <c r="I185" s="649">
        <v>0</v>
      </c>
      <c r="J185" s="649">
        <v>0</v>
      </c>
    </row>
    <row r="186" spans="1:10" ht="15" customHeight="1">
      <c r="A186" s="757" t="s">
        <v>287</v>
      </c>
      <c r="B186" s="649">
        <v>410987</v>
      </c>
      <c r="C186" s="649">
        <v>24206866870</v>
      </c>
      <c r="D186" s="649">
        <v>193943863534</v>
      </c>
      <c r="E186" s="649">
        <v>318769</v>
      </c>
      <c r="F186" s="649">
        <v>18244556861</v>
      </c>
      <c r="G186" s="649">
        <v>161192666851</v>
      </c>
      <c r="H186" s="649">
        <v>0</v>
      </c>
      <c r="I186" s="649">
        <v>0</v>
      </c>
      <c r="J186" s="649">
        <v>0</v>
      </c>
    </row>
    <row r="187" spans="1:10" ht="15" customHeight="1">
      <c r="A187" s="757" t="s">
        <v>288</v>
      </c>
      <c r="B187" s="649">
        <v>405368</v>
      </c>
      <c r="C187" s="649">
        <v>23944259605</v>
      </c>
      <c r="D187" s="649">
        <v>191131514341</v>
      </c>
      <c r="E187" s="649">
        <v>313263</v>
      </c>
      <c r="F187" s="649">
        <v>17928541666</v>
      </c>
      <c r="G187" s="649">
        <v>158690704389</v>
      </c>
      <c r="H187" s="649">
        <v>0</v>
      </c>
      <c r="I187" s="649">
        <v>0</v>
      </c>
      <c r="J187" s="649">
        <v>0</v>
      </c>
    </row>
    <row r="188" spans="1:10" ht="15" customHeight="1">
      <c r="A188" s="757" t="s">
        <v>289</v>
      </c>
      <c r="B188" s="649">
        <v>407236</v>
      </c>
      <c r="C188" s="649">
        <v>24264393429</v>
      </c>
      <c r="D188" s="649">
        <v>194041535448.5</v>
      </c>
      <c r="E188" s="649">
        <v>317439</v>
      </c>
      <c r="F188" s="649">
        <v>18451143892</v>
      </c>
      <c r="G188" s="649">
        <v>162894251317</v>
      </c>
      <c r="H188" s="649">
        <v>0</v>
      </c>
      <c r="I188" s="649">
        <v>0</v>
      </c>
      <c r="J188" s="649">
        <v>0</v>
      </c>
    </row>
    <row r="189" spans="1:10" ht="15" customHeight="1">
      <c r="A189" s="757" t="s">
        <v>688</v>
      </c>
      <c r="B189" s="649">
        <v>381758</v>
      </c>
      <c r="C189" s="649">
        <v>23992072584</v>
      </c>
      <c r="D189" s="649">
        <v>192593962960</v>
      </c>
      <c r="E189" s="649">
        <v>294072</v>
      </c>
      <c r="F189" s="649">
        <v>17965616729</v>
      </c>
      <c r="G189" s="649">
        <v>159371976277</v>
      </c>
      <c r="H189" s="649">
        <v>0</v>
      </c>
      <c r="I189" s="649">
        <v>0</v>
      </c>
      <c r="J189" s="649">
        <v>0</v>
      </c>
    </row>
    <row r="190" spans="1:10" ht="15" customHeight="1">
      <c r="A190" s="757" t="s">
        <v>689</v>
      </c>
      <c r="B190" s="649">
        <v>400665</v>
      </c>
      <c r="C190" s="649">
        <v>24184568924</v>
      </c>
      <c r="D190" s="649">
        <v>194101713540.5</v>
      </c>
      <c r="E190" s="649">
        <v>310317</v>
      </c>
      <c r="F190" s="649">
        <v>18241756775</v>
      </c>
      <c r="G190" s="649">
        <v>161756915444</v>
      </c>
      <c r="H190" s="649">
        <v>0</v>
      </c>
      <c r="I190" s="649">
        <v>0</v>
      </c>
      <c r="J190" s="649">
        <v>0</v>
      </c>
    </row>
    <row r="191" spans="1:10" ht="15" customHeight="1">
      <c r="A191" s="756" t="s">
        <v>690</v>
      </c>
      <c r="B191" s="650">
        <v>425469</v>
      </c>
      <c r="C191" s="650">
        <v>25618916784</v>
      </c>
      <c r="D191" s="650">
        <v>204253270844</v>
      </c>
      <c r="E191" s="650">
        <v>327126</v>
      </c>
      <c r="F191" s="650">
        <v>19178523155</v>
      </c>
      <c r="G191" s="650">
        <v>169979580979.5</v>
      </c>
      <c r="H191" s="650">
        <v>0</v>
      </c>
      <c r="I191" s="650">
        <v>0</v>
      </c>
      <c r="J191" s="650">
        <v>0</v>
      </c>
    </row>
    <row r="192" spans="1:10" ht="15" customHeight="1">
      <c r="A192" s="757" t="s">
        <v>383</v>
      </c>
      <c r="B192" s="649">
        <v>392970</v>
      </c>
      <c r="C192" s="649">
        <v>22934295828</v>
      </c>
      <c r="D192" s="649">
        <v>183235773192</v>
      </c>
      <c r="E192" s="649">
        <v>305384</v>
      </c>
      <c r="F192" s="649">
        <v>17410922939</v>
      </c>
      <c r="G192" s="649">
        <v>153354805520</v>
      </c>
      <c r="H192" s="649">
        <v>0</v>
      </c>
      <c r="I192" s="649">
        <v>0</v>
      </c>
      <c r="J192" s="649">
        <v>0</v>
      </c>
    </row>
    <row r="193" spans="1:10" ht="15" customHeight="1">
      <c r="A193" s="757" t="s">
        <v>280</v>
      </c>
      <c r="B193" s="649">
        <v>415523</v>
      </c>
      <c r="C193" s="649">
        <v>24530495692</v>
      </c>
      <c r="D193" s="649">
        <v>195207006554.5</v>
      </c>
      <c r="E193" s="649">
        <v>316861</v>
      </c>
      <c r="F193" s="649">
        <v>18143272115</v>
      </c>
      <c r="G193" s="649">
        <v>160241126694</v>
      </c>
      <c r="H193" s="649">
        <v>0</v>
      </c>
      <c r="I193" s="649">
        <v>0</v>
      </c>
      <c r="J193" s="649">
        <v>0</v>
      </c>
    </row>
    <row r="194" spans="1:10" ht="15" customHeight="1">
      <c r="A194" s="757" t="s">
        <v>282</v>
      </c>
      <c r="B194" s="649">
        <v>432292</v>
      </c>
      <c r="C194" s="649">
        <v>25758422801</v>
      </c>
      <c r="D194" s="649">
        <v>204995866618.5</v>
      </c>
      <c r="E194" s="649">
        <v>331956</v>
      </c>
      <c r="F194" s="649">
        <v>19269858873</v>
      </c>
      <c r="G194" s="649">
        <v>170361955178.5</v>
      </c>
      <c r="H194" s="649">
        <v>0</v>
      </c>
      <c r="I194" s="649">
        <v>0</v>
      </c>
      <c r="J194" s="649">
        <v>0</v>
      </c>
    </row>
    <row r="195" spans="1:10" ht="15" customHeight="1">
      <c r="A195" s="757" t="s">
        <v>284</v>
      </c>
      <c r="B195" s="649">
        <v>444892</v>
      </c>
      <c r="C195" s="649">
        <v>26201265332</v>
      </c>
      <c r="D195" s="649">
        <v>206916654285</v>
      </c>
      <c r="E195" s="649">
        <v>340959</v>
      </c>
      <c r="F195" s="649">
        <v>19513975818</v>
      </c>
      <c r="G195" s="649">
        <v>172153722906</v>
      </c>
      <c r="H195" s="649">
        <v>0</v>
      </c>
      <c r="I195" s="649">
        <v>0</v>
      </c>
      <c r="J195" s="649">
        <v>0</v>
      </c>
    </row>
    <row r="196" spans="1:10" ht="15" customHeight="1">
      <c r="A196" s="757" t="s">
        <v>285</v>
      </c>
      <c r="B196" s="649">
        <v>469080</v>
      </c>
      <c r="C196" s="649">
        <v>27630115797</v>
      </c>
      <c r="D196" s="649">
        <v>217694017418.5</v>
      </c>
      <c r="E196" s="649">
        <v>360502</v>
      </c>
      <c r="F196" s="649">
        <v>20667278169</v>
      </c>
      <c r="G196" s="649">
        <v>182009327024.5</v>
      </c>
      <c r="H196" s="649">
        <v>0</v>
      </c>
      <c r="I196" s="649">
        <v>0</v>
      </c>
      <c r="J196" s="649">
        <v>0</v>
      </c>
    </row>
    <row r="197" spans="1:10" ht="15" customHeight="1">
      <c r="A197" s="757" t="s">
        <v>286</v>
      </c>
      <c r="B197" s="649">
        <v>426853</v>
      </c>
      <c r="C197" s="649">
        <v>25019947359</v>
      </c>
      <c r="D197" s="649">
        <v>197742017558.5</v>
      </c>
      <c r="E197" s="649">
        <v>327181</v>
      </c>
      <c r="F197" s="649">
        <v>18655955500</v>
      </c>
      <c r="G197" s="649">
        <v>164567550156</v>
      </c>
      <c r="H197" s="649">
        <v>0</v>
      </c>
      <c r="I197" s="649">
        <v>0</v>
      </c>
      <c r="J197" s="649">
        <v>0</v>
      </c>
    </row>
    <row r="198" spans="1:10" ht="15" customHeight="1">
      <c r="A198" s="757" t="s">
        <v>287</v>
      </c>
      <c r="B198" s="649">
        <v>445652</v>
      </c>
      <c r="C198" s="649">
        <v>26203856855</v>
      </c>
      <c r="D198" s="649">
        <v>206544799500</v>
      </c>
      <c r="E198" s="649">
        <v>340522</v>
      </c>
      <c r="F198" s="649">
        <v>19468838764</v>
      </c>
      <c r="G198" s="649">
        <v>171952664524</v>
      </c>
      <c r="H198" s="649">
        <v>0</v>
      </c>
      <c r="I198" s="649">
        <v>0</v>
      </c>
      <c r="J198" s="649">
        <v>0</v>
      </c>
    </row>
    <row r="199" spans="1:10" ht="15" customHeight="1">
      <c r="A199" s="757" t="s">
        <v>288</v>
      </c>
      <c r="B199" s="649">
        <v>435387</v>
      </c>
      <c r="C199" s="649">
        <v>25841737013</v>
      </c>
      <c r="D199" s="649">
        <v>204720285342.5</v>
      </c>
      <c r="E199" s="649">
        <v>331955</v>
      </c>
      <c r="F199" s="649">
        <v>19180332757</v>
      </c>
      <c r="G199" s="649">
        <v>169623977814.5</v>
      </c>
      <c r="H199" s="649">
        <v>0</v>
      </c>
      <c r="I199" s="649">
        <v>0</v>
      </c>
      <c r="J199" s="649">
        <v>0</v>
      </c>
    </row>
    <row r="200" spans="1:10" ht="15" customHeight="1">
      <c r="A200" s="757" t="s">
        <v>289</v>
      </c>
      <c r="B200" s="649">
        <v>421098</v>
      </c>
      <c r="C200" s="649">
        <v>25165793774</v>
      </c>
      <c r="D200" s="649">
        <v>199276395216.5</v>
      </c>
      <c r="E200" s="649">
        <v>323737</v>
      </c>
      <c r="F200" s="649">
        <v>18879001919</v>
      </c>
      <c r="G200" s="649">
        <v>166438736638</v>
      </c>
      <c r="H200" s="649">
        <v>0</v>
      </c>
      <c r="I200" s="649">
        <v>0</v>
      </c>
      <c r="J200" s="649">
        <v>0</v>
      </c>
    </row>
    <row r="201" spans="1:10" ht="15" customHeight="1">
      <c r="A201" s="757" t="s">
        <v>691</v>
      </c>
      <c r="B201" s="649">
        <v>406986</v>
      </c>
      <c r="C201" s="649">
        <v>25912173438</v>
      </c>
      <c r="D201" s="649">
        <v>206391550830.5</v>
      </c>
      <c r="E201" s="649">
        <v>308312</v>
      </c>
      <c r="F201" s="649">
        <v>19115065834</v>
      </c>
      <c r="G201" s="649">
        <v>169758527739</v>
      </c>
      <c r="H201" s="649">
        <v>0</v>
      </c>
      <c r="I201" s="649">
        <v>0</v>
      </c>
      <c r="J201" s="649">
        <v>0</v>
      </c>
    </row>
    <row r="202" spans="1:10" ht="15" customHeight="1">
      <c r="A202" s="757" t="s">
        <v>381</v>
      </c>
      <c r="B202" s="649">
        <v>416501</v>
      </c>
      <c r="C202" s="649">
        <v>25316309788</v>
      </c>
      <c r="D202" s="649">
        <v>201768668482</v>
      </c>
      <c r="E202" s="649">
        <v>317187</v>
      </c>
      <c r="F202" s="649">
        <v>18783716885</v>
      </c>
      <c r="G202" s="649">
        <v>166557911197</v>
      </c>
      <c r="H202" s="649">
        <v>0</v>
      </c>
      <c r="I202" s="649">
        <v>0</v>
      </c>
      <c r="J202" s="649">
        <v>0</v>
      </c>
    </row>
    <row r="203" spans="1:10" ht="15" customHeight="1">
      <c r="A203" s="756" t="s">
        <v>382</v>
      </c>
      <c r="B203" s="650">
        <v>445543</v>
      </c>
      <c r="C203" s="650">
        <v>27068180128</v>
      </c>
      <c r="D203" s="650">
        <v>215173834750.5</v>
      </c>
      <c r="E203" s="650">
        <v>340132</v>
      </c>
      <c r="F203" s="650">
        <v>20210509042</v>
      </c>
      <c r="G203" s="650">
        <v>178896171952</v>
      </c>
      <c r="H203" s="650">
        <v>0</v>
      </c>
      <c r="I203" s="650">
        <v>0</v>
      </c>
      <c r="J203" s="650">
        <v>0</v>
      </c>
    </row>
    <row r="204" spans="1:10" ht="15" customHeight="1">
      <c r="A204" s="757" t="s">
        <v>383</v>
      </c>
      <c r="B204" s="649">
        <v>410566</v>
      </c>
      <c r="C204" s="649">
        <v>24192935676</v>
      </c>
      <c r="D204" s="649">
        <v>192869870564</v>
      </c>
      <c r="E204" s="649">
        <v>315171</v>
      </c>
      <c r="F204" s="649">
        <v>18161578350</v>
      </c>
      <c r="G204" s="649">
        <v>160422926652</v>
      </c>
      <c r="H204" s="649"/>
      <c r="I204" s="649"/>
      <c r="J204" s="649"/>
    </row>
    <row r="205" spans="1:10" ht="15" customHeight="1">
      <c r="A205" s="757" t="s">
        <v>280</v>
      </c>
      <c r="B205" s="649">
        <v>440092</v>
      </c>
      <c r="C205" s="649">
        <v>26455977033</v>
      </c>
      <c r="D205" s="649">
        <v>210830474988.5</v>
      </c>
      <c r="E205" s="649">
        <v>334884</v>
      </c>
      <c r="F205" s="649">
        <v>19640307060</v>
      </c>
      <c r="G205" s="649">
        <v>174208280451</v>
      </c>
      <c r="H205" s="649"/>
      <c r="I205" s="649"/>
      <c r="J205" s="649"/>
    </row>
    <row r="206" spans="1:10" ht="15" customHeight="1">
      <c r="A206" s="757" t="s">
        <v>282</v>
      </c>
      <c r="B206" s="649">
        <v>438976</v>
      </c>
      <c r="C206" s="649">
        <v>26291669818</v>
      </c>
      <c r="D206" s="649">
        <v>209301142320.5</v>
      </c>
      <c r="E206" s="649">
        <v>334795</v>
      </c>
      <c r="F206" s="649">
        <v>19601636856</v>
      </c>
      <c r="G206" s="649">
        <v>173667018001</v>
      </c>
      <c r="H206" s="649"/>
      <c r="I206" s="649"/>
      <c r="J206" s="649"/>
    </row>
    <row r="207" spans="1:10" ht="15" customHeight="1">
      <c r="A207" s="757" t="s">
        <v>284</v>
      </c>
      <c r="B207" s="649">
        <v>455371</v>
      </c>
      <c r="C207" s="649">
        <v>26916935817</v>
      </c>
      <c r="D207" s="649">
        <v>213390589664</v>
      </c>
      <c r="E207" s="649">
        <v>347788</v>
      </c>
      <c r="F207" s="649">
        <v>20056346648</v>
      </c>
      <c r="G207" s="649">
        <v>177565273907</v>
      </c>
      <c r="H207" s="649"/>
      <c r="I207" s="649"/>
      <c r="J207" s="649"/>
    </row>
    <row r="208" spans="1:10" ht="15" customHeight="1">
      <c r="A208" s="757" t="s">
        <v>285</v>
      </c>
      <c r="B208" s="649">
        <v>486053</v>
      </c>
      <c r="C208" s="649">
        <v>28596350344</v>
      </c>
      <c r="D208" s="649">
        <v>225358675085</v>
      </c>
      <c r="E208" s="649">
        <v>372605</v>
      </c>
      <c r="F208" s="649">
        <v>21428550117</v>
      </c>
      <c r="G208" s="649">
        <v>189012751927</v>
      </c>
      <c r="H208" s="649"/>
      <c r="I208" s="649"/>
      <c r="J208" s="649"/>
    </row>
    <row r="209" spans="1:10" ht="15" customHeight="1">
      <c r="A209" s="757" t="s">
        <v>286</v>
      </c>
      <c r="B209" s="649">
        <v>442649</v>
      </c>
      <c r="C209" s="649">
        <v>26021807238</v>
      </c>
      <c r="D209" s="649">
        <v>206199278318</v>
      </c>
      <c r="E209" s="649">
        <v>337897</v>
      </c>
      <c r="F209" s="649">
        <v>19432222020</v>
      </c>
      <c r="G209" s="649">
        <v>171710964287</v>
      </c>
      <c r="H209" s="649"/>
      <c r="I209" s="649"/>
      <c r="J209" s="649"/>
    </row>
    <row r="210" spans="1:10" ht="15" customHeight="1">
      <c r="A210" s="757" t="s">
        <v>287</v>
      </c>
      <c r="B210" s="649">
        <v>445648</v>
      </c>
      <c r="C210" s="649">
        <v>26951135167</v>
      </c>
      <c r="D210" s="649">
        <v>214187650100</v>
      </c>
      <c r="E210" s="649">
        <v>340150</v>
      </c>
      <c r="F210" s="649">
        <v>20114087229</v>
      </c>
      <c r="G210" s="649">
        <v>178226136244</v>
      </c>
      <c r="H210" s="649"/>
      <c r="I210" s="649"/>
      <c r="J210" s="649"/>
    </row>
    <row r="211" spans="1:10" ht="15" customHeight="1">
      <c r="A211" s="757" t="s">
        <v>288</v>
      </c>
      <c r="B211" s="649">
        <v>433623</v>
      </c>
      <c r="C211" s="649">
        <v>26242540714</v>
      </c>
      <c r="D211" s="649">
        <v>208720936849</v>
      </c>
      <c r="E211" s="649">
        <v>331721</v>
      </c>
      <c r="F211" s="649">
        <v>19607905209</v>
      </c>
      <c r="G211" s="649">
        <v>173768799525</v>
      </c>
      <c r="H211" s="649"/>
      <c r="I211" s="649"/>
      <c r="J211" s="649"/>
    </row>
    <row r="212" spans="1:10" ht="15" customHeight="1">
      <c r="A212" s="757" t="s">
        <v>289</v>
      </c>
      <c r="B212" s="649">
        <v>436362</v>
      </c>
      <c r="C212" s="649">
        <v>26580890754</v>
      </c>
      <c r="D212" s="649">
        <v>210884262329</v>
      </c>
      <c r="E212" s="649">
        <v>334765</v>
      </c>
      <c r="F212" s="649">
        <v>19970863663</v>
      </c>
      <c r="G212" s="649">
        <v>176534482117</v>
      </c>
      <c r="H212" s="649"/>
      <c r="I212" s="649"/>
      <c r="J212" s="649"/>
    </row>
    <row r="213" spans="1:10" ht="15" customHeight="1">
      <c r="A213" s="757" t="s">
        <v>700</v>
      </c>
      <c r="B213" s="649">
        <v>419163</v>
      </c>
      <c r="C213" s="649">
        <v>26497023321</v>
      </c>
      <c r="D213" s="649">
        <v>211534222270</v>
      </c>
      <c r="E213" s="649">
        <v>318541</v>
      </c>
      <c r="F213" s="649">
        <v>19657046010</v>
      </c>
      <c r="G213" s="649">
        <v>174456894451</v>
      </c>
      <c r="H213" s="649"/>
      <c r="I213" s="649"/>
      <c r="J213" s="649"/>
    </row>
    <row r="214" spans="1:10" ht="15" customHeight="1">
      <c r="A214" s="757" t="s">
        <v>381</v>
      </c>
      <c r="B214" s="649">
        <v>418335</v>
      </c>
      <c r="C214" s="649">
        <v>25437281165</v>
      </c>
      <c r="D214" s="649">
        <v>202999147920.5</v>
      </c>
      <c r="E214" s="649">
        <v>319829</v>
      </c>
      <c r="F214" s="649">
        <v>19057288099</v>
      </c>
      <c r="G214" s="649">
        <v>169011053626</v>
      </c>
      <c r="H214" s="649"/>
      <c r="I214" s="649"/>
      <c r="J214" s="649"/>
    </row>
    <row r="215" spans="1:10" ht="15" customHeight="1">
      <c r="A215" s="756" t="s">
        <v>382</v>
      </c>
      <c r="B215" s="650">
        <v>444924</v>
      </c>
      <c r="C215" s="650">
        <v>27295118532</v>
      </c>
      <c r="D215" s="650">
        <v>216571464667.5</v>
      </c>
      <c r="E215" s="650">
        <v>339846</v>
      </c>
      <c r="F215" s="650">
        <v>20401080757</v>
      </c>
      <c r="G215" s="650">
        <v>180763712542.5</v>
      </c>
      <c r="H215" s="650"/>
      <c r="I215" s="650"/>
      <c r="J215" s="650"/>
    </row>
    <row r="216" spans="1:10" ht="15" customHeight="1">
      <c r="A216" s="757" t="s">
        <v>383</v>
      </c>
      <c r="B216" s="649">
        <v>437978</v>
      </c>
      <c r="C216" s="649">
        <v>25609596788</v>
      </c>
      <c r="D216" s="649">
        <v>203080247100.5</v>
      </c>
      <c r="E216" s="649">
        <v>337993</v>
      </c>
      <c r="F216" s="649">
        <v>19309714626</v>
      </c>
      <c r="G216" s="649">
        <v>169757885112</v>
      </c>
      <c r="H216" s="649"/>
      <c r="I216" s="649"/>
      <c r="J216" s="649"/>
    </row>
    <row r="217" spans="1:10" ht="15" customHeight="1">
      <c r="A217" s="757" t="s">
        <v>280</v>
      </c>
      <c r="B217" s="649">
        <v>470828</v>
      </c>
      <c r="C217" s="649">
        <v>27488401388</v>
      </c>
      <c r="D217" s="649">
        <v>217734380139</v>
      </c>
      <c r="E217" s="649">
        <v>360153</v>
      </c>
      <c r="F217" s="649">
        <v>20455214250</v>
      </c>
      <c r="G217" s="649">
        <v>180158117515.5</v>
      </c>
      <c r="H217" s="649"/>
      <c r="I217" s="649"/>
      <c r="J217" s="649"/>
    </row>
    <row r="218" spans="1:10" ht="15" customHeight="1">
      <c r="A218" s="757" t="s">
        <v>282</v>
      </c>
      <c r="B218" s="649">
        <v>478975</v>
      </c>
      <c r="C218" s="649">
        <v>27989654700</v>
      </c>
      <c r="D218" s="649">
        <v>221409189335.5</v>
      </c>
      <c r="E218" s="649">
        <v>367883</v>
      </c>
      <c r="F218" s="649">
        <v>20959038458</v>
      </c>
      <c r="G218" s="649">
        <v>184660537705</v>
      </c>
      <c r="H218" s="649"/>
      <c r="I218" s="649"/>
      <c r="J218" s="649"/>
    </row>
    <row r="219" spans="1:10" ht="15" customHeight="1">
      <c r="A219" s="757" t="s">
        <v>284</v>
      </c>
      <c r="B219" s="649">
        <v>505378</v>
      </c>
      <c r="C219" s="649">
        <v>29279874420</v>
      </c>
      <c r="D219" s="649">
        <v>230394166349.5</v>
      </c>
      <c r="E219" s="649">
        <v>387072</v>
      </c>
      <c r="F219" s="649">
        <v>21847473842</v>
      </c>
      <c r="G219" s="649">
        <v>192233903372</v>
      </c>
      <c r="H219" s="649"/>
      <c r="I219" s="649"/>
      <c r="J219" s="649"/>
    </row>
    <row r="220" spans="1:10" ht="15" customHeight="1">
      <c r="A220" s="757" t="s">
        <v>285</v>
      </c>
      <c r="B220" s="649">
        <v>540216</v>
      </c>
      <c r="C220" s="649">
        <v>30999361453</v>
      </c>
      <c r="D220" s="649">
        <v>242073523176</v>
      </c>
      <c r="E220" s="649">
        <v>411257</v>
      </c>
      <c r="F220" s="649">
        <v>23077885633</v>
      </c>
      <c r="G220" s="649">
        <v>202388386976</v>
      </c>
      <c r="H220" s="649"/>
      <c r="I220" s="649"/>
      <c r="J220" s="649"/>
    </row>
    <row r="221" spans="1:10" ht="15" customHeight="1">
      <c r="A221" s="757" t="s">
        <v>286</v>
      </c>
      <c r="B221" s="649">
        <v>472268</v>
      </c>
      <c r="C221" s="649">
        <v>27329877455</v>
      </c>
      <c r="D221" s="649">
        <v>213692571010.5</v>
      </c>
      <c r="E221" s="649">
        <v>358826</v>
      </c>
      <c r="F221" s="649">
        <v>20265193078</v>
      </c>
      <c r="G221" s="649">
        <v>178253872719</v>
      </c>
      <c r="H221" s="649"/>
      <c r="I221" s="649"/>
      <c r="J221" s="649"/>
    </row>
    <row r="222" spans="1:10" ht="15" customHeight="1">
      <c r="A222" s="757" t="s">
        <v>287</v>
      </c>
      <c r="B222" s="651">
        <v>492453</v>
      </c>
      <c r="C222" s="651">
        <v>29276755175</v>
      </c>
      <c r="D222" s="651">
        <v>230521739609.5</v>
      </c>
      <c r="E222" s="651">
        <v>373690</v>
      </c>
      <c r="F222" s="651">
        <v>21764081208</v>
      </c>
      <c r="G222" s="651">
        <v>192003596132</v>
      </c>
      <c r="H222" s="651"/>
      <c r="I222" s="651"/>
      <c r="J222" s="651"/>
    </row>
    <row r="223" spans="1:10" ht="15" customHeight="1">
      <c r="A223" s="757" t="s">
        <v>288</v>
      </c>
      <c r="B223" s="651">
        <v>480142</v>
      </c>
      <c r="C223" s="651">
        <v>28305634246</v>
      </c>
      <c r="D223" s="651">
        <v>223044063056</v>
      </c>
      <c r="E223" s="651">
        <v>365556</v>
      </c>
      <c r="F223" s="651">
        <v>21070732898</v>
      </c>
      <c r="G223" s="651">
        <v>185762831159</v>
      </c>
      <c r="H223" s="651"/>
      <c r="I223" s="651"/>
      <c r="J223" s="651"/>
    </row>
    <row r="224" spans="1:10" ht="15" customHeight="1">
      <c r="A224" s="757" t="s">
        <v>289</v>
      </c>
      <c r="B224" s="651">
        <v>476701</v>
      </c>
      <c r="C224" s="651">
        <v>28440867214</v>
      </c>
      <c r="D224" s="651">
        <v>222630459727</v>
      </c>
      <c r="E224" s="651">
        <v>363280</v>
      </c>
      <c r="F224" s="651">
        <v>21234455307</v>
      </c>
      <c r="G224" s="651">
        <v>186958505925</v>
      </c>
      <c r="H224" s="651"/>
      <c r="I224" s="651"/>
      <c r="J224" s="651"/>
    </row>
    <row r="225" spans="1:10" ht="15" customHeight="1">
      <c r="A225" s="757" t="s">
        <v>706</v>
      </c>
      <c r="B225" s="651">
        <v>460398</v>
      </c>
      <c r="C225" s="651">
        <v>28152115662</v>
      </c>
      <c r="D225" s="651">
        <v>222077111294</v>
      </c>
      <c r="E225" s="651">
        <v>346982</v>
      </c>
      <c r="F225" s="651">
        <v>20770217794</v>
      </c>
      <c r="G225" s="651">
        <v>183507138860</v>
      </c>
      <c r="H225" s="651"/>
      <c r="I225" s="651"/>
      <c r="J225" s="651"/>
    </row>
    <row r="226" spans="1:10" ht="15" customHeight="1">
      <c r="A226" s="757" t="s">
        <v>381</v>
      </c>
      <c r="B226" s="651">
        <v>466912</v>
      </c>
      <c r="C226" s="651">
        <v>27527677408</v>
      </c>
      <c r="D226" s="651">
        <v>217080120859.5</v>
      </c>
      <c r="E226" s="651">
        <v>355089</v>
      </c>
      <c r="F226" s="651">
        <v>20475785977</v>
      </c>
      <c r="G226" s="651">
        <v>180643832522</v>
      </c>
      <c r="H226" s="651"/>
      <c r="I226" s="651"/>
      <c r="J226" s="651"/>
    </row>
    <row r="227" spans="1:10" ht="15" customHeight="1">
      <c r="A227" s="756" t="s">
        <v>382</v>
      </c>
      <c r="B227" s="652">
        <v>503022</v>
      </c>
      <c r="C227" s="652">
        <v>29892740855</v>
      </c>
      <c r="D227" s="652">
        <v>233270817675</v>
      </c>
      <c r="E227" s="652">
        <v>378639</v>
      </c>
      <c r="F227" s="652">
        <v>22044425525</v>
      </c>
      <c r="G227" s="652">
        <v>194415372475</v>
      </c>
      <c r="H227" s="652"/>
      <c r="I227" s="652"/>
      <c r="J227" s="652"/>
    </row>
    <row r="228" spans="1:10">
      <c r="A228" s="759"/>
      <c r="B228" s="760"/>
      <c r="C228" s="760"/>
      <c r="D228" s="760"/>
      <c r="E228" s="760"/>
      <c r="F228" s="760"/>
      <c r="G228" s="760"/>
      <c r="H228" s="760"/>
      <c r="I228" s="760"/>
      <c r="J228" s="760"/>
    </row>
    <row r="229" spans="1:10">
      <c r="A229" s="740"/>
      <c r="B229" s="287"/>
      <c r="C229" s="287"/>
      <c r="D229" s="287"/>
      <c r="E229" s="287"/>
      <c r="F229" s="287"/>
      <c r="G229" s="287"/>
      <c r="H229" s="287"/>
      <c r="I229" s="287"/>
      <c r="J229" s="287"/>
    </row>
    <row r="230" spans="1:10">
      <c r="A230" s="740"/>
      <c r="B230" s="287"/>
      <c r="C230" s="287"/>
      <c r="D230" s="287"/>
      <c r="E230" s="287"/>
      <c r="F230" s="287"/>
      <c r="G230" s="287"/>
      <c r="H230" s="287"/>
      <c r="I230" s="287"/>
      <c r="J230" s="287"/>
    </row>
    <row r="231" spans="1:10" ht="15" customHeight="1">
      <c r="A231" s="263"/>
      <c r="B231" s="298"/>
      <c r="C231" s="298"/>
      <c r="D231" s="298"/>
      <c r="E231" s="298"/>
      <c r="F231" s="298"/>
      <c r="G231" s="298"/>
      <c r="H231" s="298"/>
      <c r="I231" s="298"/>
      <c r="J231" s="298"/>
    </row>
    <row r="232" spans="1:10" ht="15" customHeight="1">
      <c r="A232" s="263"/>
      <c r="B232" s="298"/>
      <c r="C232" s="298"/>
      <c r="D232" s="298"/>
      <c r="E232" s="298"/>
      <c r="F232" s="298"/>
      <c r="G232" s="298"/>
      <c r="H232" s="298"/>
      <c r="I232" s="298"/>
      <c r="J232" s="298"/>
    </row>
    <row r="233" spans="1:10" ht="15" customHeight="1">
      <c r="A233" s="263"/>
      <c r="B233" s="298"/>
      <c r="C233" s="298"/>
      <c r="D233" s="298"/>
      <c r="E233" s="298"/>
      <c r="F233" s="298"/>
      <c r="G233" s="298"/>
      <c r="H233" s="298"/>
      <c r="I233" s="298"/>
      <c r="J233" s="298"/>
    </row>
  </sheetData>
  <customSheetViews>
    <customSheetView guid="{6F28069D-A7F4-41D2-AA1B-4487F97E36F1}" showPageBreaks="1" printArea="1" showRuler="0">
      <rowBreaks count="1" manualBreakCount="1">
        <brk id="58" max="9" man="1"/>
      </rowBreaks>
      <pageMargins left="0.39370078740157483" right="0.39370078740157483" top="0.39370078740157483" bottom="0" header="0.19685039370078741" footer="0.11811023622047245"/>
      <printOptions horizontalCentered="1"/>
      <pageSetup paperSize="8" scale="95" orientation="landscape" horizontalDpi="4294967292" r:id="rId1"/>
      <headerFooter alignWithMargins="0"/>
    </customSheetView>
  </customSheetViews>
  <mergeCells count="20">
    <mergeCell ref="A120:A121"/>
    <mergeCell ref="B120:D120"/>
    <mergeCell ref="E120:G120"/>
    <mergeCell ref="H120:J120"/>
    <mergeCell ref="B2:J2"/>
    <mergeCell ref="A4:A5"/>
    <mergeCell ref="B4:D4"/>
    <mergeCell ref="E4:G4"/>
    <mergeCell ref="H4:J4"/>
    <mergeCell ref="B61:J61"/>
    <mergeCell ref="A63:A64"/>
    <mergeCell ref="B63:D63"/>
    <mergeCell ref="E63:G63"/>
    <mergeCell ref="H63:J63"/>
    <mergeCell ref="B118:J118"/>
    <mergeCell ref="B175:J175"/>
    <mergeCell ref="A177:A178"/>
    <mergeCell ref="B177:D177"/>
    <mergeCell ref="E177:G177"/>
    <mergeCell ref="H177:J177"/>
  </mergeCells>
  <phoneticPr fontId="2"/>
  <printOptions horizontalCentered="1"/>
  <pageMargins left="0.39370078740157483" right="0.39370078740157483" top="0.59055118110236227" bottom="0" header="0.19685039370078741" footer="0.11811023622047245"/>
  <pageSetup paperSize="8" scale="95" orientation="landscape" horizontalDpi="4294967292" r:id="rId2"/>
  <headerFooter alignWithMargins="0"/>
  <rowBreaks count="3" manualBreakCount="3">
    <brk id="59" max="9" man="1"/>
    <brk id="116" max="9" man="1"/>
    <brk id="173"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F92"/>
  <sheetViews>
    <sheetView zoomScale="85" zoomScaleNormal="85" workbookViewId="0">
      <pane xSplit="2" ySplit="9" topLeftCell="C10" activePane="bottomRight" state="frozen"/>
      <selection pane="topRight"/>
      <selection pane="bottomLeft"/>
      <selection pane="bottomRight"/>
    </sheetView>
  </sheetViews>
  <sheetFormatPr defaultRowHeight="13.5"/>
  <cols>
    <col min="1" max="1" width="15.5" style="187" bestFit="1" customWidth="1"/>
    <col min="2" max="2" width="22.875" style="187" bestFit="1" customWidth="1"/>
    <col min="3" max="3" width="19.125" style="186" customWidth="1"/>
    <col min="4" max="4" width="19.25" style="186" customWidth="1"/>
    <col min="5" max="6" width="15.5" style="186" bestFit="1" customWidth="1"/>
    <col min="7" max="8" width="18" style="186" bestFit="1" customWidth="1"/>
    <col min="9" max="9" width="13" style="186" bestFit="1" customWidth="1"/>
    <col min="10" max="11" width="15.5" style="186" bestFit="1" customWidth="1"/>
    <col min="12" max="12" width="18" style="186" bestFit="1" customWidth="1"/>
    <col min="13" max="15" width="15.5" style="186" bestFit="1" customWidth="1"/>
    <col min="16" max="16" width="18" style="186" bestFit="1" customWidth="1"/>
    <col min="17" max="19" width="15.5" style="186" bestFit="1" customWidth="1"/>
    <col min="20" max="20" width="18" style="186" bestFit="1" customWidth="1"/>
    <col min="21" max="21" width="15.5" style="186" bestFit="1" customWidth="1"/>
    <col min="22" max="22" width="16.125" style="186" bestFit="1" customWidth="1"/>
    <col min="23" max="23" width="15.5" style="186" bestFit="1" customWidth="1"/>
    <col min="24" max="24" width="18" style="186" bestFit="1" customWidth="1"/>
    <col min="25" max="25" width="13" style="186" bestFit="1" customWidth="1"/>
    <col min="26" max="28" width="15.5" style="186" bestFit="1" customWidth="1"/>
    <col min="29" max="30" width="13" style="186" bestFit="1" customWidth="1"/>
    <col min="31" max="31" width="14.25" style="186" bestFit="1" customWidth="1"/>
    <col min="32" max="32" width="18" style="186" bestFit="1" customWidth="1"/>
    <col min="33" max="16384" width="9" style="186"/>
  </cols>
  <sheetData>
    <row r="1" spans="1:32" s="215" customFormat="1" ht="21" customHeight="1">
      <c r="A1" s="556"/>
      <c r="C1" s="557" t="s">
        <v>360</v>
      </c>
      <c r="D1" s="557"/>
      <c r="E1" s="557"/>
      <c r="F1" s="557"/>
      <c r="G1" s="557"/>
      <c r="H1" s="557"/>
      <c r="I1" s="557"/>
      <c r="J1" s="557"/>
      <c r="K1" s="557"/>
      <c r="L1" s="557"/>
      <c r="M1" s="557"/>
      <c r="N1" s="557"/>
      <c r="O1" s="556"/>
      <c r="P1" s="556"/>
      <c r="Q1" s="557" t="s">
        <v>361</v>
      </c>
      <c r="R1" s="557"/>
      <c r="S1" s="557"/>
      <c r="T1" s="557"/>
      <c r="U1" s="557"/>
      <c r="V1" s="557"/>
      <c r="W1" s="557"/>
      <c r="X1" s="557"/>
      <c r="Y1" s="557"/>
      <c r="Z1" s="557"/>
      <c r="AA1" s="557"/>
      <c r="AB1" s="557"/>
      <c r="AC1" s="557"/>
      <c r="AD1" s="557"/>
      <c r="AE1" s="556"/>
      <c r="AF1" s="556"/>
    </row>
    <row r="2" spans="1:32">
      <c r="D2" s="558"/>
      <c r="L2" s="559"/>
      <c r="O2" s="559"/>
      <c r="P2" s="189" t="s">
        <v>708</v>
      </c>
      <c r="X2" s="559"/>
      <c r="AF2" s="189" t="s">
        <v>708</v>
      </c>
    </row>
    <row r="3" spans="1:32" s="599" customFormat="1" ht="12">
      <c r="A3" s="793" t="s">
        <v>569</v>
      </c>
      <c r="B3" s="794"/>
      <c r="C3" s="807" t="s">
        <v>534</v>
      </c>
      <c r="D3" s="808"/>
      <c r="E3" s="802" t="s">
        <v>557</v>
      </c>
      <c r="F3" s="803"/>
      <c r="G3" s="803"/>
      <c r="H3" s="803"/>
      <c r="I3" s="803"/>
      <c r="J3" s="803"/>
      <c r="K3" s="803"/>
      <c r="L3" s="803"/>
      <c r="M3" s="805"/>
      <c r="N3" s="805"/>
      <c r="O3" s="805"/>
      <c r="P3" s="806"/>
      <c r="Q3" s="785" t="s">
        <v>570</v>
      </c>
      <c r="R3" s="785"/>
      <c r="S3" s="785"/>
      <c r="T3" s="785"/>
      <c r="U3" s="785" t="s">
        <v>476</v>
      </c>
      <c r="V3" s="785"/>
      <c r="W3" s="785"/>
      <c r="X3" s="785"/>
      <c r="Y3" s="785" t="s">
        <v>241</v>
      </c>
      <c r="Z3" s="785"/>
      <c r="AA3" s="785"/>
      <c r="AB3" s="785"/>
      <c r="AC3" s="785" t="s">
        <v>566</v>
      </c>
      <c r="AD3" s="785"/>
      <c r="AE3" s="785"/>
      <c r="AF3" s="785"/>
    </row>
    <row r="4" spans="1:32" s="599" customFormat="1" ht="12">
      <c r="A4" s="795"/>
      <c r="B4" s="796"/>
      <c r="C4" s="809"/>
      <c r="D4" s="810"/>
      <c r="E4" s="799" t="s">
        <v>541</v>
      </c>
      <c r="F4" s="800"/>
      <c r="G4" s="800"/>
      <c r="H4" s="801"/>
      <c r="I4" s="802" t="s">
        <v>562</v>
      </c>
      <c r="J4" s="803"/>
      <c r="K4" s="803"/>
      <c r="L4" s="804"/>
      <c r="M4" s="802" t="s">
        <v>563</v>
      </c>
      <c r="N4" s="803"/>
      <c r="O4" s="803"/>
      <c r="P4" s="804"/>
      <c r="Q4" s="785"/>
      <c r="R4" s="785"/>
      <c r="S4" s="785"/>
      <c r="T4" s="785"/>
      <c r="U4" s="785"/>
      <c r="V4" s="785"/>
      <c r="W4" s="785"/>
      <c r="X4" s="785"/>
      <c r="Y4" s="785"/>
      <c r="Z4" s="785"/>
      <c r="AA4" s="785"/>
      <c r="AB4" s="785"/>
      <c r="AC4" s="785"/>
      <c r="AD4" s="785"/>
      <c r="AE4" s="785"/>
      <c r="AF4" s="785"/>
    </row>
    <row r="5" spans="1:32" s="599" customFormat="1" ht="12">
      <c r="A5" s="797"/>
      <c r="B5" s="798"/>
      <c r="C5" s="592" t="s">
        <v>535</v>
      </c>
      <c r="D5" s="598" t="s">
        <v>536</v>
      </c>
      <c r="E5" s="592" t="s">
        <v>535</v>
      </c>
      <c r="F5" s="595" t="s">
        <v>558</v>
      </c>
      <c r="G5" s="592" t="s">
        <v>559</v>
      </c>
      <c r="H5" s="594" t="s">
        <v>536</v>
      </c>
      <c r="I5" s="592" t="s">
        <v>535</v>
      </c>
      <c r="J5" s="598" t="s">
        <v>558</v>
      </c>
      <c r="K5" s="592" t="s">
        <v>559</v>
      </c>
      <c r="L5" s="598" t="s">
        <v>536</v>
      </c>
      <c r="M5" s="592" t="s">
        <v>535</v>
      </c>
      <c r="N5" s="598" t="s">
        <v>558</v>
      </c>
      <c r="O5" s="592" t="s">
        <v>559</v>
      </c>
      <c r="P5" s="592" t="s">
        <v>536</v>
      </c>
      <c r="Q5" s="592" t="s">
        <v>535</v>
      </c>
      <c r="R5" s="598" t="s">
        <v>558</v>
      </c>
      <c r="S5" s="592" t="s">
        <v>559</v>
      </c>
      <c r="T5" s="595" t="s">
        <v>536</v>
      </c>
      <c r="U5" s="592" t="s">
        <v>535</v>
      </c>
      <c r="V5" s="600" t="s">
        <v>564</v>
      </c>
      <c r="W5" s="592" t="s">
        <v>559</v>
      </c>
      <c r="X5" s="598" t="s">
        <v>536</v>
      </c>
      <c r="Y5" s="592" t="s">
        <v>535</v>
      </c>
      <c r="Z5" s="598" t="s">
        <v>217</v>
      </c>
      <c r="AA5" s="592" t="s">
        <v>565</v>
      </c>
      <c r="AB5" s="598" t="s">
        <v>536</v>
      </c>
      <c r="AC5" s="592" t="s">
        <v>535</v>
      </c>
      <c r="AD5" s="598" t="s">
        <v>558</v>
      </c>
      <c r="AE5" s="592" t="s">
        <v>568</v>
      </c>
      <c r="AF5" s="592" t="s">
        <v>536</v>
      </c>
    </row>
    <row r="6" spans="1:32">
      <c r="A6" s="190"/>
      <c r="B6" s="191"/>
      <c r="C6" s="195" t="s">
        <v>537</v>
      </c>
      <c r="D6" s="196" t="s">
        <v>539</v>
      </c>
      <c r="E6" s="195" t="s">
        <v>537</v>
      </c>
      <c r="F6" s="196" t="s">
        <v>560</v>
      </c>
      <c r="G6" s="197" t="s">
        <v>638</v>
      </c>
      <c r="H6" s="196" t="s">
        <v>539</v>
      </c>
      <c r="I6" s="195" t="s">
        <v>537</v>
      </c>
      <c r="J6" s="196" t="s">
        <v>560</v>
      </c>
      <c r="K6" s="197" t="s">
        <v>638</v>
      </c>
      <c r="L6" s="196" t="s">
        <v>539</v>
      </c>
      <c r="M6" s="195" t="s">
        <v>537</v>
      </c>
      <c r="N6" s="196" t="s">
        <v>560</v>
      </c>
      <c r="O6" s="197" t="s">
        <v>638</v>
      </c>
      <c r="P6" s="195" t="s">
        <v>539</v>
      </c>
      <c r="Q6" s="195" t="s">
        <v>537</v>
      </c>
      <c r="R6" s="459" t="s">
        <v>560</v>
      </c>
      <c r="S6" s="197" t="s">
        <v>638</v>
      </c>
      <c r="T6" s="508" t="s">
        <v>539</v>
      </c>
      <c r="U6" s="195" t="s">
        <v>537</v>
      </c>
      <c r="V6" s="196" t="s">
        <v>572</v>
      </c>
      <c r="W6" s="197" t="s">
        <v>638</v>
      </c>
      <c r="X6" s="196" t="s">
        <v>539</v>
      </c>
      <c r="Y6" s="195" t="s">
        <v>537</v>
      </c>
      <c r="Z6" s="196" t="s">
        <v>225</v>
      </c>
      <c r="AA6" s="195" t="s">
        <v>539</v>
      </c>
      <c r="AB6" s="196" t="s">
        <v>539</v>
      </c>
      <c r="AC6" s="195" t="s">
        <v>537</v>
      </c>
      <c r="AD6" s="196" t="s">
        <v>560</v>
      </c>
      <c r="AE6" s="195" t="s">
        <v>539</v>
      </c>
      <c r="AF6" s="195" t="s">
        <v>539</v>
      </c>
    </row>
    <row r="7" spans="1:32" s="200" customFormat="1" ht="17.25" customHeight="1">
      <c r="A7" s="198" t="s">
        <v>709</v>
      </c>
      <c r="B7" s="199"/>
      <c r="C7" s="615">
        <v>1057813322</v>
      </c>
      <c r="D7" s="616">
        <v>11865645888.459</v>
      </c>
      <c r="E7" s="615">
        <v>570871933</v>
      </c>
      <c r="F7" s="616">
        <v>953341240</v>
      </c>
      <c r="G7" s="615">
        <v>1150238206.46</v>
      </c>
      <c r="H7" s="616">
        <v>8348157832.2069998</v>
      </c>
      <c r="I7" s="615">
        <v>9905637</v>
      </c>
      <c r="J7" s="616">
        <v>115736341</v>
      </c>
      <c r="K7" s="615">
        <v>486274683.24400002</v>
      </c>
      <c r="L7" s="616">
        <v>3848310528.1500001</v>
      </c>
      <c r="M7" s="615">
        <v>560966296</v>
      </c>
      <c r="N7" s="616">
        <v>837604899</v>
      </c>
      <c r="O7" s="615">
        <v>663963523.21599996</v>
      </c>
      <c r="P7" s="615">
        <v>4499847304.0570002</v>
      </c>
      <c r="Q7" s="615">
        <v>134615924</v>
      </c>
      <c r="R7" s="616">
        <v>233493169</v>
      </c>
      <c r="S7" s="615">
        <v>159078996.76199999</v>
      </c>
      <c r="T7" s="617">
        <v>1093180326.155</v>
      </c>
      <c r="U7" s="615">
        <v>351199782</v>
      </c>
      <c r="V7" s="616">
        <v>443825410</v>
      </c>
      <c r="W7" s="615">
        <v>340506094.61000001</v>
      </c>
      <c r="X7" s="616">
        <v>2248456895.3899999</v>
      </c>
      <c r="Y7" s="615">
        <v>8315631</v>
      </c>
      <c r="Z7" s="616">
        <v>262844193</v>
      </c>
      <c r="AA7" s="615">
        <v>174583014.67399999</v>
      </c>
      <c r="AB7" s="616">
        <v>119213101.233</v>
      </c>
      <c r="AC7" s="615">
        <v>1125683</v>
      </c>
      <c r="AD7" s="616">
        <v>7165564</v>
      </c>
      <c r="AE7" s="615">
        <v>79111874.349999994</v>
      </c>
      <c r="AF7" s="615">
        <v>56637733.473999999</v>
      </c>
    </row>
    <row r="8" spans="1:32" s="200" customFormat="1" ht="17.25" customHeight="1">
      <c r="A8" s="198" t="s">
        <v>710</v>
      </c>
      <c r="B8" s="199"/>
      <c r="C8" s="615">
        <v>1093369276</v>
      </c>
      <c r="D8" s="616">
        <v>12298080851.684999</v>
      </c>
      <c r="E8" s="615">
        <v>586310891</v>
      </c>
      <c r="F8" s="616">
        <v>968263773</v>
      </c>
      <c r="G8" s="615">
        <v>1187328536.056</v>
      </c>
      <c r="H8" s="616">
        <v>8617757972.9120007</v>
      </c>
      <c r="I8" s="615">
        <v>10058582</v>
      </c>
      <c r="J8" s="616">
        <v>116125941</v>
      </c>
      <c r="K8" s="615">
        <v>500000332.91399997</v>
      </c>
      <c r="L8" s="616">
        <v>3965794674.4159999</v>
      </c>
      <c r="M8" s="615">
        <v>576252309</v>
      </c>
      <c r="N8" s="616">
        <v>852137832</v>
      </c>
      <c r="O8" s="615">
        <v>687328203.14199996</v>
      </c>
      <c r="P8" s="615">
        <v>4651963298.4960003</v>
      </c>
      <c r="Q8" s="615">
        <v>140479200</v>
      </c>
      <c r="R8" s="616">
        <v>238555876</v>
      </c>
      <c r="S8" s="615">
        <v>165003669.391</v>
      </c>
      <c r="T8" s="617">
        <v>1130468571.967</v>
      </c>
      <c r="U8" s="615">
        <v>365245526</v>
      </c>
      <c r="V8" s="616">
        <v>457554764</v>
      </c>
      <c r="W8" s="615">
        <v>358343146.616</v>
      </c>
      <c r="X8" s="616">
        <v>2363676342.7550001</v>
      </c>
      <c r="Y8" s="615">
        <v>8408860</v>
      </c>
      <c r="Z8" s="616">
        <v>262123885</v>
      </c>
      <c r="AA8" s="615">
        <v>174213256.12400001</v>
      </c>
      <c r="AB8" s="616">
        <v>118521316.44</v>
      </c>
      <c r="AC8" s="615">
        <v>1333659</v>
      </c>
      <c r="AD8" s="616">
        <v>8518600</v>
      </c>
      <c r="AE8" s="615">
        <v>94117004.495000005</v>
      </c>
      <c r="AF8" s="615">
        <v>67656647.611000001</v>
      </c>
    </row>
    <row r="9" spans="1:32" s="200" customFormat="1" ht="17.25" customHeight="1">
      <c r="A9" s="201" t="s">
        <v>711</v>
      </c>
      <c r="B9" s="202"/>
      <c r="C9" s="560">
        <v>1125852881</v>
      </c>
      <c r="D9" s="560">
        <v>12544512967.245001</v>
      </c>
      <c r="E9" s="560">
        <v>600348030</v>
      </c>
      <c r="F9" s="560">
        <v>979527180</v>
      </c>
      <c r="G9" s="560">
        <v>1228172085.777</v>
      </c>
      <c r="H9" s="560">
        <v>8851747017.8460007</v>
      </c>
      <c r="I9" s="560">
        <v>10159641</v>
      </c>
      <c r="J9" s="560">
        <v>116276203</v>
      </c>
      <c r="K9" s="560">
        <v>519036989.38099998</v>
      </c>
      <c r="L9" s="560">
        <v>4085945481.2740002</v>
      </c>
      <c r="M9" s="560">
        <v>590188389</v>
      </c>
      <c r="N9" s="560">
        <v>863250977</v>
      </c>
      <c r="O9" s="560">
        <v>709135096.39600003</v>
      </c>
      <c r="P9" s="560">
        <v>4765801536.5719995</v>
      </c>
      <c r="Q9" s="560">
        <v>145710389</v>
      </c>
      <c r="R9" s="560">
        <v>241699326</v>
      </c>
      <c r="S9" s="560">
        <v>170790413.60600001</v>
      </c>
      <c r="T9" s="560">
        <v>1163593543.9460001</v>
      </c>
      <c r="U9" s="560">
        <v>378216889</v>
      </c>
      <c r="V9" s="560">
        <v>469916808</v>
      </c>
      <c r="W9" s="560">
        <v>358197045.91799998</v>
      </c>
      <c r="X9" s="560">
        <v>2343644304.7719998</v>
      </c>
      <c r="Y9" s="560">
        <v>8371321</v>
      </c>
      <c r="Z9" s="560">
        <v>257918606</v>
      </c>
      <c r="AA9" s="560">
        <v>171500570.02399999</v>
      </c>
      <c r="AB9" s="560">
        <v>104537856.06999999</v>
      </c>
      <c r="AC9" s="560">
        <v>1577573</v>
      </c>
      <c r="AD9" s="560">
        <v>10130223</v>
      </c>
      <c r="AE9" s="560">
        <v>113728105.11300001</v>
      </c>
      <c r="AF9" s="560">
        <v>80990244.611000001</v>
      </c>
    </row>
    <row r="10" spans="1:32" ht="19.5" customHeight="1">
      <c r="A10" s="813" t="s">
        <v>540</v>
      </c>
      <c r="B10" s="204" t="s">
        <v>541</v>
      </c>
      <c r="C10" s="618">
        <v>918410379</v>
      </c>
      <c r="D10" s="618">
        <v>9976789737.2320004</v>
      </c>
      <c r="E10" s="618">
        <v>490065072</v>
      </c>
      <c r="F10" s="618">
        <v>744745278</v>
      </c>
      <c r="G10" s="618">
        <v>878670372.18900001</v>
      </c>
      <c r="H10" s="618">
        <v>6989453213.283</v>
      </c>
      <c r="I10" s="618">
        <v>7004218</v>
      </c>
      <c r="J10" s="618">
        <v>64285344</v>
      </c>
      <c r="K10" s="618">
        <v>347954166.84399998</v>
      </c>
      <c r="L10" s="618">
        <v>3031150290.9910002</v>
      </c>
      <c r="M10" s="618">
        <v>483060854</v>
      </c>
      <c r="N10" s="618">
        <v>680459934</v>
      </c>
      <c r="O10" s="618">
        <v>530716205.34500003</v>
      </c>
      <c r="P10" s="618">
        <v>3958302922.2919998</v>
      </c>
      <c r="Q10" s="618">
        <v>127131698</v>
      </c>
      <c r="R10" s="618">
        <v>213061733</v>
      </c>
      <c r="S10" s="618">
        <v>149230203.27599999</v>
      </c>
      <c r="T10" s="618">
        <v>1059123587.184</v>
      </c>
      <c r="U10" s="618">
        <v>300679829</v>
      </c>
      <c r="V10" s="618">
        <v>364018651</v>
      </c>
      <c r="W10" s="618">
        <v>255335351.34299999</v>
      </c>
      <c r="X10" s="618">
        <v>1868461016.3900001</v>
      </c>
      <c r="Y10" s="618">
        <v>6225275</v>
      </c>
      <c r="Z10" s="618">
        <v>145284497</v>
      </c>
      <c r="AA10" s="618">
        <v>95955383.106000006</v>
      </c>
      <c r="AB10" s="618">
        <v>31761209.436000001</v>
      </c>
      <c r="AC10" s="618">
        <v>533780</v>
      </c>
      <c r="AD10" s="618">
        <v>3239233</v>
      </c>
      <c r="AE10" s="618">
        <v>37997924.248000003</v>
      </c>
      <c r="AF10" s="618">
        <v>27990710.938999999</v>
      </c>
    </row>
    <row r="11" spans="1:32" ht="21" customHeight="1">
      <c r="A11" s="814"/>
      <c r="B11" s="588" t="s">
        <v>432</v>
      </c>
      <c r="C11" s="561">
        <v>441539643</v>
      </c>
      <c r="D11" s="561">
        <v>4774995450.8520002</v>
      </c>
      <c r="E11" s="561">
        <v>233942470</v>
      </c>
      <c r="F11" s="561">
        <v>338793303</v>
      </c>
      <c r="G11" s="561">
        <v>414962301.28200001</v>
      </c>
      <c r="H11" s="561">
        <v>3254825122.2519999</v>
      </c>
      <c r="I11" s="561">
        <v>3076951</v>
      </c>
      <c r="J11" s="561">
        <v>25893163</v>
      </c>
      <c r="K11" s="561">
        <v>153362883.84400001</v>
      </c>
      <c r="L11" s="561">
        <v>1329591551.3629999</v>
      </c>
      <c r="M11" s="561">
        <v>230865519</v>
      </c>
      <c r="N11" s="561">
        <v>312900140</v>
      </c>
      <c r="O11" s="561">
        <v>261599417.43799999</v>
      </c>
      <c r="P11" s="561">
        <v>1925233570.8889999</v>
      </c>
      <c r="Q11" s="561">
        <v>66578483</v>
      </c>
      <c r="R11" s="561">
        <v>116643915</v>
      </c>
      <c r="S11" s="561">
        <v>82474712.517000005</v>
      </c>
      <c r="T11" s="561">
        <v>579277803.60599995</v>
      </c>
      <c r="U11" s="561">
        <v>140949349</v>
      </c>
      <c r="V11" s="561">
        <v>163986514</v>
      </c>
      <c r="W11" s="561">
        <v>128013254.292</v>
      </c>
      <c r="X11" s="561">
        <v>924828701.48800004</v>
      </c>
      <c r="Y11" s="561">
        <v>2786266</v>
      </c>
      <c r="Z11" s="561">
        <v>57645629</v>
      </c>
      <c r="AA11" s="561">
        <v>38217826.828000002</v>
      </c>
      <c r="AB11" s="561">
        <v>12395131.286</v>
      </c>
      <c r="AC11" s="561">
        <v>69341</v>
      </c>
      <c r="AD11" s="561">
        <v>439971</v>
      </c>
      <c r="AE11" s="561">
        <v>5107705.88</v>
      </c>
      <c r="AF11" s="561">
        <v>3668692.22</v>
      </c>
    </row>
    <row r="12" spans="1:32" ht="21" customHeight="1">
      <c r="A12" s="814"/>
      <c r="B12" s="715" t="s">
        <v>433</v>
      </c>
      <c r="C12" s="561">
        <v>279838872</v>
      </c>
      <c r="D12" s="561">
        <v>2728699036.9889998</v>
      </c>
      <c r="E12" s="561">
        <v>148455037</v>
      </c>
      <c r="F12" s="561">
        <v>225759166</v>
      </c>
      <c r="G12" s="561">
        <v>238476813.96399999</v>
      </c>
      <c r="H12" s="561">
        <v>1850900723.655</v>
      </c>
      <c r="I12" s="561">
        <v>1942779</v>
      </c>
      <c r="J12" s="561">
        <v>20569910</v>
      </c>
      <c r="K12" s="561">
        <v>90545914.671000004</v>
      </c>
      <c r="L12" s="561">
        <v>771553635.27600002</v>
      </c>
      <c r="M12" s="561">
        <v>146512258</v>
      </c>
      <c r="N12" s="561">
        <v>205189256</v>
      </c>
      <c r="O12" s="561">
        <v>147930899.29300001</v>
      </c>
      <c r="P12" s="561">
        <v>1079347088.3789999</v>
      </c>
      <c r="Q12" s="561">
        <v>42374845</v>
      </c>
      <c r="R12" s="561">
        <v>67296250</v>
      </c>
      <c r="S12" s="561">
        <v>46329570.064999998</v>
      </c>
      <c r="T12" s="561">
        <v>325468825.699</v>
      </c>
      <c r="U12" s="561">
        <v>88693403</v>
      </c>
      <c r="V12" s="561">
        <v>105807662</v>
      </c>
      <c r="W12" s="561">
        <v>73132775.782000005</v>
      </c>
      <c r="X12" s="561">
        <v>527072170.47500002</v>
      </c>
      <c r="Y12" s="561">
        <v>1742609</v>
      </c>
      <c r="Z12" s="561">
        <v>48452419</v>
      </c>
      <c r="AA12" s="561">
        <v>31559071.528000001</v>
      </c>
      <c r="AB12" s="561">
        <v>10738478.558</v>
      </c>
      <c r="AC12" s="561">
        <v>315587</v>
      </c>
      <c r="AD12" s="561">
        <v>1817776</v>
      </c>
      <c r="AE12" s="561">
        <v>20518615.078000002</v>
      </c>
      <c r="AF12" s="561">
        <v>14518838.602</v>
      </c>
    </row>
    <row r="13" spans="1:32" ht="21" customHeight="1">
      <c r="A13" s="814"/>
      <c r="B13" s="205" t="s">
        <v>434</v>
      </c>
      <c r="C13" s="561">
        <v>109938611</v>
      </c>
      <c r="D13" s="561">
        <v>1015721829.732</v>
      </c>
      <c r="E13" s="561">
        <v>60443100</v>
      </c>
      <c r="F13" s="561">
        <v>99245814</v>
      </c>
      <c r="G13" s="561">
        <v>94061150.762999997</v>
      </c>
      <c r="H13" s="561">
        <v>788226379.16700006</v>
      </c>
      <c r="I13" s="561">
        <v>972445</v>
      </c>
      <c r="J13" s="561">
        <v>6214980</v>
      </c>
      <c r="K13" s="561">
        <v>41689763.483000003</v>
      </c>
      <c r="L13" s="561">
        <v>368689845.05199999</v>
      </c>
      <c r="M13" s="561">
        <v>59470655</v>
      </c>
      <c r="N13" s="561">
        <v>93030834</v>
      </c>
      <c r="O13" s="561">
        <v>52371387.280000001</v>
      </c>
      <c r="P13" s="561">
        <v>419536534.11500001</v>
      </c>
      <c r="Q13" s="561">
        <v>7993939</v>
      </c>
      <c r="R13" s="561">
        <v>10351241</v>
      </c>
      <c r="S13" s="561">
        <v>7363380.983</v>
      </c>
      <c r="T13" s="561">
        <v>58992000.219999999</v>
      </c>
      <c r="U13" s="561">
        <v>41403084</v>
      </c>
      <c r="V13" s="561">
        <v>59320123</v>
      </c>
      <c r="W13" s="561">
        <v>19940847.581999999</v>
      </c>
      <c r="X13" s="561">
        <v>159907336.12900001</v>
      </c>
      <c r="Y13" s="561">
        <v>731449</v>
      </c>
      <c r="Z13" s="561">
        <v>10882327</v>
      </c>
      <c r="AA13" s="561">
        <v>7020613.2750000004</v>
      </c>
      <c r="AB13" s="561">
        <v>2270992.611</v>
      </c>
      <c r="AC13" s="561">
        <v>98488</v>
      </c>
      <c r="AD13" s="561">
        <v>589324</v>
      </c>
      <c r="AE13" s="561">
        <v>7896489.7699999996</v>
      </c>
      <c r="AF13" s="561">
        <v>6325121.6050000004</v>
      </c>
    </row>
    <row r="14" spans="1:32" ht="21" customHeight="1">
      <c r="A14" s="814"/>
      <c r="B14" s="715" t="s">
        <v>435</v>
      </c>
      <c r="C14" s="561">
        <v>35917757</v>
      </c>
      <c r="D14" s="561">
        <v>554298822.81799996</v>
      </c>
      <c r="E14" s="561">
        <v>19415480</v>
      </c>
      <c r="F14" s="561">
        <v>31175196</v>
      </c>
      <c r="G14" s="561">
        <v>51062710.914999999</v>
      </c>
      <c r="H14" s="561">
        <v>414692971.185</v>
      </c>
      <c r="I14" s="561">
        <v>382310</v>
      </c>
      <c r="J14" s="561">
        <v>3747361</v>
      </c>
      <c r="K14" s="561">
        <v>23784203.727000002</v>
      </c>
      <c r="L14" s="561">
        <v>211808151.36500001</v>
      </c>
      <c r="M14" s="561">
        <v>19033170</v>
      </c>
      <c r="N14" s="561">
        <v>27427835</v>
      </c>
      <c r="O14" s="561">
        <v>27278507.188000001</v>
      </c>
      <c r="P14" s="561">
        <v>202884819.81999999</v>
      </c>
      <c r="Q14" s="561">
        <v>4423218</v>
      </c>
      <c r="R14" s="561">
        <v>8125641</v>
      </c>
      <c r="S14" s="561">
        <v>5659397.5429999996</v>
      </c>
      <c r="T14" s="561">
        <v>39780337.836000003</v>
      </c>
      <c r="U14" s="561">
        <v>12068882</v>
      </c>
      <c r="V14" s="561">
        <v>14018019</v>
      </c>
      <c r="W14" s="561">
        <v>13537785.185000001</v>
      </c>
      <c r="X14" s="561">
        <v>97233176.899000004</v>
      </c>
      <c r="Y14" s="561">
        <v>362517</v>
      </c>
      <c r="Z14" s="561">
        <v>8698141</v>
      </c>
      <c r="AA14" s="561">
        <v>5901115.1100000003</v>
      </c>
      <c r="AB14" s="561">
        <v>1914778.852</v>
      </c>
      <c r="AC14" s="561">
        <v>10177</v>
      </c>
      <c r="AD14" s="561">
        <v>80340</v>
      </c>
      <c r="AE14" s="561">
        <v>932232.52</v>
      </c>
      <c r="AF14" s="561">
        <v>677558.04599999997</v>
      </c>
    </row>
    <row r="15" spans="1:32" ht="21">
      <c r="A15" s="814"/>
      <c r="B15" s="715" t="s">
        <v>436</v>
      </c>
      <c r="C15" s="561">
        <v>19159435</v>
      </c>
      <c r="D15" s="561">
        <v>303732666.05299997</v>
      </c>
      <c r="E15" s="561">
        <v>10297071</v>
      </c>
      <c r="F15" s="561">
        <v>18273557</v>
      </c>
      <c r="G15" s="561">
        <v>27936180.660999998</v>
      </c>
      <c r="H15" s="561">
        <v>228103964.08899999</v>
      </c>
      <c r="I15" s="561">
        <v>212531</v>
      </c>
      <c r="J15" s="561">
        <v>2897849</v>
      </c>
      <c r="K15" s="561">
        <v>13012049.655999999</v>
      </c>
      <c r="L15" s="561">
        <v>115732368.82799999</v>
      </c>
      <c r="M15" s="561">
        <v>10084540</v>
      </c>
      <c r="N15" s="561">
        <v>15375708</v>
      </c>
      <c r="O15" s="561">
        <v>14924131.005000001</v>
      </c>
      <c r="P15" s="561">
        <v>112371595.26100001</v>
      </c>
      <c r="Q15" s="561">
        <v>2294679</v>
      </c>
      <c r="R15" s="561">
        <v>4197704</v>
      </c>
      <c r="S15" s="561">
        <v>2879400.7239999999</v>
      </c>
      <c r="T15" s="561">
        <v>20231263.929000001</v>
      </c>
      <c r="U15" s="561">
        <v>6550104</v>
      </c>
      <c r="V15" s="561">
        <v>7777003</v>
      </c>
      <c r="W15" s="561">
        <v>7309881.2640000004</v>
      </c>
      <c r="X15" s="561">
        <v>52631084.369000003</v>
      </c>
      <c r="Y15" s="561">
        <v>204306</v>
      </c>
      <c r="Z15" s="561">
        <v>7395033</v>
      </c>
      <c r="AA15" s="561">
        <v>4981210.875</v>
      </c>
      <c r="AB15" s="561">
        <v>1716143.5789999999</v>
      </c>
      <c r="AC15" s="561">
        <v>17581</v>
      </c>
      <c r="AD15" s="561">
        <v>130393</v>
      </c>
      <c r="AE15" s="561">
        <v>1463449.08</v>
      </c>
      <c r="AF15" s="561">
        <v>1050210.0870000001</v>
      </c>
    </row>
    <row r="16" spans="1:32" ht="19.5" customHeight="1">
      <c r="A16" s="814"/>
      <c r="B16" s="205" t="s">
        <v>249</v>
      </c>
      <c r="C16" s="561">
        <v>7219793</v>
      </c>
      <c r="D16" s="561">
        <v>122634935.54899999</v>
      </c>
      <c r="E16" s="561">
        <v>3925915</v>
      </c>
      <c r="F16" s="561">
        <v>6650085</v>
      </c>
      <c r="G16" s="561">
        <v>11530031.995999999</v>
      </c>
      <c r="H16" s="561">
        <v>92653812.228</v>
      </c>
      <c r="I16" s="561">
        <v>88318</v>
      </c>
      <c r="J16" s="561">
        <v>884907</v>
      </c>
      <c r="K16" s="561">
        <v>5405902.4670000002</v>
      </c>
      <c r="L16" s="561">
        <v>47040721.208999999</v>
      </c>
      <c r="M16" s="561">
        <v>3837597</v>
      </c>
      <c r="N16" s="561">
        <v>5765178</v>
      </c>
      <c r="O16" s="561">
        <v>6124129.5290000001</v>
      </c>
      <c r="P16" s="561">
        <v>45613091.019000001</v>
      </c>
      <c r="Q16" s="561">
        <v>860230</v>
      </c>
      <c r="R16" s="561">
        <v>1539893</v>
      </c>
      <c r="S16" s="561">
        <v>1039647.691</v>
      </c>
      <c r="T16" s="561">
        <v>7299693.6859999998</v>
      </c>
      <c r="U16" s="561">
        <v>2429118</v>
      </c>
      <c r="V16" s="561">
        <v>2859196</v>
      </c>
      <c r="W16" s="561">
        <v>3059674.3930000002</v>
      </c>
      <c r="X16" s="561">
        <v>21927772.357000001</v>
      </c>
      <c r="Y16" s="561">
        <v>84063</v>
      </c>
      <c r="Z16" s="561">
        <v>2075300</v>
      </c>
      <c r="AA16" s="561">
        <v>1409086.365</v>
      </c>
      <c r="AB16" s="561">
        <v>449864.73499999999</v>
      </c>
      <c r="AC16" s="561">
        <v>4530</v>
      </c>
      <c r="AD16" s="561">
        <v>35864</v>
      </c>
      <c r="AE16" s="561">
        <v>416259.56</v>
      </c>
      <c r="AF16" s="561">
        <v>303792.54300000001</v>
      </c>
    </row>
    <row r="17" spans="1:32" ht="19.5" customHeight="1">
      <c r="A17" s="815"/>
      <c r="B17" s="641" t="s">
        <v>419</v>
      </c>
      <c r="C17" s="561">
        <v>24796268</v>
      </c>
      <c r="D17" s="561">
        <v>476706995.23900002</v>
      </c>
      <c r="E17" s="561">
        <v>13585999</v>
      </c>
      <c r="F17" s="561">
        <v>24848157</v>
      </c>
      <c r="G17" s="561">
        <v>40641182.608000003</v>
      </c>
      <c r="H17" s="561">
        <v>360050240.70700002</v>
      </c>
      <c r="I17" s="561">
        <v>328884</v>
      </c>
      <c r="J17" s="561">
        <v>4077174</v>
      </c>
      <c r="K17" s="561">
        <v>20153448.995999999</v>
      </c>
      <c r="L17" s="561">
        <v>186734017.898</v>
      </c>
      <c r="M17" s="561">
        <v>13257115</v>
      </c>
      <c r="N17" s="561">
        <v>20770983</v>
      </c>
      <c r="O17" s="561">
        <v>20487733.612</v>
      </c>
      <c r="P17" s="561">
        <v>173316222.80899999</v>
      </c>
      <c r="Q17" s="561">
        <v>2606304</v>
      </c>
      <c r="R17" s="561">
        <v>4907089</v>
      </c>
      <c r="S17" s="561">
        <v>3484093.753</v>
      </c>
      <c r="T17" s="561">
        <v>28073662.208000001</v>
      </c>
      <c r="U17" s="561">
        <v>8585889</v>
      </c>
      <c r="V17" s="561">
        <v>10250134</v>
      </c>
      <c r="W17" s="561">
        <v>10341132.845000001</v>
      </c>
      <c r="X17" s="561">
        <v>84860774.672999993</v>
      </c>
      <c r="Y17" s="561">
        <v>314065</v>
      </c>
      <c r="Z17" s="561">
        <v>10135648</v>
      </c>
      <c r="AA17" s="561">
        <v>6866459.125</v>
      </c>
      <c r="AB17" s="561">
        <v>2275819.8149999999</v>
      </c>
      <c r="AC17" s="561">
        <v>18076</v>
      </c>
      <c r="AD17" s="561">
        <v>145565</v>
      </c>
      <c r="AE17" s="561">
        <v>1663172.36</v>
      </c>
      <c r="AF17" s="561">
        <v>1446497.8359999999</v>
      </c>
    </row>
    <row r="18" spans="1:32" ht="19.5" customHeight="1">
      <c r="A18" s="788" t="s">
        <v>454</v>
      </c>
      <c r="B18" s="204" t="s">
        <v>541</v>
      </c>
      <c r="C18" s="618">
        <v>467043006</v>
      </c>
      <c r="D18" s="618">
        <v>5427513963.4359999</v>
      </c>
      <c r="E18" s="618">
        <v>249911472</v>
      </c>
      <c r="F18" s="618">
        <v>386611231</v>
      </c>
      <c r="G18" s="618">
        <v>478176649.64700001</v>
      </c>
      <c r="H18" s="618">
        <v>3846441324.6570001</v>
      </c>
      <c r="I18" s="618">
        <v>3863689</v>
      </c>
      <c r="J18" s="618">
        <v>37404569</v>
      </c>
      <c r="K18" s="618">
        <v>197268406.34200001</v>
      </c>
      <c r="L18" s="618">
        <v>1739418013.523</v>
      </c>
      <c r="M18" s="618">
        <v>246047783</v>
      </c>
      <c r="N18" s="618">
        <v>349206662</v>
      </c>
      <c r="O18" s="618">
        <v>280908243.30500001</v>
      </c>
      <c r="P18" s="618">
        <v>2107023311.1340001</v>
      </c>
      <c r="Q18" s="618">
        <v>63820730</v>
      </c>
      <c r="R18" s="618">
        <v>110147597</v>
      </c>
      <c r="S18" s="618">
        <v>77158165.162</v>
      </c>
      <c r="T18" s="618">
        <v>548259723.773</v>
      </c>
      <c r="U18" s="618">
        <v>153029248</v>
      </c>
      <c r="V18" s="618">
        <v>185246527</v>
      </c>
      <c r="W18" s="618">
        <v>135895951.287</v>
      </c>
      <c r="X18" s="618">
        <v>998547329.89699996</v>
      </c>
      <c r="Y18" s="618">
        <v>3473239</v>
      </c>
      <c r="Z18" s="618">
        <v>85999144</v>
      </c>
      <c r="AA18" s="618">
        <v>56998242.943000004</v>
      </c>
      <c r="AB18" s="618">
        <v>19095443.497000001</v>
      </c>
      <c r="AC18" s="618">
        <v>281556</v>
      </c>
      <c r="AD18" s="618">
        <v>1764423</v>
      </c>
      <c r="AE18" s="618">
        <v>20555221.467999998</v>
      </c>
      <c r="AF18" s="618">
        <v>15170141.612</v>
      </c>
    </row>
    <row r="19" spans="1:32" ht="21" customHeight="1">
      <c r="A19" s="811"/>
      <c r="B19" s="588" t="s">
        <v>432</v>
      </c>
      <c r="C19" s="561">
        <v>225605852</v>
      </c>
      <c r="D19" s="561">
        <v>2527089659.836</v>
      </c>
      <c r="E19" s="561">
        <v>119667999</v>
      </c>
      <c r="F19" s="561">
        <v>175559756</v>
      </c>
      <c r="G19" s="561">
        <v>219088309.87799999</v>
      </c>
      <c r="H19" s="561">
        <v>1734094001.8889999</v>
      </c>
      <c r="I19" s="561">
        <v>1645686</v>
      </c>
      <c r="J19" s="561">
        <v>14345212</v>
      </c>
      <c r="K19" s="561">
        <v>83569654.420000002</v>
      </c>
      <c r="L19" s="561">
        <v>733937664.80299997</v>
      </c>
      <c r="M19" s="561">
        <v>118022313</v>
      </c>
      <c r="N19" s="561">
        <v>161214544</v>
      </c>
      <c r="O19" s="561">
        <v>135518655.458</v>
      </c>
      <c r="P19" s="561">
        <v>1000156337.086</v>
      </c>
      <c r="Q19" s="561">
        <v>33866358</v>
      </c>
      <c r="R19" s="561">
        <v>60778857</v>
      </c>
      <c r="S19" s="561">
        <v>42974063.119000003</v>
      </c>
      <c r="T19" s="561">
        <v>301977824.11400002</v>
      </c>
      <c r="U19" s="561">
        <v>72033649</v>
      </c>
      <c r="V19" s="561">
        <v>84007842</v>
      </c>
      <c r="W19" s="561">
        <v>66491478.703000002</v>
      </c>
      <c r="X19" s="561">
        <v>482015612.61900002</v>
      </c>
      <c r="Y19" s="561">
        <v>1501947</v>
      </c>
      <c r="Z19" s="561">
        <v>32188357</v>
      </c>
      <c r="AA19" s="561">
        <v>21395609.094000001</v>
      </c>
      <c r="AB19" s="561">
        <v>7011411.5219999999</v>
      </c>
      <c r="AC19" s="561">
        <v>37846</v>
      </c>
      <c r="AD19" s="561">
        <v>238715</v>
      </c>
      <c r="AE19" s="561">
        <v>2758250.5350000001</v>
      </c>
      <c r="AF19" s="561">
        <v>1990809.692</v>
      </c>
    </row>
    <row r="20" spans="1:32" ht="21" customHeight="1">
      <c r="A20" s="811"/>
      <c r="B20" s="715" t="s">
        <v>433</v>
      </c>
      <c r="C20" s="561">
        <v>128960795</v>
      </c>
      <c r="D20" s="561">
        <v>1360294562.78</v>
      </c>
      <c r="E20" s="561">
        <v>68638332</v>
      </c>
      <c r="F20" s="561">
        <v>106836884</v>
      </c>
      <c r="G20" s="561">
        <v>119159618.803</v>
      </c>
      <c r="H20" s="561">
        <v>939115799.69700003</v>
      </c>
      <c r="I20" s="561">
        <v>1007521</v>
      </c>
      <c r="J20" s="561">
        <v>11431079</v>
      </c>
      <c r="K20" s="561">
        <v>47823108.362999998</v>
      </c>
      <c r="L20" s="561">
        <v>413907976.81699997</v>
      </c>
      <c r="M20" s="561">
        <v>67630811</v>
      </c>
      <c r="N20" s="561">
        <v>95405805</v>
      </c>
      <c r="O20" s="561">
        <v>71336510.439999998</v>
      </c>
      <c r="P20" s="561">
        <v>525207822.88</v>
      </c>
      <c r="Q20" s="561">
        <v>19227724</v>
      </c>
      <c r="R20" s="561">
        <v>31226034</v>
      </c>
      <c r="S20" s="561">
        <v>21484301.969999999</v>
      </c>
      <c r="T20" s="561">
        <v>151036513.81</v>
      </c>
      <c r="U20" s="561">
        <v>40928876</v>
      </c>
      <c r="V20" s="561">
        <v>49015445</v>
      </c>
      <c r="W20" s="561">
        <v>35324682.803999998</v>
      </c>
      <c r="X20" s="561">
        <v>256002544.93599999</v>
      </c>
      <c r="Y20" s="561">
        <v>909881</v>
      </c>
      <c r="Z20" s="561">
        <v>27469659</v>
      </c>
      <c r="AA20" s="561">
        <v>17923582.784000002</v>
      </c>
      <c r="AB20" s="561">
        <v>6228083.4479999999</v>
      </c>
      <c r="AC20" s="561">
        <v>165863</v>
      </c>
      <c r="AD20" s="561">
        <v>988287</v>
      </c>
      <c r="AE20" s="561">
        <v>11144458.528000001</v>
      </c>
      <c r="AF20" s="561">
        <v>7911620.8890000004</v>
      </c>
    </row>
    <row r="21" spans="1:32" ht="21" customHeight="1">
      <c r="A21" s="811"/>
      <c r="B21" s="205" t="s">
        <v>434</v>
      </c>
      <c r="C21" s="561">
        <v>49588445</v>
      </c>
      <c r="D21" s="561">
        <v>467594687.57999998</v>
      </c>
      <c r="E21" s="561">
        <v>27384300</v>
      </c>
      <c r="F21" s="561">
        <v>45266383</v>
      </c>
      <c r="G21" s="561">
        <v>43440788.630000003</v>
      </c>
      <c r="H21" s="561">
        <v>364347544.09299999</v>
      </c>
      <c r="I21" s="561">
        <v>458090</v>
      </c>
      <c r="J21" s="561">
        <v>2946461</v>
      </c>
      <c r="K21" s="561">
        <v>19522152.230999999</v>
      </c>
      <c r="L21" s="561">
        <v>172714071.498</v>
      </c>
      <c r="M21" s="561">
        <v>26926210</v>
      </c>
      <c r="N21" s="561">
        <v>42319922</v>
      </c>
      <c r="O21" s="561">
        <v>23918636.399</v>
      </c>
      <c r="P21" s="561">
        <v>191633472.595</v>
      </c>
      <c r="Q21" s="561">
        <v>3561331</v>
      </c>
      <c r="R21" s="561">
        <v>4783778</v>
      </c>
      <c r="S21" s="561">
        <v>3357309.6370000001</v>
      </c>
      <c r="T21" s="561">
        <v>26902910.420000002</v>
      </c>
      <c r="U21" s="561">
        <v>18599914</v>
      </c>
      <c r="V21" s="561">
        <v>26878792</v>
      </c>
      <c r="W21" s="561">
        <v>9031902.5209999997</v>
      </c>
      <c r="X21" s="561">
        <v>72468109.069000006</v>
      </c>
      <c r="Y21" s="561">
        <v>344714</v>
      </c>
      <c r="Z21" s="561">
        <v>5157911</v>
      </c>
      <c r="AA21" s="561">
        <v>3328828.9139999999</v>
      </c>
      <c r="AB21" s="561">
        <v>1081439.054</v>
      </c>
      <c r="AC21" s="561">
        <v>42900</v>
      </c>
      <c r="AD21" s="561">
        <v>260532</v>
      </c>
      <c r="AE21" s="561">
        <v>3487164.9449999998</v>
      </c>
      <c r="AF21" s="561">
        <v>2794684.9440000001</v>
      </c>
    </row>
    <row r="22" spans="1:32" ht="21" customHeight="1">
      <c r="A22" s="811"/>
      <c r="B22" s="715" t="s">
        <v>435</v>
      </c>
      <c r="C22" s="561">
        <v>26333299</v>
      </c>
      <c r="D22" s="561">
        <v>410306561.18199998</v>
      </c>
      <c r="E22" s="561">
        <v>14278764</v>
      </c>
      <c r="F22" s="561">
        <v>22993520</v>
      </c>
      <c r="G22" s="561">
        <v>37749184.862999998</v>
      </c>
      <c r="H22" s="561">
        <v>307651885.88499999</v>
      </c>
      <c r="I22" s="561">
        <v>284702</v>
      </c>
      <c r="J22" s="561">
        <v>2823501</v>
      </c>
      <c r="K22" s="561">
        <v>17695801.995999999</v>
      </c>
      <c r="L22" s="561">
        <v>158400843.97400001</v>
      </c>
      <c r="M22" s="561">
        <v>13994062</v>
      </c>
      <c r="N22" s="561">
        <v>20170019</v>
      </c>
      <c r="O22" s="561">
        <v>20053382.866999999</v>
      </c>
      <c r="P22" s="561">
        <v>149251041.91100001</v>
      </c>
      <c r="Q22" s="561">
        <v>3164671</v>
      </c>
      <c r="R22" s="561">
        <v>5873444</v>
      </c>
      <c r="S22" s="561">
        <v>4103280.8969999999</v>
      </c>
      <c r="T22" s="561">
        <v>28844288.962000001</v>
      </c>
      <c r="U22" s="561">
        <v>8882708</v>
      </c>
      <c r="V22" s="561">
        <v>10341380</v>
      </c>
      <c r="W22" s="561">
        <v>9998864.6740000006</v>
      </c>
      <c r="X22" s="561">
        <v>71881419.552000001</v>
      </c>
      <c r="Y22" s="561">
        <v>269547</v>
      </c>
      <c r="Z22" s="561">
        <v>6563113</v>
      </c>
      <c r="AA22" s="561">
        <v>4456216.7089999998</v>
      </c>
      <c r="AB22" s="561">
        <v>1444254.2109999999</v>
      </c>
      <c r="AC22" s="561">
        <v>7156</v>
      </c>
      <c r="AD22" s="561">
        <v>57485</v>
      </c>
      <c r="AE22" s="561">
        <v>665403.61</v>
      </c>
      <c r="AF22" s="561">
        <v>484712.57199999999</v>
      </c>
    </row>
    <row r="23" spans="1:32" ht="21" customHeight="1">
      <c r="A23" s="811"/>
      <c r="B23" s="715" t="s">
        <v>436</v>
      </c>
      <c r="C23" s="561">
        <v>13161853</v>
      </c>
      <c r="D23" s="561">
        <v>216979736.648</v>
      </c>
      <c r="E23" s="561">
        <v>7103068</v>
      </c>
      <c r="F23" s="561">
        <v>12769776</v>
      </c>
      <c r="G23" s="561">
        <v>19977124.098000001</v>
      </c>
      <c r="H23" s="561">
        <v>164203103.52399999</v>
      </c>
      <c r="I23" s="561">
        <v>155485</v>
      </c>
      <c r="J23" s="561">
        <v>2148653</v>
      </c>
      <c r="K23" s="561">
        <v>9527183.5390000008</v>
      </c>
      <c r="L23" s="561">
        <v>85224498.430999994</v>
      </c>
      <c r="M23" s="561">
        <v>6947583</v>
      </c>
      <c r="N23" s="561">
        <v>10621123</v>
      </c>
      <c r="O23" s="561">
        <v>10449940.559</v>
      </c>
      <c r="P23" s="561">
        <v>78978605.092999995</v>
      </c>
      <c r="Q23" s="561">
        <v>1525070</v>
      </c>
      <c r="R23" s="561">
        <v>2829513</v>
      </c>
      <c r="S23" s="561">
        <v>1957333.7949999999</v>
      </c>
      <c r="T23" s="561">
        <v>13759401.323000001</v>
      </c>
      <c r="U23" s="561">
        <v>4521547</v>
      </c>
      <c r="V23" s="561">
        <v>5382515</v>
      </c>
      <c r="W23" s="561">
        <v>5133129.8629999999</v>
      </c>
      <c r="X23" s="561">
        <v>37008596.487000003</v>
      </c>
      <c r="Y23" s="561">
        <v>149502</v>
      </c>
      <c r="Z23" s="561">
        <v>5499367</v>
      </c>
      <c r="AA23" s="561">
        <v>3708154.2039999999</v>
      </c>
      <c r="AB23" s="561">
        <v>1288410.3219999999</v>
      </c>
      <c r="AC23" s="561">
        <v>12168</v>
      </c>
      <c r="AD23" s="561">
        <v>89580</v>
      </c>
      <c r="AE23" s="561">
        <v>1002045.11</v>
      </c>
      <c r="AF23" s="561">
        <v>720224.99199999997</v>
      </c>
    </row>
    <row r="24" spans="1:32" ht="19.5" customHeight="1">
      <c r="A24" s="811"/>
      <c r="B24" s="205" t="s">
        <v>249</v>
      </c>
      <c r="C24" s="561">
        <v>4862226</v>
      </c>
      <c r="D24" s="561">
        <v>84804212.821999997</v>
      </c>
      <c r="E24" s="561">
        <v>2652261</v>
      </c>
      <c r="F24" s="561">
        <v>4536217</v>
      </c>
      <c r="G24" s="561">
        <v>7965545.2130000005</v>
      </c>
      <c r="H24" s="561">
        <v>64123057.195</v>
      </c>
      <c r="I24" s="561">
        <v>61513</v>
      </c>
      <c r="J24" s="561">
        <v>619224</v>
      </c>
      <c r="K24" s="561">
        <v>3761847.2039999999</v>
      </c>
      <c r="L24" s="561">
        <v>32787010.806000002</v>
      </c>
      <c r="M24" s="561">
        <v>2590748</v>
      </c>
      <c r="N24" s="561">
        <v>3916993</v>
      </c>
      <c r="O24" s="561">
        <v>4203698.0089999996</v>
      </c>
      <c r="P24" s="561">
        <v>31336046.388999999</v>
      </c>
      <c r="Q24" s="561">
        <v>561067</v>
      </c>
      <c r="R24" s="561">
        <v>1019500</v>
      </c>
      <c r="S24" s="561">
        <v>689976.429</v>
      </c>
      <c r="T24" s="561">
        <v>4843831.2209999999</v>
      </c>
      <c r="U24" s="561">
        <v>1645994</v>
      </c>
      <c r="V24" s="561">
        <v>1949521</v>
      </c>
      <c r="W24" s="561">
        <v>2135283.682</v>
      </c>
      <c r="X24" s="561">
        <v>15316209.299000001</v>
      </c>
      <c r="Y24" s="561">
        <v>58468</v>
      </c>
      <c r="Z24" s="561">
        <v>1453334</v>
      </c>
      <c r="AA24" s="561">
        <v>988064.46</v>
      </c>
      <c r="AB24" s="561">
        <v>316141.95</v>
      </c>
      <c r="AC24" s="561">
        <v>2904</v>
      </c>
      <c r="AD24" s="561">
        <v>23813</v>
      </c>
      <c r="AE24" s="561">
        <v>280699.96000000002</v>
      </c>
      <c r="AF24" s="561">
        <v>204973.15700000001</v>
      </c>
    </row>
    <row r="25" spans="1:32" ht="19.5" customHeight="1">
      <c r="A25" s="812"/>
      <c r="B25" s="641" t="s">
        <v>419</v>
      </c>
      <c r="C25" s="562">
        <v>18530536</v>
      </c>
      <c r="D25" s="562">
        <v>360444542.588</v>
      </c>
      <c r="E25" s="562">
        <v>10186748</v>
      </c>
      <c r="F25" s="562">
        <v>18648695</v>
      </c>
      <c r="G25" s="562">
        <v>30796078.162</v>
      </c>
      <c r="H25" s="562">
        <v>272905932.37400001</v>
      </c>
      <c r="I25" s="562">
        <v>250692</v>
      </c>
      <c r="J25" s="562">
        <v>3090439</v>
      </c>
      <c r="K25" s="562">
        <v>15368658.589</v>
      </c>
      <c r="L25" s="562">
        <v>142445947.19400001</v>
      </c>
      <c r="M25" s="562">
        <v>9936056</v>
      </c>
      <c r="N25" s="562">
        <v>15558256</v>
      </c>
      <c r="O25" s="562">
        <v>15427419.573000001</v>
      </c>
      <c r="P25" s="562">
        <v>130459985.18000001</v>
      </c>
      <c r="Q25" s="562">
        <v>1914509</v>
      </c>
      <c r="R25" s="562">
        <v>3636471</v>
      </c>
      <c r="S25" s="562">
        <v>2591899.3149999999</v>
      </c>
      <c r="T25" s="562">
        <v>20894953.923</v>
      </c>
      <c r="U25" s="562">
        <v>6416560</v>
      </c>
      <c r="V25" s="562">
        <v>7671032</v>
      </c>
      <c r="W25" s="562">
        <v>7780609.04</v>
      </c>
      <c r="X25" s="562">
        <v>63854837.935000002</v>
      </c>
      <c r="Y25" s="562">
        <v>239180</v>
      </c>
      <c r="Z25" s="562">
        <v>7667403</v>
      </c>
      <c r="AA25" s="562">
        <v>5197786.7779999999</v>
      </c>
      <c r="AB25" s="562">
        <v>1725702.99</v>
      </c>
      <c r="AC25" s="562">
        <v>12719</v>
      </c>
      <c r="AD25" s="562">
        <v>106011</v>
      </c>
      <c r="AE25" s="562">
        <v>1217198.78</v>
      </c>
      <c r="AF25" s="562">
        <v>1063115.3659999999</v>
      </c>
    </row>
    <row r="26" spans="1:32" ht="19.5" customHeight="1">
      <c r="A26" s="788" t="s">
        <v>542</v>
      </c>
      <c r="B26" s="204" t="s">
        <v>541</v>
      </c>
      <c r="C26" s="561">
        <v>1353842</v>
      </c>
      <c r="D26" s="561">
        <v>18549852.712000001</v>
      </c>
      <c r="E26" s="561">
        <v>728088</v>
      </c>
      <c r="F26" s="561">
        <v>1189942</v>
      </c>
      <c r="G26" s="561">
        <v>1643236.784</v>
      </c>
      <c r="H26" s="561">
        <v>13457809.284</v>
      </c>
      <c r="I26" s="561">
        <v>15973</v>
      </c>
      <c r="J26" s="561">
        <v>167317</v>
      </c>
      <c r="K26" s="561">
        <v>796198.51399999997</v>
      </c>
      <c r="L26" s="561">
        <v>7060925.7089999998</v>
      </c>
      <c r="M26" s="561">
        <v>712115</v>
      </c>
      <c r="N26" s="561">
        <v>1022625</v>
      </c>
      <c r="O26" s="561">
        <v>847038.27</v>
      </c>
      <c r="P26" s="561">
        <v>6396883.5750000002</v>
      </c>
      <c r="Q26" s="561">
        <v>170542</v>
      </c>
      <c r="R26" s="561">
        <v>309997</v>
      </c>
      <c r="S26" s="561">
        <v>227009.136</v>
      </c>
      <c r="T26" s="561">
        <v>1614220.868</v>
      </c>
      <c r="U26" s="561">
        <v>454245</v>
      </c>
      <c r="V26" s="561">
        <v>549404</v>
      </c>
      <c r="W26" s="561">
        <v>452986.44300000003</v>
      </c>
      <c r="X26" s="561">
        <v>3328469.1</v>
      </c>
      <c r="Y26" s="561">
        <v>14234</v>
      </c>
      <c r="Z26" s="561">
        <v>388334</v>
      </c>
      <c r="AA26" s="561">
        <v>258948.27799999999</v>
      </c>
      <c r="AB26" s="561">
        <v>108941.432</v>
      </c>
      <c r="AC26" s="561">
        <v>967</v>
      </c>
      <c r="AD26" s="561">
        <v>4791</v>
      </c>
      <c r="AE26" s="561">
        <v>55048.11</v>
      </c>
      <c r="AF26" s="561">
        <v>40412.027999999998</v>
      </c>
    </row>
    <row r="27" spans="1:32" ht="21" customHeight="1">
      <c r="A27" s="811"/>
      <c r="B27" s="588" t="s">
        <v>432</v>
      </c>
      <c r="C27" s="561">
        <v>402119</v>
      </c>
      <c r="D27" s="561">
        <v>6154578.3569999998</v>
      </c>
      <c r="E27" s="561">
        <v>213319</v>
      </c>
      <c r="F27" s="561">
        <v>334429</v>
      </c>
      <c r="G27" s="561">
        <v>528064.39199999999</v>
      </c>
      <c r="H27" s="561">
        <v>4372595.4800000004</v>
      </c>
      <c r="I27" s="561">
        <v>5217</v>
      </c>
      <c r="J27" s="561">
        <v>53672</v>
      </c>
      <c r="K27" s="561">
        <v>271093.56900000002</v>
      </c>
      <c r="L27" s="561">
        <v>2448028.1189999999</v>
      </c>
      <c r="M27" s="561">
        <v>208102</v>
      </c>
      <c r="N27" s="561">
        <v>280757</v>
      </c>
      <c r="O27" s="561">
        <v>256970.823</v>
      </c>
      <c r="P27" s="561">
        <v>1924567.361</v>
      </c>
      <c r="Q27" s="561">
        <v>58679</v>
      </c>
      <c r="R27" s="561">
        <v>114321</v>
      </c>
      <c r="S27" s="561">
        <v>90954.948999999993</v>
      </c>
      <c r="T27" s="561">
        <v>638656.48300000001</v>
      </c>
      <c r="U27" s="561">
        <v>130053</v>
      </c>
      <c r="V27" s="561">
        <v>147749</v>
      </c>
      <c r="W27" s="561">
        <v>150500.84</v>
      </c>
      <c r="X27" s="561">
        <v>1099775.4609999999</v>
      </c>
      <c r="Y27" s="561">
        <v>4688</v>
      </c>
      <c r="Z27" s="561">
        <v>118637</v>
      </c>
      <c r="AA27" s="561">
        <v>79301.697</v>
      </c>
      <c r="AB27" s="561">
        <v>40684.296999999999</v>
      </c>
      <c r="AC27" s="561">
        <v>68</v>
      </c>
      <c r="AD27" s="561">
        <v>330</v>
      </c>
      <c r="AE27" s="561">
        <v>3670.36</v>
      </c>
      <c r="AF27" s="561">
        <v>2866.636</v>
      </c>
    </row>
    <row r="28" spans="1:32" ht="21" customHeight="1">
      <c r="A28" s="811"/>
      <c r="B28" s="715" t="s">
        <v>433</v>
      </c>
      <c r="C28" s="561">
        <v>539857</v>
      </c>
      <c r="D28" s="561">
        <v>5852154.7819999997</v>
      </c>
      <c r="E28" s="561">
        <v>288155</v>
      </c>
      <c r="F28" s="561">
        <v>454282</v>
      </c>
      <c r="G28" s="561">
        <v>519786.76199999999</v>
      </c>
      <c r="H28" s="561">
        <v>4047600.8530000001</v>
      </c>
      <c r="I28" s="561">
        <v>4848</v>
      </c>
      <c r="J28" s="561">
        <v>52506</v>
      </c>
      <c r="K28" s="561">
        <v>217333.75700000001</v>
      </c>
      <c r="L28" s="561">
        <v>1839371.3840000001</v>
      </c>
      <c r="M28" s="561">
        <v>283307</v>
      </c>
      <c r="N28" s="561">
        <v>401776</v>
      </c>
      <c r="O28" s="561">
        <v>302453.005</v>
      </c>
      <c r="P28" s="561">
        <v>2208229.469</v>
      </c>
      <c r="Q28" s="561">
        <v>76388</v>
      </c>
      <c r="R28" s="561">
        <v>131303</v>
      </c>
      <c r="S28" s="561">
        <v>88324.99</v>
      </c>
      <c r="T28" s="561">
        <v>619585.07299999997</v>
      </c>
      <c r="U28" s="561">
        <v>174662</v>
      </c>
      <c r="V28" s="561">
        <v>208698</v>
      </c>
      <c r="W28" s="561">
        <v>157566.95199999999</v>
      </c>
      <c r="X28" s="561">
        <v>1131492.308</v>
      </c>
      <c r="Y28" s="561">
        <v>4331</v>
      </c>
      <c r="Z28" s="561">
        <v>125815</v>
      </c>
      <c r="AA28" s="561">
        <v>82400.444000000003</v>
      </c>
      <c r="AB28" s="561">
        <v>28217.594000000001</v>
      </c>
      <c r="AC28" s="561">
        <v>652</v>
      </c>
      <c r="AD28" s="561">
        <v>3194</v>
      </c>
      <c r="AE28" s="561">
        <v>35788.769999999997</v>
      </c>
      <c r="AF28" s="561">
        <v>25258.954000000002</v>
      </c>
    </row>
    <row r="29" spans="1:32" ht="21" customHeight="1">
      <c r="A29" s="811"/>
      <c r="B29" s="205" t="s">
        <v>434</v>
      </c>
      <c r="C29" s="561">
        <v>166097</v>
      </c>
      <c r="D29" s="561">
        <v>1581311.666</v>
      </c>
      <c r="E29" s="561">
        <v>90837</v>
      </c>
      <c r="F29" s="561">
        <v>149954</v>
      </c>
      <c r="G29" s="561">
        <v>147997.17300000001</v>
      </c>
      <c r="H29" s="561">
        <v>1235501.7050000001</v>
      </c>
      <c r="I29" s="561">
        <v>1773</v>
      </c>
      <c r="J29" s="561">
        <v>11884</v>
      </c>
      <c r="K29" s="561">
        <v>70466.733999999997</v>
      </c>
      <c r="L29" s="561">
        <v>614622.27399999998</v>
      </c>
      <c r="M29" s="561">
        <v>89064</v>
      </c>
      <c r="N29" s="561">
        <v>138070</v>
      </c>
      <c r="O29" s="561">
        <v>77530.438999999998</v>
      </c>
      <c r="P29" s="561">
        <v>620879.43099999998</v>
      </c>
      <c r="Q29" s="561">
        <v>12477</v>
      </c>
      <c r="R29" s="561">
        <v>17608</v>
      </c>
      <c r="S29" s="561">
        <v>11677.701999999999</v>
      </c>
      <c r="T29" s="561">
        <v>93424.263999999996</v>
      </c>
      <c r="U29" s="561">
        <v>62671</v>
      </c>
      <c r="V29" s="561">
        <v>89846</v>
      </c>
      <c r="W29" s="561">
        <v>30139.957999999999</v>
      </c>
      <c r="X29" s="561">
        <v>241559.47099999999</v>
      </c>
      <c r="Y29" s="561">
        <v>1330</v>
      </c>
      <c r="Z29" s="561">
        <v>22847</v>
      </c>
      <c r="AA29" s="561">
        <v>14706.698</v>
      </c>
      <c r="AB29" s="561">
        <v>4751.5780000000004</v>
      </c>
      <c r="AC29" s="561">
        <v>112</v>
      </c>
      <c r="AD29" s="561">
        <v>587</v>
      </c>
      <c r="AE29" s="561">
        <v>7593.31</v>
      </c>
      <c r="AF29" s="561">
        <v>6074.6480000000001</v>
      </c>
    </row>
    <row r="30" spans="1:32" ht="21" customHeight="1">
      <c r="A30" s="811"/>
      <c r="B30" s="715" t="s">
        <v>435</v>
      </c>
      <c r="C30" s="561">
        <v>87421</v>
      </c>
      <c r="D30" s="561">
        <v>2029420.8019999999</v>
      </c>
      <c r="E30" s="561">
        <v>48315</v>
      </c>
      <c r="F30" s="561">
        <v>87703</v>
      </c>
      <c r="G30" s="561">
        <v>183215.609</v>
      </c>
      <c r="H30" s="561">
        <v>1567600.71</v>
      </c>
      <c r="I30" s="561">
        <v>1790</v>
      </c>
      <c r="J30" s="561">
        <v>19900</v>
      </c>
      <c r="K30" s="561">
        <v>104489.32399999999</v>
      </c>
      <c r="L30" s="561">
        <v>962524.745</v>
      </c>
      <c r="M30" s="561">
        <v>46525</v>
      </c>
      <c r="N30" s="561">
        <v>67803</v>
      </c>
      <c r="O30" s="561">
        <v>78726.285000000003</v>
      </c>
      <c r="P30" s="561">
        <v>605075.96499999997</v>
      </c>
      <c r="Q30" s="561">
        <v>8657</v>
      </c>
      <c r="R30" s="561">
        <v>18707</v>
      </c>
      <c r="S30" s="561">
        <v>15096.723</v>
      </c>
      <c r="T30" s="561">
        <v>106580.613</v>
      </c>
      <c r="U30" s="561">
        <v>30427</v>
      </c>
      <c r="V30" s="561">
        <v>35389</v>
      </c>
      <c r="W30" s="561">
        <v>45968.938000000002</v>
      </c>
      <c r="X30" s="561">
        <v>336882.13</v>
      </c>
      <c r="Y30" s="561">
        <v>1658</v>
      </c>
      <c r="Z30" s="561">
        <v>47100</v>
      </c>
      <c r="AA30" s="561">
        <v>31950.386999999999</v>
      </c>
      <c r="AB30" s="561">
        <v>16781.161</v>
      </c>
      <c r="AC30" s="561">
        <v>22</v>
      </c>
      <c r="AD30" s="561">
        <v>161</v>
      </c>
      <c r="AE30" s="561">
        <v>1799.67</v>
      </c>
      <c r="AF30" s="561">
        <v>1576.1880000000001</v>
      </c>
    </row>
    <row r="31" spans="1:32" ht="21" customHeight="1">
      <c r="A31" s="811"/>
      <c r="B31" s="715" t="s">
        <v>436</v>
      </c>
      <c r="C31" s="561">
        <v>76025</v>
      </c>
      <c r="D31" s="561">
        <v>1231175.7279999999</v>
      </c>
      <c r="E31" s="561">
        <v>41715</v>
      </c>
      <c r="F31" s="561">
        <v>75271</v>
      </c>
      <c r="G31" s="561">
        <v>115409.708</v>
      </c>
      <c r="H31" s="561">
        <v>937512.71100000001</v>
      </c>
      <c r="I31" s="561">
        <v>947</v>
      </c>
      <c r="J31" s="561">
        <v>12470</v>
      </c>
      <c r="K31" s="561">
        <v>54155.800999999999</v>
      </c>
      <c r="L31" s="561">
        <v>473046.45500000002</v>
      </c>
      <c r="M31" s="561">
        <v>40768</v>
      </c>
      <c r="N31" s="561">
        <v>62801</v>
      </c>
      <c r="O31" s="561">
        <v>61253.906999999999</v>
      </c>
      <c r="P31" s="561">
        <v>464466.25599999999</v>
      </c>
      <c r="Q31" s="561">
        <v>7238</v>
      </c>
      <c r="R31" s="561">
        <v>13766</v>
      </c>
      <c r="S31" s="561">
        <v>9561.2350000000006</v>
      </c>
      <c r="T31" s="561">
        <v>66928.645000000004</v>
      </c>
      <c r="U31" s="561">
        <v>27026</v>
      </c>
      <c r="V31" s="561">
        <v>32411</v>
      </c>
      <c r="W31" s="561">
        <v>30553.758999999998</v>
      </c>
      <c r="X31" s="561">
        <v>217382.046</v>
      </c>
      <c r="Y31" s="561">
        <v>896</v>
      </c>
      <c r="Z31" s="561">
        <v>32045</v>
      </c>
      <c r="AA31" s="561">
        <v>21818.094000000001</v>
      </c>
      <c r="AB31" s="561">
        <v>7475.8639999999996</v>
      </c>
      <c r="AC31" s="561">
        <v>46</v>
      </c>
      <c r="AD31" s="561">
        <v>234</v>
      </c>
      <c r="AE31" s="561">
        <v>2680.66</v>
      </c>
      <c r="AF31" s="561">
        <v>1876.462</v>
      </c>
    </row>
    <row r="32" spans="1:32" ht="19.5" customHeight="1">
      <c r="A32" s="811"/>
      <c r="B32" s="205" t="s">
        <v>249</v>
      </c>
      <c r="C32" s="561">
        <v>23576</v>
      </c>
      <c r="D32" s="561">
        <v>493395.24699999997</v>
      </c>
      <c r="E32" s="561">
        <v>13070</v>
      </c>
      <c r="F32" s="561">
        <v>24951</v>
      </c>
      <c r="G32" s="561">
        <v>45569.803999999996</v>
      </c>
      <c r="H32" s="561">
        <v>381990.65299999999</v>
      </c>
      <c r="I32" s="561">
        <v>431</v>
      </c>
      <c r="J32" s="561">
        <v>5197</v>
      </c>
      <c r="K32" s="561">
        <v>24571.672999999999</v>
      </c>
      <c r="L32" s="561">
        <v>222457.60000000001</v>
      </c>
      <c r="M32" s="561">
        <v>12639</v>
      </c>
      <c r="N32" s="561">
        <v>19754</v>
      </c>
      <c r="O32" s="561">
        <v>20998.131000000001</v>
      </c>
      <c r="P32" s="561">
        <v>159533.05300000001</v>
      </c>
      <c r="Q32" s="561">
        <v>2135</v>
      </c>
      <c r="R32" s="561">
        <v>4443</v>
      </c>
      <c r="S32" s="561">
        <v>3531.3690000000001</v>
      </c>
      <c r="T32" s="561">
        <v>24845.928</v>
      </c>
      <c r="U32" s="561">
        <v>8356</v>
      </c>
      <c r="V32" s="561">
        <v>9899</v>
      </c>
      <c r="W32" s="561">
        <v>11403.164000000001</v>
      </c>
      <c r="X32" s="561">
        <v>82255.782000000007</v>
      </c>
      <c r="Y32" s="561">
        <v>405</v>
      </c>
      <c r="Z32" s="561">
        <v>12455</v>
      </c>
      <c r="AA32" s="561">
        <v>8513.6759999999995</v>
      </c>
      <c r="AB32" s="561">
        <v>3595.2260000000001</v>
      </c>
      <c r="AC32" s="561">
        <v>15</v>
      </c>
      <c r="AD32" s="561">
        <v>78</v>
      </c>
      <c r="AE32" s="561">
        <v>1010.94</v>
      </c>
      <c r="AF32" s="561">
        <v>707.65800000000002</v>
      </c>
    </row>
    <row r="33" spans="1:32" ht="19.5" customHeight="1">
      <c r="A33" s="812"/>
      <c r="B33" s="641" t="s">
        <v>419</v>
      </c>
      <c r="C33" s="561">
        <v>58747</v>
      </c>
      <c r="D33" s="561">
        <v>1207816.1299999999</v>
      </c>
      <c r="E33" s="561">
        <v>32677</v>
      </c>
      <c r="F33" s="561">
        <v>63352</v>
      </c>
      <c r="G33" s="561">
        <v>103193.336</v>
      </c>
      <c r="H33" s="561">
        <v>915007.17200000002</v>
      </c>
      <c r="I33" s="561">
        <v>967</v>
      </c>
      <c r="J33" s="561">
        <v>11688</v>
      </c>
      <c r="K33" s="561">
        <v>54087.656000000003</v>
      </c>
      <c r="L33" s="561">
        <v>500875.13199999998</v>
      </c>
      <c r="M33" s="561">
        <v>31710</v>
      </c>
      <c r="N33" s="561">
        <v>51664</v>
      </c>
      <c r="O33" s="561">
        <v>49105.68</v>
      </c>
      <c r="P33" s="561">
        <v>414132.04</v>
      </c>
      <c r="Q33" s="561">
        <v>4968</v>
      </c>
      <c r="R33" s="561">
        <v>9849</v>
      </c>
      <c r="S33" s="561">
        <v>7862.1679999999997</v>
      </c>
      <c r="T33" s="561">
        <v>64199.862000000001</v>
      </c>
      <c r="U33" s="561">
        <v>21050</v>
      </c>
      <c r="V33" s="561">
        <v>25412</v>
      </c>
      <c r="W33" s="561">
        <v>26852.831999999999</v>
      </c>
      <c r="X33" s="561">
        <v>219121.902</v>
      </c>
      <c r="Y33" s="561">
        <v>926</v>
      </c>
      <c r="Z33" s="561">
        <v>29435</v>
      </c>
      <c r="AA33" s="561">
        <v>20257.281999999999</v>
      </c>
      <c r="AB33" s="561">
        <v>7435.7120000000004</v>
      </c>
      <c r="AC33" s="561">
        <v>52</v>
      </c>
      <c r="AD33" s="561">
        <v>207</v>
      </c>
      <c r="AE33" s="561">
        <v>2504.4</v>
      </c>
      <c r="AF33" s="561">
        <v>2051.482</v>
      </c>
    </row>
    <row r="34" spans="1:32" ht="19.5" customHeight="1">
      <c r="A34" s="788" t="s">
        <v>472</v>
      </c>
      <c r="B34" s="204" t="s">
        <v>541</v>
      </c>
      <c r="C34" s="618">
        <v>102723817</v>
      </c>
      <c r="D34" s="618">
        <v>1014142140.848</v>
      </c>
      <c r="E34" s="618">
        <v>55289346</v>
      </c>
      <c r="F34" s="618">
        <v>82595330</v>
      </c>
      <c r="G34" s="618">
        <v>90051506.465000004</v>
      </c>
      <c r="H34" s="618">
        <v>704722307.03999996</v>
      </c>
      <c r="I34" s="618">
        <v>748004</v>
      </c>
      <c r="J34" s="618">
        <v>6352464</v>
      </c>
      <c r="K34" s="618">
        <v>34115843.713</v>
      </c>
      <c r="L34" s="618">
        <v>290671884.02499998</v>
      </c>
      <c r="M34" s="618">
        <v>54541342</v>
      </c>
      <c r="N34" s="618">
        <v>76242866</v>
      </c>
      <c r="O34" s="618">
        <v>55935662.751999997</v>
      </c>
      <c r="P34" s="618">
        <v>414050423.01499999</v>
      </c>
      <c r="Q34" s="618">
        <v>13903950</v>
      </c>
      <c r="R34" s="618">
        <v>22150999</v>
      </c>
      <c r="S34" s="618">
        <v>15322263.130000001</v>
      </c>
      <c r="T34" s="618">
        <v>108715963.177</v>
      </c>
      <c r="U34" s="618">
        <v>33474065</v>
      </c>
      <c r="V34" s="618">
        <v>40904654</v>
      </c>
      <c r="W34" s="618">
        <v>26702738.486000001</v>
      </c>
      <c r="X34" s="618">
        <v>194725531.53600001</v>
      </c>
      <c r="Y34" s="618">
        <v>647317</v>
      </c>
      <c r="Z34" s="618">
        <v>13947373</v>
      </c>
      <c r="AA34" s="618">
        <v>9136938.4360000007</v>
      </c>
      <c r="AB34" s="618">
        <v>2950901.358</v>
      </c>
      <c r="AC34" s="618">
        <v>56456</v>
      </c>
      <c r="AD34" s="618">
        <v>342498</v>
      </c>
      <c r="AE34" s="618">
        <v>4103926.605</v>
      </c>
      <c r="AF34" s="618">
        <v>3027437.7370000002</v>
      </c>
    </row>
    <row r="35" spans="1:32" ht="21" customHeight="1">
      <c r="A35" s="811"/>
      <c r="B35" s="588" t="s">
        <v>432</v>
      </c>
      <c r="C35" s="561">
        <v>49130059</v>
      </c>
      <c r="D35" s="561">
        <v>505152941.421</v>
      </c>
      <c r="E35" s="561">
        <v>26459586</v>
      </c>
      <c r="F35" s="561">
        <v>37951948</v>
      </c>
      <c r="G35" s="561">
        <v>44589304.924000002</v>
      </c>
      <c r="H35" s="561">
        <v>344305964.47399998</v>
      </c>
      <c r="I35" s="561">
        <v>344472</v>
      </c>
      <c r="J35" s="561">
        <v>2781604</v>
      </c>
      <c r="K35" s="561">
        <v>15871564.195</v>
      </c>
      <c r="L35" s="561">
        <v>134200172.014</v>
      </c>
      <c r="M35" s="561">
        <v>26115114</v>
      </c>
      <c r="N35" s="561">
        <v>35170344</v>
      </c>
      <c r="O35" s="561">
        <v>28717740.728999998</v>
      </c>
      <c r="P35" s="561">
        <v>210105792.46000001</v>
      </c>
      <c r="Q35" s="561">
        <v>7082417</v>
      </c>
      <c r="R35" s="561">
        <v>11885465</v>
      </c>
      <c r="S35" s="561">
        <v>8249432.4220000003</v>
      </c>
      <c r="T35" s="561">
        <v>57910376.101000004</v>
      </c>
      <c r="U35" s="561">
        <v>15580806</v>
      </c>
      <c r="V35" s="561">
        <v>18162986</v>
      </c>
      <c r="W35" s="561">
        <v>14068784.045</v>
      </c>
      <c r="X35" s="561">
        <v>101250782.745</v>
      </c>
      <c r="Y35" s="561">
        <v>305599</v>
      </c>
      <c r="Z35" s="561">
        <v>6135928</v>
      </c>
      <c r="AA35" s="561">
        <v>4040502.9589999998</v>
      </c>
      <c r="AB35" s="561">
        <v>1274242.977</v>
      </c>
      <c r="AC35" s="561">
        <v>7250</v>
      </c>
      <c r="AD35" s="561">
        <v>49023</v>
      </c>
      <c r="AE35" s="561">
        <v>573335.68999999994</v>
      </c>
      <c r="AF35" s="561">
        <v>411575.12400000001</v>
      </c>
    </row>
    <row r="36" spans="1:32" ht="21" customHeight="1">
      <c r="A36" s="811"/>
      <c r="B36" s="715" t="s">
        <v>433</v>
      </c>
      <c r="C36" s="561">
        <v>34834257</v>
      </c>
      <c r="D36" s="561">
        <v>315178203.65799999</v>
      </c>
      <c r="E36" s="561">
        <v>18525418</v>
      </c>
      <c r="F36" s="561">
        <v>27562300</v>
      </c>
      <c r="G36" s="561">
        <v>27605918.947999999</v>
      </c>
      <c r="H36" s="561">
        <v>211156083.15099999</v>
      </c>
      <c r="I36" s="561">
        <v>225324</v>
      </c>
      <c r="J36" s="561">
        <v>2247904</v>
      </c>
      <c r="K36" s="561">
        <v>10209267.739</v>
      </c>
      <c r="L36" s="561">
        <v>85433137.303000003</v>
      </c>
      <c r="M36" s="561">
        <v>18300094</v>
      </c>
      <c r="N36" s="561">
        <v>25314396</v>
      </c>
      <c r="O36" s="561">
        <v>17396651.208999999</v>
      </c>
      <c r="P36" s="561">
        <v>125722945.848</v>
      </c>
      <c r="Q36" s="561">
        <v>5340502</v>
      </c>
      <c r="R36" s="561">
        <v>8233136</v>
      </c>
      <c r="S36" s="561">
        <v>5649292.108</v>
      </c>
      <c r="T36" s="561">
        <v>39681714.877999999</v>
      </c>
      <c r="U36" s="561">
        <v>10935273</v>
      </c>
      <c r="V36" s="561">
        <v>13012359</v>
      </c>
      <c r="W36" s="561">
        <v>8606126.5280000009</v>
      </c>
      <c r="X36" s="561">
        <v>61709571.589000002</v>
      </c>
      <c r="Y36" s="561">
        <v>202219</v>
      </c>
      <c r="Z36" s="561">
        <v>5199652</v>
      </c>
      <c r="AA36" s="561">
        <v>3380312.8169999998</v>
      </c>
      <c r="AB36" s="561">
        <v>1112965.841</v>
      </c>
      <c r="AC36" s="561">
        <v>33064</v>
      </c>
      <c r="AD36" s="561">
        <v>189540</v>
      </c>
      <c r="AE36" s="561">
        <v>2154904.2450000001</v>
      </c>
      <c r="AF36" s="561">
        <v>1517868.199</v>
      </c>
    </row>
    <row r="37" spans="1:32" ht="21" customHeight="1">
      <c r="A37" s="811"/>
      <c r="B37" s="205" t="s">
        <v>434</v>
      </c>
      <c r="C37" s="561">
        <v>15982490</v>
      </c>
      <c r="D37" s="561">
        <v>146979991.11300001</v>
      </c>
      <c r="E37" s="561">
        <v>8804245</v>
      </c>
      <c r="F37" s="561">
        <v>14461316</v>
      </c>
      <c r="G37" s="561">
        <v>13642641.604</v>
      </c>
      <c r="H37" s="561">
        <v>114219381.581</v>
      </c>
      <c r="I37" s="561">
        <v>145243</v>
      </c>
      <c r="J37" s="561">
        <v>904386</v>
      </c>
      <c r="K37" s="561">
        <v>6024805.3799999999</v>
      </c>
      <c r="L37" s="561">
        <v>53192688.151000001</v>
      </c>
      <c r="M37" s="561">
        <v>8659002</v>
      </c>
      <c r="N37" s="561">
        <v>13556930</v>
      </c>
      <c r="O37" s="561">
        <v>7617836.2240000004</v>
      </c>
      <c r="P37" s="561">
        <v>61026693.43</v>
      </c>
      <c r="Q37" s="561">
        <v>1145754</v>
      </c>
      <c r="R37" s="561">
        <v>1425458</v>
      </c>
      <c r="S37" s="561">
        <v>1004912.7070000001</v>
      </c>
      <c r="T37" s="561">
        <v>8050970.1560000004</v>
      </c>
      <c r="U37" s="561">
        <v>6018518</v>
      </c>
      <c r="V37" s="561">
        <v>8622847</v>
      </c>
      <c r="W37" s="561">
        <v>2922129.2119999998</v>
      </c>
      <c r="X37" s="561">
        <v>23440450.011</v>
      </c>
      <c r="Y37" s="561">
        <v>107786</v>
      </c>
      <c r="Z37" s="561">
        <v>1551697</v>
      </c>
      <c r="AA37" s="561">
        <v>1001963.64</v>
      </c>
      <c r="AB37" s="561">
        <v>322608.07</v>
      </c>
      <c r="AC37" s="561">
        <v>13973</v>
      </c>
      <c r="AD37" s="561">
        <v>87617</v>
      </c>
      <c r="AE37" s="561">
        <v>1181981.24</v>
      </c>
      <c r="AF37" s="561">
        <v>946581.29500000004</v>
      </c>
    </row>
    <row r="38" spans="1:32" ht="21" customHeight="1">
      <c r="A38" s="811"/>
      <c r="B38" s="715" t="s">
        <v>435</v>
      </c>
      <c r="C38" s="561">
        <v>826065</v>
      </c>
      <c r="D38" s="561">
        <v>12002500.414999999</v>
      </c>
      <c r="E38" s="561">
        <v>441594</v>
      </c>
      <c r="F38" s="561">
        <v>682826</v>
      </c>
      <c r="G38" s="561">
        <v>1115602.6740000001</v>
      </c>
      <c r="H38" s="561">
        <v>8778649.9759999998</v>
      </c>
      <c r="I38" s="561">
        <v>7992</v>
      </c>
      <c r="J38" s="561">
        <v>72812</v>
      </c>
      <c r="K38" s="561">
        <v>487416.36900000001</v>
      </c>
      <c r="L38" s="561">
        <v>4146783.9309999999</v>
      </c>
      <c r="M38" s="561">
        <v>433602</v>
      </c>
      <c r="N38" s="561">
        <v>610014</v>
      </c>
      <c r="O38" s="561">
        <v>628186.30500000005</v>
      </c>
      <c r="P38" s="561">
        <v>4631866.0449999999</v>
      </c>
      <c r="Q38" s="561">
        <v>112779</v>
      </c>
      <c r="R38" s="561">
        <v>199335</v>
      </c>
      <c r="S38" s="561">
        <v>135845.489</v>
      </c>
      <c r="T38" s="561">
        <v>954586.04700000002</v>
      </c>
      <c r="U38" s="561">
        <v>271420</v>
      </c>
      <c r="V38" s="561">
        <v>312649</v>
      </c>
      <c r="W38" s="561">
        <v>310816.59700000001</v>
      </c>
      <c r="X38" s="561">
        <v>2213204.5669999998</v>
      </c>
      <c r="Y38" s="561">
        <v>7581</v>
      </c>
      <c r="Z38" s="561">
        <v>169495</v>
      </c>
      <c r="AA38" s="561">
        <v>114602.041</v>
      </c>
      <c r="AB38" s="561">
        <v>37005.021000000001</v>
      </c>
      <c r="AC38" s="561">
        <v>272</v>
      </c>
      <c r="AD38" s="561">
        <v>2086</v>
      </c>
      <c r="AE38" s="561">
        <v>26746.53</v>
      </c>
      <c r="AF38" s="561">
        <v>19054.804</v>
      </c>
    </row>
    <row r="39" spans="1:32" ht="21" customHeight="1">
      <c r="A39" s="811"/>
      <c r="B39" s="715" t="s">
        <v>436</v>
      </c>
      <c r="C39" s="561">
        <v>804068</v>
      </c>
      <c r="D39" s="561">
        <v>13024224.602</v>
      </c>
      <c r="E39" s="561">
        <v>431258</v>
      </c>
      <c r="F39" s="561">
        <v>773376</v>
      </c>
      <c r="G39" s="561">
        <v>1204353.9720000001</v>
      </c>
      <c r="H39" s="561">
        <v>9744809.0099999998</v>
      </c>
      <c r="I39" s="561">
        <v>9441</v>
      </c>
      <c r="J39" s="561">
        <v>132840</v>
      </c>
      <c r="K39" s="561">
        <v>568970.68799999997</v>
      </c>
      <c r="L39" s="561">
        <v>4959095.0640000002</v>
      </c>
      <c r="M39" s="561">
        <v>421817</v>
      </c>
      <c r="N39" s="561">
        <v>640536</v>
      </c>
      <c r="O39" s="561">
        <v>635383.28399999999</v>
      </c>
      <c r="P39" s="561">
        <v>4785713.9460000005</v>
      </c>
      <c r="Q39" s="561">
        <v>100443</v>
      </c>
      <c r="R39" s="561">
        <v>182307</v>
      </c>
      <c r="S39" s="561">
        <v>124668.011</v>
      </c>
      <c r="T39" s="561">
        <v>876859.929</v>
      </c>
      <c r="U39" s="561">
        <v>271486</v>
      </c>
      <c r="V39" s="561">
        <v>321856</v>
      </c>
      <c r="W39" s="561">
        <v>314849.946</v>
      </c>
      <c r="X39" s="561">
        <v>2265611.3250000002</v>
      </c>
      <c r="Y39" s="561">
        <v>9141</v>
      </c>
      <c r="Z39" s="561">
        <v>342375</v>
      </c>
      <c r="AA39" s="561">
        <v>229677.397</v>
      </c>
      <c r="AB39" s="561">
        <v>78306.616999999998</v>
      </c>
      <c r="AC39" s="561">
        <v>881</v>
      </c>
      <c r="AD39" s="561">
        <v>6688</v>
      </c>
      <c r="AE39" s="561">
        <v>80519.070000000007</v>
      </c>
      <c r="AF39" s="561">
        <v>58637.720999999998</v>
      </c>
    </row>
    <row r="40" spans="1:32" ht="19.5" customHeight="1">
      <c r="A40" s="811"/>
      <c r="B40" s="205" t="s">
        <v>249</v>
      </c>
      <c r="C40" s="561">
        <v>209995</v>
      </c>
      <c r="D40" s="561">
        <v>3457513.81</v>
      </c>
      <c r="E40" s="561">
        <v>113411</v>
      </c>
      <c r="F40" s="561">
        <v>183327</v>
      </c>
      <c r="G40" s="561">
        <v>323048.44099999999</v>
      </c>
      <c r="H40" s="561">
        <v>2586877.767</v>
      </c>
      <c r="I40" s="561">
        <v>2337</v>
      </c>
      <c r="J40" s="561">
        <v>22590</v>
      </c>
      <c r="K40" s="561">
        <v>148892.39799999999</v>
      </c>
      <c r="L40" s="561">
        <v>1293272.7309999999</v>
      </c>
      <c r="M40" s="561">
        <v>111074</v>
      </c>
      <c r="N40" s="561">
        <v>160737</v>
      </c>
      <c r="O40" s="561">
        <v>174156.04300000001</v>
      </c>
      <c r="P40" s="561">
        <v>1293605.0360000001</v>
      </c>
      <c r="Q40" s="561">
        <v>27078</v>
      </c>
      <c r="R40" s="561">
        <v>46487</v>
      </c>
      <c r="S40" s="561">
        <v>31748.725999999999</v>
      </c>
      <c r="T40" s="561">
        <v>224229.084</v>
      </c>
      <c r="U40" s="561">
        <v>69434</v>
      </c>
      <c r="V40" s="561">
        <v>80763</v>
      </c>
      <c r="W40" s="561">
        <v>87970.78</v>
      </c>
      <c r="X40" s="561">
        <v>631753.37100000004</v>
      </c>
      <c r="Y40" s="561">
        <v>2260</v>
      </c>
      <c r="Z40" s="561">
        <v>54528</v>
      </c>
      <c r="AA40" s="561">
        <v>36932.883999999998</v>
      </c>
      <c r="AB40" s="561">
        <v>11830.45</v>
      </c>
      <c r="AC40" s="561">
        <v>72</v>
      </c>
      <c r="AD40" s="561">
        <v>340</v>
      </c>
      <c r="AE40" s="561">
        <v>3960.84</v>
      </c>
      <c r="AF40" s="561">
        <v>2823.1379999999999</v>
      </c>
    </row>
    <row r="41" spans="1:32" ht="19.5" customHeight="1">
      <c r="A41" s="812"/>
      <c r="B41" s="641" t="s">
        <v>419</v>
      </c>
      <c r="C41" s="562">
        <v>936883</v>
      </c>
      <c r="D41" s="562">
        <v>18346765.829</v>
      </c>
      <c r="E41" s="562">
        <v>513834</v>
      </c>
      <c r="F41" s="562">
        <v>980237</v>
      </c>
      <c r="G41" s="562">
        <v>1570635.902</v>
      </c>
      <c r="H41" s="562">
        <v>13930541.081</v>
      </c>
      <c r="I41" s="562">
        <v>13195</v>
      </c>
      <c r="J41" s="562">
        <v>190328</v>
      </c>
      <c r="K41" s="562">
        <v>804926.94400000002</v>
      </c>
      <c r="L41" s="562">
        <v>7446734.8310000002</v>
      </c>
      <c r="M41" s="562">
        <v>500639</v>
      </c>
      <c r="N41" s="562">
        <v>789909</v>
      </c>
      <c r="O41" s="562">
        <v>765708.95799999998</v>
      </c>
      <c r="P41" s="562">
        <v>6483806.25</v>
      </c>
      <c r="Q41" s="562">
        <v>94977</v>
      </c>
      <c r="R41" s="562">
        <v>178811</v>
      </c>
      <c r="S41" s="562">
        <v>126363.667</v>
      </c>
      <c r="T41" s="562">
        <v>1017226.982</v>
      </c>
      <c r="U41" s="562">
        <v>327128</v>
      </c>
      <c r="V41" s="562">
        <v>391194</v>
      </c>
      <c r="W41" s="562">
        <v>392061.37800000003</v>
      </c>
      <c r="X41" s="562">
        <v>3214157.9279999998</v>
      </c>
      <c r="Y41" s="562">
        <v>12731</v>
      </c>
      <c r="Z41" s="562">
        <v>493698</v>
      </c>
      <c r="AA41" s="562">
        <v>332946.69799999997</v>
      </c>
      <c r="AB41" s="562">
        <v>113942.382</v>
      </c>
      <c r="AC41" s="562">
        <v>944</v>
      </c>
      <c r="AD41" s="562">
        <v>7204</v>
      </c>
      <c r="AE41" s="562">
        <v>82478.990000000005</v>
      </c>
      <c r="AF41" s="562">
        <v>70897.456000000006</v>
      </c>
    </row>
    <row r="42" spans="1:32" ht="21" customHeight="1">
      <c r="A42" s="788" t="s">
        <v>473</v>
      </c>
      <c r="B42" s="204" t="s">
        <v>541</v>
      </c>
      <c r="C42" s="561">
        <v>347289714</v>
      </c>
      <c r="D42" s="561">
        <v>3516583780.2360001</v>
      </c>
      <c r="E42" s="561">
        <v>184136166</v>
      </c>
      <c r="F42" s="561">
        <v>274348775</v>
      </c>
      <c r="G42" s="561">
        <v>308798979.29299998</v>
      </c>
      <c r="H42" s="561">
        <v>2424831772.302</v>
      </c>
      <c r="I42" s="561">
        <v>2376552</v>
      </c>
      <c r="J42" s="561">
        <v>20360994</v>
      </c>
      <c r="K42" s="561">
        <v>115773718.27500001</v>
      </c>
      <c r="L42" s="561">
        <v>993999467.73399997</v>
      </c>
      <c r="M42" s="561">
        <v>181759614</v>
      </c>
      <c r="N42" s="561">
        <v>253987781</v>
      </c>
      <c r="O42" s="561">
        <v>193025261.01800001</v>
      </c>
      <c r="P42" s="561">
        <v>1430832304.5680001</v>
      </c>
      <c r="Q42" s="561">
        <v>49236476</v>
      </c>
      <c r="R42" s="561">
        <v>80453140</v>
      </c>
      <c r="S42" s="561">
        <v>56522765.847999997</v>
      </c>
      <c r="T42" s="561">
        <v>400533679.366</v>
      </c>
      <c r="U42" s="561">
        <v>113722271</v>
      </c>
      <c r="V42" s="561">
        <v>137318066</v>
      </c>
      <c r="W42" s="561">
        <v>92283675.127000004</v>
      </c>
      <c r="X42" s="561">
        <v>671859685.85699999</v>
      </c>
      <c r="Y42" s="561">
        <v>2090485</v>
      </c>
      <c r="Z42" s="561">
        <v>44949646</v>
      </c>
      <c r="AA42" s="561">
        <v>29561253.449000001</v>
      </c>
      <c r="AB42" s="561">
        <v>9605923.1490000002</v>
      </c>
      <c r="AC42" s="561">
        <v>194801</v>
      </c>
      <c r="AD42" s="561">
        <v>1127521</v>
      </c>
      <c r="AE42" s="561">
        <v>13283728.064999999</v>
      </c>
      <c r="AF42" s="561">
        <v>9752719.5620000008</v>
      </c>
    </row>
    <row r="43" spans="1:32" ht="21" customHeight="1">
      <c r="A43" s="811"/>
      <c r="B43" s="588" t="s">
        <v>432</v>
      </c>
      <c r="C43" s="561">
        <v>166401613</v>
      </c>
      <c r="D43" s="561">
        <v>1736598271.2379999</v>
      </c>
      <c r="E43" s="561">
        <v>87601566</v>
      </c>
      <c r="F43" s="561">
        <v>124947170</v>
      </c>
      <c r="G43" s="561">
        <v>150756622.088</v>
      </c>
      <c r="H43" s="561">
        <v>1172052560.4089999</v>
      </c>
      <c r="I43" s="561">
        <v>1081576</v>
      </c>
      <c r="J43" s="561">
        <v>8712675</v>
      </c>
      <c r="K43" s="561">
        <v>53650571.659999996</v>
      </c>
      <c r="L43" s="561">
        <v>459005686.42699999</v>
      </c>
      <c r="M43" s="561">
        <v>86519990</v>
      </c>
      <c r="N43" s="561">
        <v>116234495</v>
      </c>
      <c r="O43" s="561">
        <v>97106050.428000003</v>
      </c>
      <c r="P43" s="561">
        <v>713046873.98199999</v>
      </c>
      <c r="Q43" s="561">
        <v>25571029</v>
      </c>
      <c r="R43" s="561">
        <v>43865272</v>
      </c>
      <c r="S43" s="561">
        <v>31160262.026999999</v>
      </c>
      <c r="T43" s="561">
        <v>218750946.90799999</v>
      </c>
      <c r="U43" s="561">
        <v>53204841</v>
      </c>
      <c r="V43" s="561">
        <v>61667937</v>
      </c>
      <c r="W43" s="561">
        <v>47302490.704000004</v>
      </c>
      <c r="X43" s="561">
        <v>340462530.66299999</v>
      </c>
      <c r="Y43" s="561">
        <v>974032</v>
      </c>
      <c r="Z43" s="561">
        <v>19202707</v>
      </c>
      <c r="AA43" s="561">
        <v>12702413.078</v>
      </c>
      <c r="AB43" s="561">
        <v>4068792.49</v>
      </c>
      <c r="AC43" s="561">
        <v>24177</v>
      </c>
      <c r="AD43" s="561">
        <v>151903</v>
      </c>
      <c r="AE43" s="561">
        <v>1772449.2949999999</v>
      </c>
      <c r="AF43" s="561">
        <v>1263440.7679999999</v>
      </c>
    </row>
    <row r="44" spans="1:32" ht="21" customHeight="1">
      <c r="A44" s="811"/>
      <c r="B44" s="715" t="s">
        <v>433</v>
      </c>
      <c r="C44" s="561">
        <v>115503963</v>
      </c>
      <c r="D44" s="561">
        <v>1047374115.7690001</v>
      </c>
      <c r="E44" s="561">
        <v>61003132</v>
      </c>
      <c r="F44" s="561">
        <v>90905700</v>
      </c>
      <c r="G44" s="561">
        <v>91191489.451000005</v>
      </c>
      <c r="H44" s="561">
        <v>696581239.954</v>
      </c>
      <c r="I44" s="561">
        <v>705086</v>
      </c>
      <c r="J44" s="561">
        <v>6838421</v>
      </c>
      <c r="K44" s="561">
        <v>32296204.811999999</v>
      </c>
      <c r="L44" s="561">
        <v>270373149.77200001</v>
      </c>
      <c r="M44" s="561">
        <v>60298046</v>
      </c>
      <c r="N44" s="561">
        <v>84067279</v>
      </c>
      <c r="O44" s="561">
        <v>58895284.638999999</v>
      </c>
      <c r="P44" s="561">
        <v>426208090.18199998</v>
      </c>
      <c r="Q44" s="561">
        <v>17730231</v>
      </c>
      <c r="R44" s="561">
        <v>27705777</v>
      </c>
      <c r="S44" s="561">
        <v>19107650.997000001</v>
      </c>
      <c r="T44" s="561">
        <v>134131011.93799999</v>
      </c>
      <c r="U44" s="561">
        <v>36654592</v>
      </c>
      <c r="V44" s="561">
        <v>43571160</v>
      </c>
      <c r="W44" s="561">
        <v>29044399.498</v>
      </c>
      <c r="X44" s="561">
        <v>208228561.64199999</v>
      </c>
      <c r="Y44" s="561">
        <v>626178</v>
      </c>
      <c r="Z44" s="561">
        <v>15657293</v>
      </c>
      <c r="AA44" s="561">
        <v>10172775.482999999</v>
      </c>
      <c r="AB44" s="561">
        <v>3369211.6749999998</v>
      </c>
      <c r="AC44" s="561">
        <v>116008</v>
      </c>
      <c r="AD44" s="561">
        <v>636755</v>
      </c>
      <c r="AE44" s="561">
        <v>7183463.5350000001</v>
      </c>
      <c r="AF44" s="561">
        <v>5064090.5599999996</v>
      </c>
    </row>
    <row r="45" spans="1:32" ht="21" customHeight="1">
      <c r="A45" s="811"/>
      <c r="B45" s="205" t="s">
        <v>434</v>
      </c>
      <c r="C45" s="561">
        <v>44201579</v>
      </c>
      <c r="D45" s="561">
        <v>399565839.37300003</v>
      </c>
      <c r="E45" s="561">
        <v>24163718</v>
      </c>
      <c r="F45" s="561">
        <v>39368161</v>
      </c>
      <c r="G45" s="561">
        <v>36829723.355999999</v>
      </c>
      <c r="H45" s="561">
        <v>308423951.78799999</v>
      </c>
      <c r="I45" s="561">
        <v>367339</v>
      </c>
      <c r="J45" s="561">
        <v>2352249</v>
      </c>
      <c r="K45" s="561">
        <v>16072339.138</v>
      </c>
      <c r="L45" s="561">
        <v>142168463.12900001</v>
      </c>
      <c r="M45" s="561">
        <v>23796379</v>
      </c>
      <c r="N45" s="561">
        <v>37015912</v>
      </c>
      <c r="O45" s="561">
        <v>20757384.217999998</v>
      </c>
      <c r="P45" s="561">
        <v>166255488.65900001</v>
      </c>
      <c r="Q45" s="561">
        <v>3274377</v>
      </c>
      <c r="R45" s="561">
        <v>4124397</v>
      </c>
      <c r="S45" s="561">
        <v>2989480.9369999999</v>
      </c>
      <c r="T45" s="561">
        <v>23944695.379999999</v>
      </c>
      <c r="U45" s="561">
        <v>16721981</v>
      </c>
      <c r="V45" s="561">
        <v>23728638</v>
      </c>
      <c r="W45" s="561">
        <v>7956675.8909999998</v>
      </c>
      <c r="X45" s="561">
        <v>63757217.578000002</v>
      </c>
      <c r="Y45" s="561">
        <v>277619</v>
      </c>
      <c r="Z45" s="561">
        <v>4149872</v>
      </c>
      <c r="AA45" s="561">
        <v>2675114.023</v>
      </c>
      <c r="AB45" s="561">
        <v>862193.90899999999</v>
      </c>
      <c r="AC45" s="561">
        <v>41503</v>
      </c>
      <c r="AD45" s="561">
        <v>240588</v>
      </c>
      <c r="AE45" s="561">
        <v>3219750.2749999999</v>
      </c>
      <c r="AF45" s="561">
        <v>2577780.7179999999</v>
      </c>
    </row>
    <row r="46" spans="1:32" ht="21" customHeight="1">
      <c r="A46" s="811"/>
      <c r="B46" s="715" t="s">
        <v>435</v>
      </c>
      <c r="C46" s="561">
        <v>8670972</v>
      </c>
      <c r="D46" s="561">
        <v>129960340.419</v>
      </c>
      <c r="E46" s="561">
        <v>4646807</v>
      </c>
      <c r="F46" s="561">
        <v>7411147</v>
      </c>
      <c r="G46" s="561">
        <v>12014707.768999999</v>
      </c>
      <c r="H46" s="561">
        <v>96694834.613999993</v>
      </c>
      <c r="I46" s="561">
        <v>87826</v>
      </c>
      <c r="J46" s="561">
        <v>831148</v>
      </c>
      <c r="K46" s="561">
        <v>5496496.0379999997</v>
      </c>
      <c r="L46" s="561">
        <v>48297998.715000004</v>
      </c>
      <c r="M46" s="561">
        <v>4558981</v>
      </c>
      <c r="N46" s="561">
        <v>6579999</v>
      </c>
      <c r="O46" s="561">
        <v>6518211.7309999997</v>
      </c>
      <c r="P46" s="561">
        <v>48396835.898999996</v>
      </c>
      <c r="Q46" s="561">
        <v>1137111</v>
      </c>
      <c r="R46" s="561">
        <v>2034155</v>
      </c>
      <c r="S46" s="561">
        <v>1405174.4339999999</v>
      </c>
      <c r="T46" s="561">
        <v>9874882.2139999997</v>
      </c>
      <c r="U46" s="561">
        <v>2884327</v>
      </c>
      <c r="V46" s="561">
        <v>3328601</v>
      </c>
      <c r="W46" s="561">
        <v>3182134.9759999998</v>
      </c>
      <c r="X46" s="561">
        <v>22801670.649999999</v>
      </c>
      <c r="Y46" s="561">
        <v>83731</v>
      </c>
      <c r="Z46" s="561">
        <v>1918433</v>
      </c>
      <c r="AA46" s="561">
        <v>1298345.973</v>
      </c>
      <c r="AB46" s="561">
        <v>416738.45899999997</v>
      </c>
      <c r="AC46" s="561">
        <v>2727</v>
      </c>
      <c r="AD46" s="561">
        <v>20608</v>
      </c>
      <c r="AE46" s="561">
        <v>238282.71</v>
      </c>
      <c r="AF46" s="561">
        <v>172214.48199999999</v>
      </c>
    </row>
    <row r="47" spans="1:32" ht="21" customHeight="1">
      <c r="A47" s="811"/>
      <c r="B47" s="715" t="s">
        <v>436</v>
      </c>
      <c r="C47" s="561">
        <v>5117489</v>
      </c>
      <c r="D47" s="561">
        <v>72497529.075000003</v>
      </c>
      <c r="E47" s="561">
        <v>2721030</v>
      </c>
      <c r="F47" s="561">
        <v>4655134</v>
      </c>
      <c r="G47" s="561">
        <v>6639292.8830000004</v>
      </c>
      <c r="H47" s="561">
        <v>53218538.843999997</v>
      </c>
      <c r="I47" s="561">
        <v>46658</v>
      </c>
      <c r="J47" s="561">
        <v>603886</v>
      </c>
      <c r="K47" s="561">
        <v>2861739.628</v>
      </c>
      <c r="L47" s="561">
        <v>25075728.877999999</v>
      </c>
      <c r="M47" s="561">
        <v>2674372</v>
      </c>
      <c r="N47" s="561">
        <v>4051248</v>
      </c>
      <c r="O47" s="561">
        <v>3777553.2549999999</v>
      </c>
      <c r="P47" s="561">
        <v>28142809.965999998</v>
      </c>
      <c r="Q47" s="561">
        <v>661928</v>
      </c>
      <c r="R47" s="561">
        <v>1172118</v>
      </c>
      <c r="S47" s="561">
        <v>787837.68299999996</v>
      </c>
      <c r="T47" s="561">
        <v>5528074.0319999997</v>
      </c>
      <c r="U47" s="561">
        <v>1730045</v>
      </c>
      <c r="V47" s="561">
        <v>2040221</v>
      </c>
      <c r="W47" s="561">
        <v>1831347.696</v>
      </c>
      <c r="X47" s="561">
        <v>13139494.511</v>
      </c>
      <c r="Y47" s="561">
        <v>44767</v>
      </c>
      <c r="Z47" s="561">
        <v>1521246</v>
      </c>
      <c r="AA47" s="561">
        <v>1021561.18</v>
      </c>
      <c r="AB47" s="561">
        <v>341950.77600000001</v>
      </c>
      <c r="AC47" s="561">
        <v>4486</v>
      </c>
      <c r="AD47" s="561">
        <v>33891</v>
      </c>
      <c r="AE47" s="561">
        <v>378204.24</v>
      </c>
      <c r="AF47" s="561">
        <v>269470.91200000001</v>
      </c>
    </row>
    <row r="48" spans="1:32" ht="19.5" customHeight="1">
      <c r="A48" s="811"/>
      <c r="B48" s="205" t="s">
        <v>249</v>
      </c>
      <c r="C48" s="561">
        <v>2123996</v>
      </c>
      <c r="D48" s="561">
        <v>33879813.670000002</v>
      </c>
      <c r="E48" s="561">
        <v>1147173</v>
      </c>
      <c r="F48" s="561">
        <v>1905590</v>
      </c>
      <c r="G48" s="561">
        <v>3195868.5380000002</v>
      </c>
      <c r="H48" s="561">
        <v>25561886.613000002</v>
      </c>
      <c r="I48" s="561">
        <v>24037</v>
      </c>
      <c r="J48" s="561">
        <v>237896</v>
      </c>
      <c r="K48" s="561">
        <v>1470591.192</v>
      </c>
      <c r="L48" s="561">
        <v>12737980.072000001</v>
      </c>
      <c r="M48" s="561">
        <v>1123136</v>
      </c>
      <c r="N48" s="561">
        <v>1667694</v>
      </c>
      <c r="O48" s="561">
        <v>1725277.3459999999</v>
      </c>
      <c r="P48" s="561">
        <v>12823906.540999999</v>
      </c>
      <c r="Q48" s="561">
        <v>269950</v>
      </c>
      <c r="R48" s="561">
        <v>469463</v>
      </c>
      <c r="S48" s="561">
        <v>314391.16700000002</v>
      </c>
      <c r="T48" s="561">
        <v>2206787.4530000002</v>
      </c>
      <c r="U48" s="561">
        <v>705334</v>
      </c>
      <c r="V48" s="561">
        <v>819013</v>
      </c>
      <c r="W48" s="561">
        <v>825016.76699999999</v>
      </c>
      <c r="X48" s="561">
        <v>5897553.9050000003</v>
      </c>
      <c r="Y48" s="561">
        <v>22930</v>
      </c>
      <c r="Z48" s="561">
        <v>554983</v>
      </c>
      <c r="AA48" s="561">
        <v>375575.34499999997</v>
      </c>
      <c r="AB48" s="561">
        <v>118297.109</v>
      </c>
      <c r="AC48" s="561">
        <v>1539</v>
      </c>
      <c r="AD48" s="561">
        <v>11633</v>
      </c>
      <c r="AE48" s="561">
        <v>130587.82</v>
      </c>
      <c r="AF48" s="561">
        <v>95288.59</v>
      </c>
    </row>
    <row r="49" spans="1:32" ht="19.5" customHeight="1">
      <c r="A49" s="812"/>
      <c r="B49" s="641" t="s">
        <v>419</v>
      </c>
      <c r="C49" s="562">
        <v>5270102</v>
      </c>
      <c r="D49" s="562">
        <v>96707870.692000002</v>
      </c>
      <c r="E49" s="562">
        <v>2852740</v>
      </c>
      <c r="F49" s="562">
        <v>5155873</v>
      </c>
      <c r="G49" s="562">
        <v>8171275.2079999996</v>
      </c>
      <c r="H49" s="562">
        <v>72298760.079999998</v>
      </c>
      <c r="I49" s="562">
        <v>64030</v>
      </c>
      <c r="J49" s="562">
        <v>784719</v>
      </c>
      <c r="K49" s="562">
        <v>3925775.807</v>
      </c>
      <c r="L49" s="562">
        <v>36340460.740999997</v>
      </c>
      <c r="M49" s="562">
        <v>2788710</v>
      </c>
      <c r="N49" s="562">
        <v>4371154</v>
      </c>
      <c r="O49" s="562">
        <v>4245499.4009999996</v>
      </c>
      <c r="P49" s="562">
        <v>35958299.339000002</v>
      </c>
      <c r="Q49" s="562">
        <v>591850</v>
      </c>
      <c r="R49" s="562">
        <v>1081958</v>
      </c>
      <c r="S49" s="562">
        <v>757968.603</v>
      </c>
      <c r="T49" s="562">
        <v>6097281.4409999996</v>
      </c>
      <c r="U49" s="562">
        <v>1821151</v>
      </c>
      <c r="V49" s="562">
        <v>2162496</v>
      </c>
      <c r="W49" s="562">
        <v>2141609.5950000002</v>
      </c>
      <c r="X49" s="562">
        <v>17572656.908</v>
      </c>
      <c r="Y49" s="562">
        <v>61228</v>
      </c>
      <c r="Z49" s="562">
        <v>1945112</v>
      </c>
      <c r="AA49" s="562">
        <v>1315468.3670000001</v>
      </c>
      <c r="AB49" s="562">
        <v>428738.73100000003</v>
      </c>
      <c r="AC49" s="562">
        <v>4361</v>
      </c>
      <c r="AD49" s="562">
        <v>32143</v>
      </c>
      <c r="AE49" s="562">
        <v>360990.19</v>
      </c>
      <c r="AF49" s="562">
        <v>310433.53200000001</v>
      </c>
    </row>
    <row r="50" spans="1:32" s="215" customFormat="1" ht="21" customHeight="1">
      <c r="A50" s="556"/>
      <c r="C50" s="557" t="s">
        <v>361</v>
      </c>
      <c r="D50" s="557"/>
      <c r="E50" s="557"/>
      <c r="F50" s="557"/>
      <c r="G50" s="557"/>
      <c r="H50" s="557"/>
      <c r="I50" s="557"/>
      <c r="J50" s="557"/>
      <c r="K50" s="557"/>
      <c r="L50" s="557"/>
      <c r="M50" s="557"/>
      <c r="N50" s="557"/>
      <c r="O50" s="556"/>
      <c r="P50" s="556"/>
      <c r="Q50" s="557" t="s">
        <v>361</v>
      </c>
      <c r="R50" s="557"/>
      <c r="S50" s="557"/>
      <c r="T50" s="557"/>
      <c r="U50" s="557"/>
      <c r="V50" s="557"/>
      <c r="W50" s="557"/>
      <c r="X50" s="557"/>
      <c r="Y50" s="557"/>
      <c r="Z50" s="557"/>
      <c r="AA50" s="557"/>
      <c r="AB50" s="557"/>
      <c r="AC50" s="557"/>
      <c r="AD50" s="557"/>
      <c r="AE50" s="556"/>
      <c r="AF50" s="556"/>
    </row>
    <row r="51" spans="1:32">
      <c r="D51" s="558"/>
      <c r="L51" s="559"/>
      <c r="O51" s="559"/>
      <c r="P51" s="189" t="s">
        <v>708</v>
      </c>
      <c r="X51" s="559"/>
      <c r="AF51" s="189" t="s">
        <v>708</v>
      </c>
    </row>
    <row r="52" spans="1:32" s="599" customFormat="1" ht="12">
      <c r="A52" s="793" t="s">
        <v>569</v>
      </c>
      <c r="B52" s="794"/>
      <c r="C52" s="807" t="s">
        <v>534</v>
      </c>
      <c r="D52" s="808"/>
      <c r="E52" s="802" t="s">
        <v>557</v>
      </c>
      <c r="F52" s="803"/>
      <c r="G52" s="803"/>
      <c r="H52" s="803"/>
      <c r="I52" s="803"/>
      <c r="J52" s="803"/>
      <c r="K52" s="803"/>
      <c r="L52" s="803"/>
      <c r="M52" s="805"/>
      <c r="N52" s="805"/>
      <c r="O52" s="805"/>
      <c r="P52" s="806"/>
      <c r="Q52" s="785" t="s">
        <v>570</v>
      </c>
      <c r="R52" s="785"/>
      <c r="S52" s="785"/>
      <c r="T52" s="785"/>
      <c r="U52" s="785" t="s">
        <v>476</v>
      </c>
      <c r="V52" s="785"/>
      <c r="W52" s="785"/>
      <c r="X52" s="785"/>
      <c r="Y52" s="785" t="s">
        <v>241</v>
      </c>
      <c r="Z52" s="785"/>
      <c r="AA52" s="785"/>
      <c r="AB52" s="785"/>
      <c r="AC52" s="785" t="s">
        <v>566</v>
      </c>
      <c r="AD52" s="785"/>
      <c r="AE52" s="785"/>
      <c r="AF52" s="785"/>
    </row>
    <row r="53" spans="1:32" s="599" customFormat="1" ht="12">
      <c r="A53" s="795"/>
      <c r="B53" s="796"/>
      <c r="C53" s="809"/>
      <c r="D53" s="810"/>
      <c r="E53" s="799" t="s">
        <v>541</v>
      </c>
      <c r="F53" s="800"/>
      <c r="G53" s="800"/>
      <c r="H53" s="801"/>
      <c r="I53" s="802" t="s">
        <v>562</v>
      </c>
      <c r="J53" s="803"/>
      <c r="K53" s="803"/>
      <c r="L53" s="804"/>
      <c r="M53" s="802" t="s">
        <v>563</v>
      </c>
      <c r="N53" s="803"/>
      <c r="O53" s="803"/>
      <c r="P53" s="804"/>
      <c r="Q53" s="785"/>
      <c r="R53" s="785"/>
      <c r="S53" s="785"/>
      <c r="T53" s="785"/>
      <c r="U53" s="785"/>
      <c r="V53" s="785"/>
      <c r="W53" s="785"/>
      <c r="X53" s="785"/>
      <c r="Y53" s="785"/>
      <c r="Z53" s="785"/>
      <c r="AA53" s="785"/>
      <c r="AB53" s="785"/>
      <c r="AC53" s="785"/>
      <c r="AD53" s="785"/>
      <c r="AE53" s="785"/>
      <c r="AF53" s="785"/>
    </row>
    <row r="54" spans="1:32" s="599" customFormat="1" ht="12">
      <c r="A54" s="797"/>
      <c r="B54" s="798"/>
      <c r="C54" s="592" t="s">
        <v>535</v>
      </c>
      <c r="D54" s="598" t="s">
        <v>536</v>
      </c>
      <c r="E54" s="592" t="s">
        <v>535</v>
      </c>
      <c r="F54" s="595" t="s">
        <v>558</v>
      </c>
      <c r="G54" s="592" t="s">
        <v>559</v>
      </c>
      <c r="H54" s="594" t="s">
        <v>536</v>
      </c>
      <c r="I54" s="592" t="s">
        <v>535</v>
      </c>
      <c r="J54" s="598" t="s">
        <v>558</v>
      </c>
      <c r="K54" s="592" t="s">
        <v>559</v>
      </c>
      <c r="L54" s="598" t="s">
        <v>536</v>
      </c>
      <c r="M54" s="592" t="s">
        <v>535</v>
      </c>
      <c r="N54" s="598" t="s">
        <v>558</v>
      </c>
      <c r="O54" s="592" t="s">
        <v>559</v>
      </c>
      <c r="P54" s="592" t="s">
        <v>536</v>
      </c>
      <c r="Q54" s="592" t="s">
        <v>535</v>
      </c>
      <c r="R54" s="598" t="s">
        <v>558</v>
      </c>
      <c r="S54" s="592" t="s">
        <v>559</v>
      </c>
      <c r="T54" s="595" t="s">
        <v>536</v>
      </c>
      <c r="U54" s="592" t="s">
        <v>535</v>
      </c>
      <c r="V54" s="600" t="s">
        <v>564</v>
      </c>
      <c r="W54" s="592" t="s">
        <v>559</v>
      </c>
      <c r="X54" s="598" t="s">
        <v>536</v>
      </c>
      <c r="Y54" s="592" t="s">
        <v>535</v>
      </c>
      <c r="Z54" s="598" t="s">
        <v>217</v>
      </c>
      <c r="AA54" s="592" t="s">
        <v>565</v>
      </c>
      <c r="AB54" s="598" t="s">
        <v>536</v>
      </c>
      <c r="AC54" s="592" t="s">
        <v>535</v>
      </c>
      <c r="AD54" s="598" t="s">
        <v>558</v>
      </c>
      <c r="AE54" s="592" t="s">
        <v>568</v>
      </c>
      <c r="AF54" s="592" t="s">
        <v>536</v>
      </c>
    </row>
    <row r="55" spans="1:32">
      <c r="A55" s="204"/>
      <c r="B55" s="191"/>
      <c r="C55" s="197" t="s">
        <v>537</v>
      </c>
      <c r="D55" s="384" t="s">
        <v>539</v>
      </c>
      <c r="E55" s="197" t="s">
        <v>537</v>
      </c>
      <c r="F55" s="384" t="s">
        <v>560</v>
      </c>
      <c r="G55" s="197" t="s">
        <v>638</v>
      </c>
      <c r="H55" s="384" t="s">
        <v>539</v>
      </c>
      <c r="I55" s="197" t="s">
        <v>537</v>
      </c>
      <c r="J55" s="384" t="s">
        <v>560</v>
      </c>
      <c r="K55" s="197" t="s">
        <v>638</v>
      </c>
      <c r="L55" s="384" t="s">
        <v>539</v>
      </c>
      <c r="M55" s="197" t="s">
        <v>537</v>
      </c>
      <c r="N55" s="384" t="s">
        <v>560</v>
      </c>
      <c r="O55" s="197" t="s">
        <v>638</v>
      </c>
      <c r="P55" s="197" t="s">
        <v>539</v>
      </c>
      <c r="Q55" s="197" t="s">
        <v>537</v>
      </c>
      <c r="R55" s="384" t="s">
        <v>560</v>
      </c>
      <c r="S55" s="197" t="s">
        <v>638</v>
      </c>
      <c r="T55" s="410" t="s">
        <v>539</v>
      </c>
      <c r="U55" s="197" t="s">
        <v>537</v>
      </c>
      <c r="V55" s="384" t="s">
        <v>572</v>
      </c>
      <c r="W55" s="197" t="s">
        <v>638</v>
      </c>
      <c r="X55" s="384" t="s">
        <v>539</v>
      </c>
      <c r="Y55" s="197" t="s">
        <v>537</v>
      </c>
      <c r="Z55" s="384" t="s">
        <v>225</v>
      </c>
      <c r="AA55" s="197" t="s">
        <v>539</v>
      </c>
      <c r="AB55" s="384" t="s">
        <v>539</v>
      </c>
      <c r="AC55" s="197" t="s">
        <v>537</v>
      </c>
      <c r="AD55" s="384" t="s">
        <v>560</v>
      </c>
      <c r="AE55" s="197" t="s">
        <v>539</v>
      </c>
      <c r="AF55" s="197" t="s">
        <v>539</v>
      </c>
    </row>
    <row r="56" spans="1:32" ht="21" customHeight="1">
      <c r="A56" s="208"/>
      <c r="B56" s="203" t="s">
        <v>541</v>
      </c>
      <c r="C56" s="561">
        <v>-51</v>
      </c>
      <c r="D56" s="561">
        <v>-2159.384</v>
      </c>
      <c r="E56" s="561">
        <v>-28</v>
      </c>
      <c r="F56" s="561">
        <v>-183</v>
      </c>
      <c r="G56" s="561">
        <v>-176.17599999999999</v>
      </c>
      <c r="H56" s="561">
        <v>-1599.048</v>
      </c>
      <c r="I56" s="561">
        <v>0</v>
      </c>
      <c r="J56" s="561">
        <v>0</v>
      </c>
      <c r="K56" s="561">
        <v>0</v>
      </c>
      <c r="L56" s="561">
        <v>0</v>
      </c>
      <c r="M56" s="561">
        <v>-28</v>
      </c>
      <c r="N56" s="561">
        <v>-183</v>
      </c>
      <c r="O56" s="561">
        <v>-176.17599999999999</v>
      </c>
      <c r="P56" s="561">
        <v>-1599.048</v>
      </c>
      <c r="Q56" s="561">
        <v>-13</v>
      </c>
      <c r="R56" s="561">
        <v>-35</v>
      </c>
      <c r="S56" s="561">
        <v>-31.306999999999999</v>
      </c>
      <c r="T56" s="561">
        <v>-283.03100000000001</v>
      </c>
      <c r="U56" s="561">
        <v>-10</v>
      </c>
      <c r="V56" s="561">
        <v>-12</v>
      </c>
      <c r="W56" s="561">
        <v>-23.271999999999998</v>
      </c>
      <c r="X56" s="561">
        <v>-277.30500000000001</v>
      </c>
      <c r="Y56" s="561">
        <v>0</v>
      </c>
      <c r="Z56" s="561">
        <v>0</v>
      </c>
      <c r="AA56" s="561">
        <v>0</v>
      </c>
      <c r="AB56" s="561">
        <v>0</v>
      </c>
      <c r="AC56" s="561">
        <v>0</v>
      </c>
      <c r="AD56" s="561">
        <v>0</v>
      </c>
      <c r="AE56" s="561">
        <v>0</v>
      </c>
      <c r="AF56" s="561">
        <v>0</v>
      </c>
    </row>
    <row r="57" spans="1:32" ht="21" customHeight="1">
      <c r="A57" s="208" t="s">
        <v>475</v>
      </c>
      <c r="B57" s="203" t="s">
        <v>250</v>
      </c>
      <c r="C57" s="561">
        <v>-2</v>
      </c>
      <c r="D57" s="561">
        <v>-447.63299999999998</v>
      </c>
      <c r="E57" s="561">
        <v>-4</v>
      </c>
      <c r="F57" s="561">
        <v>-45</v>
      </c>
      <c r="G57" s="561">
        <v>-48.834000000000003</v>
      </c>
      <c r="H57" s="561">
        <v>-455.017</v>
      </c>
      <c r="I57" s="561">
        <v>0</v>
      </c>
      <c r="J57" s="561">
        <v>0</v>
      </c>
      <c r="K57" s="561">
        <v>0</v>
      </c>
      <c r="L57" s="561">
        <v>0</v>
      </c>
      <c r="M57" s="561">
        <v>-4</v>
      </c>
      <c r="N57" s="561">
        <v>-45</v>
      </c>
      <c r="O57" s="561">
        <v>-48.834000000000003</v>
      </c>
      <c r="P57" s="561">
        <v>-455.017</v>
      </c>
      <c r="Q57" s="561">
        <v>1</v>
      </c>
      <c r="R57" s="561">
        <v>1</v>
      </c>
      <c r="S57" s="561">
        <v>1.268</v>
      </c>
      <c r="T57" s="561">
        <v>10.144</v>
      </c>
      <c r="U57" s="561">
        <v>1</v>
      </c>
      <c r="V57" s="561">
        <v>1</v>
      </c>
      <c r="W57" s="561">
        <v>0.13800000000000001</v>
      </c>
      <c r="X57" s="561">
        <v>-2.76</v>
      </c>
      <c r="Y57" s="561">
        <v>0</v>
      </c>
      <c r="Z57" s="561">
        <v>0</v>
      </c>
      <c r="AA57" s="561">
        <v>0</v>
      </c>
      <c r="AB57" s="561">
        <v>0</v>
      </c>
      <c r="AC57" s="561">
        <v>0</v>
      </c>
      <c r="AD57" s="561">
        <v>0</v>
      </c>
      <c r="AE57" s="561">
        <v>0</v>
      </c>
      <c r="AF57" s="561">
        <v>0</v>
      </c>
    </row>
    <row r="58" spans="1:32" ht="21" customHeight="1">
      <c r="A58" s="214"/>
      <c r="B58" s="203" t="s">
        <v>125</v>
      </c>
      <c r="C58" s="562">
        <v>-49</v>
      </c>
      <c r="D58" s="562">
        <v>-1711.751</v>
      </c>
      <c r="E58" s="562">
        <v>-24</v>
      </c>
      <c r="F58" s="562">
        <v>-138</v>
      </c>
      <c r="G58" s="562">
        <v>-127.342</v>
      </c>
      <c r="H58" s="562">
        <v>-1144.0309999999999</v>
      </c>
      <c r="I58" s="562">
        <v>0</v>
      </c>
      <c r="J58" s="562">
        <v>0</v>
      </c>
      <c r="K58" s="562">
        <v>0</v>
      </c>
      <c r="L58" s="562">
        <v>0</v>
      </c>
      <c r="M58" s="562">
        <v>-24</v>
      </c>
      <c r="N58" s="562">
        <v>-138</v>
      </c>
      <c r="O58" s="562">
        <v>-127.342</v>
      </c>
      <c r="P58" s="562">
        <v>-1144.0309999999999</v>
      </c>
      <c r="Q58" s="562">
        <v>-14</v>
      </c>
      <c r="R58" s="562">
        <v>-36</v>
      </c>
      <c r="S58" s="562">
        <v>-32.575000000000003</v>
      </c>
      <c r="T58" s="562">
        <v>-293.17500000000001</v>
      </c>
      <c r="U58" s="562">
        <v>-11</v>
      </c>
      <c r="V58" s="562">
        <v>-13</v>
      </c>
      <c r="W58" s="562">
        <v>-23.41</v>
      </c>
      <c r="X58" s="562">
        <v>-274.54500000000002</v>
      </c>
      <c r="Y58" s="562">
        <v>0</v>
      </c>
      <c r="Z58" s="562">
        <v>0</v>
      </c>
      <c r="AA58" s="562">
        <v>0</v>
      </c>
      <c r="AB58" s="562">
        <v>0</v>
      </c>
      <c r="AC58" s="562">
        <v>0</v>
      </c>
      <c r="AD58" s="562">
        <v>0</v>
      </c>
      <c r="AE58" s="562">
        <v>0</v>
      </c>
      <c r="AF58" s="562">
        <v>0</v>
      </c>
    </row>
    <row r="59" spans="1:32" ht="21" customHeight="1">
      <c r="A59" s="791" t="s">
        <v>546</v>
      </c>
      <c r="B59" s="791"/>
      <c r="C59" s="562">
        <v>944035</v>
      </c>
      <c r="D59" s="562">
        <v>11611306.862</v>
      </c>
      <c r="E59" s="562">
        <v>469758</v>
      </c>
      <c r="F59" s="562">
        <v>728187</v>
      </c>
      <c r="G59" s="562">
        <v>1021899.27</v>
      </c>
      <c r="H59" s="562">
        <v>8106541.7410000004</v>
      </c>
      <c r="I59" s="562">
        <v>10316</v>
      </c>
      <c r="J59" s="562">
        <v>86413</v>
      </c>
      <c r="K59" s="562">
        <v>501574.98499999999</v>
      </c>
      <c r="L59" s="562">
        <v>4302031.8679999998</v>
      </c>
      <c r="M59" s="562">
        <v>459442</v>
      </c>
      <c r="N59" s="562">
        <v>641774</v>
      </c>
      <c r="O59" s="562">
        <v>520324.28499999997</v>
      </c>
      <c r="P59" s="562">
        <v>3804509.8730000001</v>
      </c>
      <c r="Q59" s="562">
        <v>218839</v>
      </c>
      <c r="R59" s="562">
        <v>388534</v>
      </c>
      <c r="S59" s="562">
        <v>290987.31</v>
      </c>
      <c r="T59" s="562">
        <v>2041407.426</v>
      </c>
      <c r="U59" s="562">
        <v>255393</v>
      </c>
      <c r="V59" s="562">
        <v>294229</v>
      </c>
      <c r="W59" s="562">
        <v>195635.93700000001</v>
      </c>
      <c r="X59" s="562">
        <v>1418809.835</v>
      </c>
      <c r="Y59" s="562">
        <v>9772</v>
      </c>
      <c r="Z59" s="562">
        <v>196425</v>
      </c>
      <c r="AA59" s="562">
        <v>129225.72199999999</v>
      </c>
      <c r="AB59" s="562">
        <v>40608.923999999999</v>
      </c>
      <c r="AC59" s="562">
        <v>45</v>
      </c>
      <c r="AD59" s="562">
        <v>410</v>
      </c>
      <c r="AE59" s="562">
        <v>5424.39</v>
      </c>
      <c r="AF59" s="562">
        <v>3938.9360000000001</v>
      </c>
    </row>
    <row r="60" spans="1:32" ht="21" customHeight="1">
      <c r="A60" s="791" t="s">
        <v>474</v>
      </c>
      <c r="B60" s="792"/>
      <c r="C60" s="562">
        <v>47702791</v>
      </c>
      <c r="D60" s="562">
        <v>1762415740.0769999</v>
      </c>
      <c r="E60" s="562">
        <v>25768065</v>
      </c>
      <c r="F60" s="562">
        <v>83742181</v>
      </c>
      <c r="G60" s="562">
        <v>135692578.10299999</v>
      </c>
      <c r="H60" s="562">
        <v>1337760066.1459999</v>
      </c>
      <c r="I60" s="562">
        <v>1888696</v>
      </c>
      <c r="J60" s="562">
        <v>37269824</v>
      </c>
      <c r="K60" s="562">
        <v>93791147.042999998</v>
      </c>
      <c r="L60" s="562">
        <v>924101357.352</v>
      </c>
      <c r="M60" s="562">
        <v>23879369</v>
      </c>
      <c r="N60" s="562">
        <v>46472357</v>
      </c>
      <c r="O60" s="562">
        <v>41901431.060000002</v>
      </c>
      <c r="P60" s="562">
        <v>413658708.79400003</v>
      </c>
      <c r="Q60" s="562">
        <v>3839369</v>
      </c>
      <c r="R60" s="562">
        <v>8345847</v>
      </c>
      <c r="S60" s="562">
        <v>6944096.4330000002</v>
      </c>
      <c r="T60" s="562">
        <v>68373637.318000004</v>
      </c>
      <c r="U60" s="562">
        <v>17935960</v>
      </c>
      <c r="V60" s="562">
        <v>25642742</v>
      </c>
      <c r="W60" s="562">
        <v>27514258.539000001</v>
      </c>
      <c r="X60" s="562">
        <v>272396403.083</v>
      </c>
      <c r="Y60" s="562">
        <v>1810685</v>
      </c>
      <c r="Z60" s="562">
        <v>100385499</v>
      </c>
      <c r="AA60" s="562">
        <v>67533307.435000002</v>
      </c>
      <c r="AB60" s="562">
        <v>67379676.555000007</v>
      </c>
      <c r="AC60" s="562">
        <v>159397</v>
      </c>
      <c r="AD60" s="562">
        <v>1457319</v>
      </c>
      <c r="AE60" s="562">
        <v>16606215.817</v>
      </c>
      <c r="AF60" s="562">
        <v>16505956.975</v>
      </c>
    </row>
    <row r="61" spans="1:32" ht="21" customHeight="1">
      <c r="A61" s="791" t="s">
        <v>543</v>
      </c>
      <c r="B61" s="791"/>
      <c r="C61" s="562">
        <v>30</v>
      </c>
      <c r="D61" s="562">
        <v>2956.4</v>
      </c>
      <c r="E61" s="562">
        <v>30</v>
      </c>
      <c r="F61" s="562">
        <v>101</v>
      </c>
      <c r="G61" s="562">
        <v>282.48</v>
      </c>
      <c r="H61" s="562">
        <v>2824.8</v>
      </c>
      <c r="I61" s="562">
        <v>8</v>
      </c>
      <c r="J61" s="562">
        <v>74</v>
      </c>
      <c r="K61" s="562">
        <v>270.46600000000001</v>
      </c>
      <c r="L61" s="562">
        <v>2704.66</v>
      </c>
      <c r="M61" s="562">
        <v>22</v>
      </c>
      <c r="N61" s="562">
        <v>27</v>
      </c>
      <c r="O61" s="562">
        <v>12.013999999999999</v>
      </c>
      <c r="P61" s="562">
        <v>120.14</v>
      </c>
      <c r="Q61" s="562">
        <v>0</v>
      </c>
      <c r="R61" s="562">
        <v>0</v>
      </c>
      <c r="S61" s="562">
        <v>0</v>
      </c>
      <c r="T61" s="562">
        <v>0</v>
      </c>
      <c r="U61" s="562">
        <v>0</v>
      </c>
      <c r="V61" s="562">
        <v>0</v>
      </c>
      <c r="W61" s="562">
        <v>0</v>
      </c>
      <c r="X61" s="562">
        <v>0</v>
      </c>
      <c r="Y61" s="562">
        <v>8</v>
      </c>
      <c r="Z61" s="562">
        <v>200</v>
      </c>
      <c r="AA61" s="562">
        <v>131.6</v>
      </c>
      <c r="AB61" s="562">
        <v>131.6</v>
      </c>
      <c r="AC61" s="562">
        <v>0</v>
      </c>
      <c r="AD61" s="562">
        <v>0</v>
      </c>
      <c r="AE61" s="562">
        <v>0</v>
      </c>
      <c r="AF61" s="562">
        <v>0</v>
      </c>
    </row>
    <row r="62" spans="1:32" ht="21" customHeight="1">
      <c r="A62" s="788" t="s">
        <v>425</v>
      </c>
      <c r="B62" s="482" t="s">
        <v>228</v>
      </c>
      <c r="C62" s="618">
        <v>1178932</v>
      </c>
      <c r="D62" s="618">
        <v>160868028.23800001</v>
      </c>
      <c r="E62" s="618">
        <v>703449</v>
      </c>
      <c r="F62" s="618">
        <v>6673685</v>
      </c>
      <c r="G62" s="618">
        <v>22324672.912999999</v>
      </c>
      <c r="H62" s="618">
        <v>143396439.44100001</v>
      </c>
      <c r="I62" s="618">
        <v>72642</v>
      </c>
      <c r="J62" s="618">
        <v>923628</v>
      </c>
      <c r="K62" s="618">
        <v>3641920.56</v>
      </c>
      <c r="L62" s="618">
        <v>21960974.219999999</v>
      </c>
      <c r="M62" s="618">
        <v>630807</v>
      </c>
      <c r="N62" s="618">
        <v>5750057</v>
      </c>
      <c r="O62" s="618">
        <v>18682752.353</v>
      </c>
      <c r="P62" s="618">
        <v>121435465.221</v>
      </c>
      <c r="Q62" s="618">
        <v>2647</v>
      </c>
      <c r="R62" s="618">
        <v>3713</v>
      </c>
      <c r="S62" s="618">
        <v>6900.3419999999996</v>
      </c>
      <c r="T62" s="618">
        <v>12115.865</v>
      </c>
      <c r="U62" s="618">
        <v>472123</v>
      </c>
      <c r="V62" s="618">
        <v>1331270</v>
      </c>
      <c r="W62" s="618">
        <v>4736492.5020000003</v>
      </c>
      <c r="X62" s="618">
        <v>16813484.984000001</v>
      </c>
      <c r="Y62" s="618">
        <v>17240</v>
      </c>
      <c r="Z62" s="618">
        <v>828958</v>
      </c>
      <c r="AA62" s="618">
        <v>589003.00399999996</v>
      </c>
      <c r="AB62" s="618">
        <v>587979.73800000001</v>
      </c>
      <c r="AC62" s="618">
        <v>713</v>
      </c>
      <c r="AD62" s="618">
        <v>5646</v>
      </c>
      <c r="AE62" s="618">
        <v>66872.47</v>
      </c>
      <c r="AF62" s="618">
        <v>58008.21</v>
      </c>
    </row>
    <row r="63" spans="1:32" ht="21" customHeight="1">
      <c r="A63" s="816"/>
      <c r="B63" s="203" t="s">
        <v>544</v>
      </c>
      <c r="C63" s="561">
        <v>80908</v>
      </c>
      <c r="D63" s="561">
        <v>1690506.27</v>
      </c>
      <c r="E63" s="561">
        <v>34864</v>
      </c>
      <c r="F63" s="561">
        <v>185569</v>
      </c>
      <c r="G63" s="561">
        <v>2394241.7289999998</v>
      </c>
      <c r="H63" s="561">
        <v>1467970.0560000001</v>
      </c>
      <c r="I63" s="561">
        <v>15029</v>
      </c>
      <c r="J63" s="561">
        <v>158913</v>
      </c>
      <c r="K63" s="561">
        <v>2362987.3990000002</v>
      </c>
      <c r="L63" s="561">
        <v>1411111.2</v>
      </c>
      <c r="M63" s="561">
        <v>19835</v>
      </c>
      <c r="N63" s="561">
        <v>26656</v>
      </c>
      <c r="O63" s="561">
        <v>31254.33</v>
      </c>
      <c r="P63" s="561">
        <v>56858.856</v>
      </c>
      <c r="Q63" s="561">
        <v>43183</v>
      </c>
      <c r="R63" s="561">
        <v>56949</v>
      </c>
      <c r="S63" s="561">
        <v>136210.52100000001</v>
      </c>
      <c r="T63" s="561">
        <v>202806.125</v>
      </c>
      <c r="U63" s="561">
        <v>2743</v>
      </c>
      <c r="V63" s="561">
        <v>3242</v>
      </c>
      <c r="W63" s="561">
        <v>5459.3810000000003</v>
      </c>
      <c r="X63" s="561">
        <v>14625.913</v>
      </c>
      <c r="Y63" s="561">
        <v>215</v>
      </c>
      <c r="Z63" s="561">
        <v>5170</v>
      </c>
      <c r="AA63" s="561">
        <v>3367.261</v>
      </c>
      <c r="AB63" s="561">
        <v>3262.3760000000002</v>
      </c>
      <c r="AC63" s="561">
        <v>118</v>
      </c>
      <c r="AD63" s="561">
        <v>493</v>
      </c>
      <c r="AE63" s="561">
        <v>6211.55</v>
      </c>
      <c r="AF63" s="561">
        <v>1841.8</v>
      </c>
    </row>
    <row r="64" spans="1:32" ht="21" customHeight="1">
      <c r="A64" s="816"/>
      <c r="B64" s="205" t="s">
        <v>229</v>
      </c>
      <c r="C64" s="561">
        <v>20435764</v>
      </c>
      <c r="D64" s="561">
        <v>193273961.59200001</v>
      </c>
      <c r="E64" s="561">
        <v>11011790</v>
      </c>
      <c r="F64" s="561">
        <v>21158647</v>
      </c>
      <c r="G64" s="561">
        <v>16251282.768999999</v>
      </c>
      <c r="H64" s="561">
        <v>95928921.991999999</v>
      </c>
      <c r="I64" s="561">
        <v>0</v>
      </c>
      <c r="J64" s="561">
        <v>0</v>
      </c>
      <c r="K64" s="561">
        <v>0</v>
      </c>
      <c r="L64" s="561">
        <v>0</v>
      </c>
      <c r="M64" s="561">
        <v>11011790</v>
      </c>
      <c r="N64" s="561">
        <v>21158647</v>
      </c>
      <c r="O64" s="561">
        <v>16251282.768999999</v>
      </c>
      <c r="P64" s="561">
        <v>95928921.991999999</v>
      </c>
      <c r="Q64" s="561">
        <v>224</v>
      </c>
      <c r="R64" s="561">
        <v>408</v>
      </c>
      <c r="S64" s="561">
        <v>340.971</v>
      </c>
      <c r="T64" s="561">
        <v>3034.9270000000001</v>
      </c>
      <c r="U64" s="561">
        <v>8855038</v>
      </c>
      <c r="V64" s="561">
        <v>12308309</v>
      </c>
      <c r="W64" s="561">
        <v>14717988.088</v>
      </c>
      <c r="X64" s="561">
        <v>69757731.828999996</v>
      </c>
      <c r="Y64" s="561">
        <v>0</v>
      </c>
      <c r="Z64" s="561">
        <v>0</v>
      </c>
      <c r="AA64" s="561">
        <v>0</v>
      </c>
      <c r="AB64" s="561">
        <v>0</v>
      </c>
      <c r="AC64" s="561">
        <v>568712</v>
      </c>
      <c r="AD64" s="561">
        <v>3205682</v>
      </c>
      <c r="AE64" s="561">
        <v>32501692.598000001</v>
      </c>
      <c r="AF64" s="561">
        <v>27584272.844000001</v>
      </c>
    </row>
    <row r="65" spans="1:32" ht="21" customHeight="1">
      <c r="A65" s="817"/>
      <c r="B65" s="641" t="s">
        <v>247</v>
      </c>
      <c r="C65" s="562">
        <v>35775</v>
      </c>
      <c r="D65" s="562">
        <v>4103297.4909999999</v>
      </c>
      <c r="E65" s="562">
        <v>35773</v>
      </c>
      <c r="F65" s="562">
        <v>1072289</v>
      </c>
      <c r="G65" s="562">
        <v>2632801.3840000001</v>
      </c>
      <c r="H65" s="562">
        <v>3958525.6630000002</v>
      </c>
      <c r="I65" s="562">
        <v>35761</v>
      </c>
      <c r="J65" s="562">
        <v>1072128</v>
      </c>
      <c r="K65" s="562">
        <v>2632772.6919999998</v>
      </c>
      <c r="L65" s="562">
        <v>3958496.9709999999</v>
      </c>
      <c r="M65" s="562">
        <v>12</v>
      </c>
      <c r="N65" s="562">
        <v>161</v>
      </c>
      <c r="O65" s="562">
        <v>28.692</v>
      </c>
      <c r="P65" s="562">
        <v>28.692</v>
      </c>
      <c r="Q65" s="562">
        <v>2</v>
      </c>
      <c r="R65" s="562">
        <v>5</v>
      </c>
      <c r="S65" s="562">
        <v>3.0150000000000001</v>
      </c>
      <c r="T65" s="562">
        <v>9.0449999999999999</v>
      </c>
      <c r="U65" s="562">
        <v>0</v>
      </c>
      <c r="V65" s="562">
        <v>0</v>
      </c>
      <c r="W65" s="562">
        <v>0</v>
      </c>
      <c r="X65" s="562">
        <v>0</v>
      </c>
      <c r="Y65" s="562">
        <v>4591</v>
      </c>
      <c r="Z65" s="562">
        <v>391226</v>
      </c>
      <c r="AA65" s="562">
        <v>248419.60200000001</v>
      </c>
      <c r="AB65" s="562">
        <v>144762.783</v>
      </c>
      <c r="AC65" s="562">
        <v>0</v>
      </c>
      <c r="AD65" s="562">
        <v>0</v>
      </c>
      <c r="AE65" s="562">
        <v>0</v>
      </c>
      <c r="AF65" s="562">
        <v>0</v>
      </c>
    </row>
    <row r="66" spans="1:32" ht="21" customHeight="1">
      <c r="A66" s="788" t="s">
        <v>237</v>
      </c>
      <c r="B66" s="204" t="s">
        <v>545</v>
      </c>
      <c r="C66" s="618">
        <v>10</v>
      </c>
      <c r="D66" s="618">
        <v>587.66800000000001</v>
      </c>
      <c r="E66" s="618">
        <v>10</v>
      </c>
      <c r="F66" s="618">
        <v>105</v>
      </c>
      <c r="G66" s="618">
        <v>317.25</v>
      </c>
      <c r="H66" s="618">
        <v>456.16800000000001</v>
      </c>
      <c r="I66" s="618">
        <v>10</v>
      </c>
      <c r="J66" s="618">
        <v>105</v>
      </c>
      <c r="K66" s="618">
        <v>317.25</v>
      </c>
      <c r="L66" s="618">
        <v>456.16800000000001</v>
      </c>
      <c r="M66" s="618">
        <v>0</v>
      </c>
      <c r="N66" s="618">
        <v>0</v>
      </c>
      <c r="O66" s="618">
        <v>0</v>
      </c>
      <c r="P66" s="618">
        <v>0</v>
      </c>
      <c r="Q66" s="618">
        <v>0</v>
      </c>
      <c r="R66" s="618">
        <v>0</v>
      </c>
      <c r="S66" s="618">
        <v>0</v>
      </c>
      <c r="T66" s="618">
        <v>0</v>
      </c>
      <c r="U66" s="618">
        <v>0</v>
      </c>
      <c r="V66" s="618">
        <v>0</v>
      </c>
      <c r="W66" s="618">
        <v>0</v>
      </c>
      <c r="X66" s="618">
        <v>0</v>
      </c>
      <c r="Y66" s="618">
        <v>9</v>
      </c>
      <c r="Z66" s="618">
        <v>295</v>
      </c>
      <c r="AA66" s="618">
        <v>188.8</v>
      </c>
      <c r="AB66" s="618">
        <v>131.5</v>
      </c>
      <c r="AC66" s="618">
        <v>0</v>
      </c>
      <c r="AD66" s="618">
        <v>0</v>
      </c>
      <c r="AE66" s="618">
        <v>0</v>
      </c>
      <c r="AF66" s="618">
        <v>0</v>
      </c>
    </row>
    <row r="67" spans="1:32" ht="21" customHeight="1">
      <c r="A67" s="790"/>
      <c r="B67" s="641" t="s">
        <v>149</v>
      </c>
      <c r="C67" s="562">
        <v>44180</v>
      </c>
      <c r="D67" s="562">
        <v>3519623.1090000002</v>
      </c>
      <c r="E67" s="562">
        <v>44146</v>
      </c>
      <c r="F67" s="562">
        <v>855172</v>
      </c>
      <c r="G67" s="562">
        <v>2090786.388</v>
      </c>
      <c r="H67" s="562">
        <v>2800655.486</v>
      </c>
      <c r="I67" s="562">
        <v>26220</v>
      </c>
      <c r="J67" s="562">
        <v>744593</v>
      </c>
      <c r="K67" s="562">
        <v>2023246.5989999999</v>
      </c>
      <c r="L67" s="562">
        <v>2721891.7790000001</v>
      </c>
      <c r="M67" s="562">
        <v>17926</v>
      </c>
      <c r="N67" s="562">
        <v>110579</v>
      </c>
      <c r="O67" s="562">
        <v>67539.789000000004</v>
      </c>
      <c r="P67" s="562">
        <v>78763.706999999995</v>
      </c>
      <c r="Q67" s="562">
        <v>4</v>
      </c>
      <c r="R67" s="562">
        <v>4</v>
      </c>
      <c r="S67" s="562">
        <v>3.4580000000000002</v>
      </c>
      <c r="T67" s="562">
        <v>8.7840000000000007</v>
      </c>
      <c r="U67" s="562">
        <v>16</v>
      </c>
      <c r="V67" s="562">
        <v>16</v>
      </c>
      <c r="W67" s="562">
        <v>18.390999999999998</v>
      </c>
      <c r="X67" s="562">
        <v>124.765</v>
      </c>
      <c r="Y67" s="562">
        <v>22611</v>
      </c>
      <c r="Z67" s="562">
        <v>1612216</v>
      </c>
      <c r="AA67" s="562">
        <v>1014440.079</v>
      </c>
      <c r="AB67" s="562">
        <v>718605.71400000004</v>
      </c>
      <c r="AC67" s="562">
        <v>14</v>
      </c>
      <c r="AD67" s="562">
        <v>84</v>
      </c>
      <c r="AE67" s="562">
        <v>1176.05</v>
      </c>
      <c r="AF67" s="562">
        <v>228.36</v>
      </c>
    </row>
    <row r="68" spans="1:32" ht="21" customHeight="1">
      <c r="A68" s="788" t="s">
        <v>238</v>
      </c>
      <c r="B68" s="203" t="s">
        <v>548</v>
      </c>
      <c r="C68" s="618">
        <v>14163</v>
      </c>
      <c r="D68" s="618">
        <v>699665.10699999996</v>
      </c>
      <c r="E68" s="618">
        <v>10711</v>
      </c>
      <c r="F68" s="618">
        <v>18603</v>
      </c>
      <c r="G68" s="618">
        <v>57744.175999999999</v>
      </c>
      <c r="H68" s="618">
        <v>577441.81099999999</v>
      </c>
      <c r="I68" s="618">
        <v>422</v>
      </c>
      <c r="J68" s="618">
        <v>5010</v>
      </c>
      <c r="K68" s="618">
        <v>22898.982</v>
      </c>
      <c r="L68" s="618">
        <v>228989.82</v>
      </c>
      <c r="M68" s="618">
        <v>10289</v>
      </c>
      <c r="N68" s="618">
        <v>13593</v>
      </c>
      <c r="O68" s="618">
        <v>34845.194000000003</v>
      </c>
      <c r="P68" s="618">
        <v>348451.99099999998</v>
      </c>
      <c r="Q68" s="618">
        <v>102</v>
      </c>
      <c r="R68" s="618">
        <v>155</v>
      </c>
      <c r="S68" s="618">
        <v>145.81800000000001</v>
      </c>
      <c r="T68" s="618">
        <v>1458.18</v>
      </c>
      <c r="U68" s="618">
        <v>3332</v>
      </c>
      <c r="V68" s="618">
        <v>3440</v>
      </c>
      <c r="W68" s="618">
        <v>11049.75</v>
      </c>
      <c r="X68" s="618">
        <v>110497.516</v>
      </c>
      <c r="Y68" s="618">
        <v>371</v>
      </c>
      <c r="Z68" s="618">
        <v>11210</v>
      </c>
      <c r="AA68" s="618">
        <v>7589</v>
      </c>
      <c r="AB68" s="618">
        <v>7589</v>
      </c>
      <c r="AC68" s="618">
        <v>18</v>
      </c>
      <c r="AD68" s="618">
        <v>273</v>
      </c>
      <c r="AE68" s="618">
        <v>2678.6</v>
      </c>
      <c r="AF68" s="618">
        <v>2678.6</v>
      </c>
    </row>
    <row r="69" spans="1:32" ht="21" customHeight="1">
      <c r="A69" s="790"/>
      <c r="B69" s="216" t="s">
        <v>189</v>
      </c>
      <c r="C69" s="562">
        <v>206863</v>
      </c>
      <c r="D69" s="562">
        <v>4447421.1840000004</v>
      </c>
      <c r="E69" s="562">
        <v>113020</v>
      </c>
      <c r="F69" s="562">
        <v>315527</v>
      </c>
      <c r="G69" s="562">
        <v>474203.09899999999</v>
      </c>
      <c r="H69" s="562">
        <v>3363443.9350000001</v>
      </c>
      <c r="I69" s="562">
        <v>5298</v>
      </c>
      <c r="J69" s="562">
        <v>86802</v>
      </c>
      <c r="K69" s="562">
        <v>275417.50300000003</v>
      </c>
      <c r="L69" s="562">
        <v>2055366.8019999999</v>
      </c>
      <c r="M69" s="562">
        <v>107722</v>
      </c>
      <c r="N69" s="562">
        <v>228725</v>
      </c>
      <c r="O69" s="562">
        <v>198785.59599999999</v>
      </c>
      <c r="P69" s="562">
        <v>1308077.1329999999</v>
      </c>
      <c r="Q69" s="562">
        <v>16328</v>
      </c>
      <c r="R69" s="562">
        <v>30839</v>
      </c>
      <c r="S69" s="562">
        <v>26548.202000000001</v>
      </c>
      <c r="T69" s="562">
        <v>155258.08799999999</v>
      </c>
      <c r="U69" s="562">
        <v>76903</v>
      </c>
      <c r="V69" s="562">
        <v>108612</v>
      </c>
      <c r="W69" s="562">
        <v>112865.10400000001</v>
      </c>
      <c r="X69" s="562">
        <v>726555.98800000001</v>
      </c>
      <c r="Y69" s="562">
        <v>5082</v>
      </c>
      <c r="Z69" s="562">
        <v>224223</v>
      </c>
      <c r="AA69" s="562">
        <v>153540.845</v>
      </c>
      <c r="AB69" s="562">
        <v>142899.929</v>
      </c>
      <c r="AC69" s="562">
        <v>612</v>
      </c>
      <c r="AD69" s="562">
        <v>5298</v>
      </c>
      <c r="AE69" s="562">
        <v>62166.85</v>
      </c>
      <c r="AF69" s="562">
        <v>59263.243999999999</v>
      </c>
    </row>
    <row r="70" spans="1:32" ht="21" customHeight="1">
      <c r="A70" s="211" t="s">
        <v>549</v>
      </c>
      <c r="B70" s="204" t="s">
        <v>550</v>
      </c>
      <c r="C70" s="618">
        <v>14100</v>
      </c>
      <c r="D70" s="618">
        <v>5352021.5839999998</v>
      </c>
      <c r="E70" s="618">
        <v>13953</v>
      </c>
      <c r="F70" s="618">
        <v>262545</v>
      </c>
      <c r="G70" s="618">
        <v>637971.74199999997</v>
      </c>
      <c r="H70" s="618">
        <v>4883438.2240000004</v>
      </c>
      <c r="I70" s="618">
        <v>13953</v>
      </c>
      <c r="J70" s="618">
        <v>262545</v>
      </c>
      <c r="K70" s="618">
        <v>637971.74199999997</v>
      </c>
      <c r="L70" s="618">
        <v>4883438.2240000004</v>
      </c>
      <c r="M70" s="618">
        <v>0</v>
      </c>
      <c r="N70" s="618">
        <v>0</v>
      </c>
      <c r="O70" s="618">
        <v>0</v>
      </c>
      <c r="P70" s="618">
        <v>0</v>
      </c>
      <c r="Q70" s="618">
        <v>146</v>
      </c>
      <c r="R70" s="618">
        <v>255</v>
      </c>
      <c r="S70" s="618">
        <v>198.654</v>
      </c>
      <c r="T70" s="618">
        <v>1743.836</v>
      </c>
      <c r="U70" s="618">
        <v>1</v>
      </c>
      <c r="V70" s="618">
        <v>1</v>
      </c>
      <c r="W70" s="618">
        <v>0.93899999999999995</v>
      </c>
      <c r="X70" s="618">
        <v>9.39</v>
      </c>
      <c r="Y70" s="618">
        <v>13371</v>
      </c>
      <c r="Z70" s="618">
        <v>768351</v>
      </c>
      <c r="AA70" s="618">
        <v>510081.17700000003</v>
      </c>
      <c r="AB70" s="618">
        <v>466830.13400000002</v>
      </c>
      <c r="AC70" s="618">
        <v>0</v>
      </c>
      <c r="AD70" s="618">
        <v>0</v>
      </c>
      <c r="AE70" s="618">
        <v>0</v>
      </c>
      <c r="AF70" s="618">
        <v>0</v>
      </c>
    </row>
    <row r="71" spans="1:32" ht="21" customHeight="1">
      <c r="A71" s="786" t="s">
        <v>551</v>
      </c>
      <c r="B71" s="787"/>
      <c r="C71" s="619">
        <v>0</v>
      </c>
      <c r="D71" s="619">
        <v>0</v>
      </c>
      <c r="E71" s="619">
        <v>0</v>
      </c>
      <c r="F71" s="619">
        <v>0</v>
      </c>
      <c r="G71" s="619">
        <v>0</v>
      </c>
      <c r="H71" s="619">
        <v>0</v>
      </c>
      <c r="I71" s="619">
        <v>0</v>
      </c>
      <c r="J71" s="619">
        <v>0</v>
      </c>
      <c r="K71" s="619">
        <v>0</v>
      </c>
      <c r="L71" s="619">
        <v>0</v>
      </c>
      <c r="M71" s="619">
        <v>0</v>
      </c>
      <c r="N71" s="619">
        <v>0</v>
      </c>
      <c r="O71" s="619">
        <v>0</v>
      </c>
      <c r="P71" s="619">
        <v>0</v>
      </c>
      <c r="Q71" s="619">
        <v>0</v>
      </c>
      <c r="R71" s="619">
        <v>0</v>
      </c>
      <c r="S71" s="619">
        <v>0</v>
      </c>
      <c r="T71" s="619">
        <v>0</v>
      </c>
      <c r="U71" s="619">
        <v>0</v>
      </c>
      <c r="V71" s="619">
        <v>0</v>
      </c>
      <c r="W71" s="619">
        <v>0</v>
      </c>
      <c r="X71" s="619">
        <v>0</v>
      </c>
      <c r="Y71" s="619">
        <v>0</v>
      </c>
      <c r="Z71" s="619">
        <v>0</v>
      </c>
      <c r="AA71" s="619">
        <v>0</v>
      </c>
      <c r="AB71" s="619">
        <v>0</v>
      </c>
      <c r="AC71" s="619">
        <v>0</v>
      </c>
      <c r="AD71" s="619">
        <v>0</v>
      </c>
      <c r="AE71" s="619">
        <v>0</v>
      </c>
      <c r="AF71" s="619">
        <v>0</v>
      </c>
    </row>
    <row r="72" spans="1:32" ht="21" customHeight="1">
      <c r="A72" s="786" t="s">
        <v>552</v>
      </c>
      <c r="B72" s="787"/>
      <c r="C72" s="562">
        <v>60039</v>
      </c>
      <c r="D72" s="562">
        <v>7068712.8150000004</v>
      </c>
      <c r="E72" s="562">
        <v>60030</v>
      </c>
      <c r="F72" s="562">
        <v>1121021</v>
      </c>
      <c r="G72" s="562">
        <v>9659466.7339999992</v>
      </c>
      <c r="H72" s="562">
        <v>6065942.341</v>
      </c>
      <c r="I72" s="562">
        <v>60008</v>
      </c>
      <c r="J72" s="562">
        <v>1120998</v>
      </c>
      <c r="K72" s="562">
        <v>9659388.2090000007</v>
      </c>
      <c r="L72" s="562">
        <v>6065785.2910000002</v>
      </c>
      <c r="M72" s="562">
        <v>22</v>
      </c>
      <c r="N72" s="562">
        <v>23</v>
      </c>
      <c r="O72" s="562">
        <v>78.525000000000006</v>
      </c>
      <c r="P72" s="562">
        <v>157.05000000000001</v>
      </c>
      <c r="Q72" s="562">
        <v>8</v>
      </c>
      <c r="R72" s="562">
        <v>16</v>
      </c>
      <c r="S72" s="562">
        <v>9.58</v>
      </c>
      <c r="T72" s="562">
        <v>19.16</v>
      </c>
      <c r="U72" s="562">
        <v>1</v>
      </c>
      <c r="V72" s="562">
        <v>1</v>
      </c>
      <c r="W72" s="562">
        <v>0.19700000000000001</v>
      </c>
      <c r="X72" s="562">
        <v>0.39400000000000002</v>
      </c>
      <c r="Y72" s="562">
        <v>51024</v>
      </c>
      <c r="Z72" s="562">
        <v>2201765</v>
      </c>
      <c r="AA72" s="562">
        <v>1431926.655</v>
      </c>
      <c r="AB72" s="562">
        <v>1002750.92</v>
      </c>
      <c r="AC72" s="562">
        <v>0</v>
      </c>
      <c r="AD72" s="562">
        <v>0</v>
      </c>
      <c r="AE72" s="562">
        <v>0</v>
      </c>
      <c r="AF72" s="562">
        <v>0</v>
      </c>
    </row>
    <row r="73" spans="1:32" ht="21" customHeight="1">
      <c r="A73" s="786" t="s">
        <v>408</v>
      </c>
      <c r="B73" s="787"/>
      <c r="C73" s="562">
        <v>215049</v>
      </c>
      <c r="D73" s="562">
        <v>6144761.7529999996</v>
      </c>
      <c r="E73" s="562">
        <v>117099</v>
      </c>
      <c r="F73" s="562">
        <v>297032</v>
      </c>
      <c r="G73" s="562">
        <v>438432.11900000001</v>
      </c>
      <c r="H73" s="562">
        <v>4378173.8789999997</v>
      </c>
      <c r="I73" s="562">
        <v>4473</v>
      </c>
      <c r="J73" s="562">
        <v>70245</v>
      </c>
      <c r="K73" s="562">
        <v>247894.58900000001</v>
      </c>
      <c r="L73" s="562">
        <v>2476082.9530000002</v>
      </c>
      <c r="M73" s="562">
        <v>112626</v>
      </c>
      <c r="N73" s="562">
        <v>226787</v>
      </c>
      <c r="O73" s="562">
        <v>190537.53</v>
      </c>
      <c r="P73" s="562">
        <v>1902090.926</v>
      </c>
      <c r="Q73" s="562">
        <v>14694</v>
      </c>
      <c r="R73" s="562">
        <v>31667</v>
      </c>
      <c r="S73" s="562">
        <v>27430.718000000001</v>
      </c>
      <c r="T73" s="562">
        <v>273199.516</v>
      </c>
      <c r="U73" s="562">
        <v>83032</v>
      </c>
      <c r="V73" s="562">
        <v>110678</v>
      </c>
      <c r="W73" s="562">
        <v>135570.209</v>
      </c>
      <c r="X73" s="562">
        <v>1353378.861</v>
      </c>
      <c r="Y73" s="562">
        <v>4224</v>
      </c>
      <c r="Z73" s="562">
        <v>172884</v>
      </c>
      <c r="AA73" s="562">
        <v>117621.001</v>
      </c>
      <c r="AB73" s="562">
        <v>117604.257</v>
      </c>
      <c r="AC73" s="562">
        <v>224</v>
      </c>
      <c r="AD73" s="562">
        <v>1931</v>
      </c>
      <c r="AE73" s="562">
        <v>22405.24</v>
      </c>
      <c r="AF73" s="562">
        <v>22405.24</v>
      </c>
    </row>
    <row r="74" spans="1:32" s="215" customFormat="1" ht="21" customHeight="1">
      <c r="A74" s="788" t="s">
        <v>427</v>
      </c>
      <c r="B74" s="204" t="s">
        <v>391</v>
      </c>
      <c r="C74" s="618">
        <v>80492</v>
      </c>
      <c r="D74" s="618">
        <v>333933.95400000003</v>
      </c>
      <c r="E74" s="618">
        <v>49376</v>
      </c>
      <c r="F74" s="618">
        <v>110642</v>
      </c>
      <c r="G74" s="618">
        <v>61917.290999999997</v>
      </c>
      <c r="H74" s="618">
        <v>236995.41</v>
      </c>
      <c r="I74" s="618">
        <v>3733</v>
      </c>
      <c r="J74" s="618">
        <v>44651</v>
      </c>
      <c r="K74" s="618">
        <v>13646.742</v>
      </c>
      <c r="L74" s="618">
        <v>72953.394</v>
      </c>
      <c r="M74" s="618">
        <v>45643</v>
      </c>
      <c r="N74" s="618">
        <v>65991</v>
      </c>
      <c r="O74" s="618">
        <v>48270.548999999999</v>
      </c>
      <c r="P74" s="618">
        <v>164042.016</v>
      </c>
      <c r="Q74" s="618">
        <v>1</v>
      </c>
      <c r="R74" s="618">
        <v>1</v>
      </c>
      <c r="S74" s="618">
        <v>0.1</v>
      </c>
      <c r="T74" s="618">
        <v>0.95</v>
      </c>
      <c r="U74" s="618">
        <v>31113</v>
      </c>
      <c r="V74" s="618">
        <v>38053</v>
      </c>
      <c r="W74" s="618">
        <v>27902.822</v>
      </c>
      <c r="X74" s="618">
        <v>96760.126999999993</v>
      </c>
      <c r="Y74" s="618">
        <v>1</v>
      </c>
      <c r="Z74" s="618">
        <v>8</v>
      </c>
      <c r="AA74" s="618">
        <v>-10.24</v>
      </c>
      <c r="AB74" s="618">
        <v>7.36</v>
      </c>
      <c r="AC74" s="618">
        <v>2</v>
      </c>
      <c r="AD74" s="618">
        <v>14</v>
      </c>
      <c r="AE74" s="618">
        <v>179.06</v>
      </c>
      <c r="AF74" s="618">
        <v>170.107</v>
      </c>
    </row>
    <row r="75" spans="1:32" ht="21" customHeight="1">
      <c r="A75" s="789"/>
      <c r="B75" s="205" t="s">
        <v>392</v>
      </c>
      <c r="C75" s="561">
        <v>6024</v>
      </c>
      <c r="D75" s="561">
        <v>1917313.037</v>
      </c>
      <c r="E75" s="561">
        <v>5962</v>
      </c>
      <c r="F75" s="561">
        <v>122026</v>
      </c>
      <c r="G75" s="561">
        <v>317084.02</v>
      </c>
      <c r="H75" s="561">
        <v>1726940.5959999999</v>
      </c>
      <c r="I75" s="561">
        <v>5955</v>
      </c>
      <c r="J75" s="561">
        <v>122014</v>
      </c>
      <c r="K75" s="561">
        <v>317073.44500000001</v>
      </c>
      <c r="L75" s="561">
        <v>1726879.24</v>
      </c>
      <c r="M75" s="561">
        <v>7</v>
      </c>
      <c r="N75" s="561">
        <v>12</v>
      </c>
      <c r="O75" s="561">
        <v>10.574999999999999</v>
      </c>
      <c r="P75" s="561">
        <v>61.356000000000002</v>
      </c>
      <c r="Q75" s="561">
        <v>60</v>
      </c>
      <c r="R75" s="561">
        <v>165</v>
      </c>
      <c r="S75" s="561">
        <v>57.411000000000001</v>
      </c>
      <c r="T75" s="561">
        <v>420.90499999999997</v>
      </c>
      <c r="U75" s="561">
        <v>2</v>
      </c>
      <c r="V75" s="561">
        <v>4</v>
      </c>
      <c r="W75" s="561">
        <v>2.2040000000000002</v>
      </c>
      <c r="X75" s="561">
        <v>14.010999999999999</v>
      </c>
      <c r="Y75" s="561">
        <v>5754</v>
      </c>
      <c r="Z75" s="561">
        <v>342869</v>
      </c>
      <c r="AA75" s="561">
        <v>228773.693</v>
      </c>
      <c r="AB75" s="561">
        <v>189937.52499999999</v>
      </c>
      <c r="AC75" s="561">
        <v>0</v>
      </c>
      <c r="AD75" s="561">
        <v>0</v>
      </c>
      <c r="AE75" s="561">
        <v>0</v>
      </c>
      <c r="AF75" s="561">
        <v>0</v>
      </c>
    </row>
    <row r="76" spans="1:32" ht="21" customHeight="1">
      <c r="A76" s="789"/>
      <c r="B76" s="205" t="s">
        <v>555</v>
      </c>
      <c r="C76" s="561">
        <v>1</v>
      </c>
      <c r="D76" s="561">
        <v>119.18</v>
      </c>
      <c r="E76" s="561">
        <v>1</v>
      </c>
      <c r="F76" s="561">
        <v>1</v>
      </c>
      <c r="G76" s="561">
        <v>11.917999999999999</v>
      </c>
      <c r="H76" s="561">
        <v>119.18</v>
      </c>
      <c r="I76" s="561">
        <v>1</v>
      </c>
      <c r="J76" s="561">
        <v>1</v>
      </c>
      <c r="K76" s="561">
        <v>11.917999999999999</v>
      </c>
      <c r="L76" s="561">
        <v>119.18</v>
      </c>
      <c r="M76" s="561">
        <v>0</v>
      </c>
      <c r="N76" s="561">
        <v>0</v>
      </c>
      <c r="O76" s="561">
        <v>0</v>
      </c>
      <c r="P76" s="561">
        <v>0</v>
      </c>
      <c r="Q76" s="561">
        <v>0</v>
      </c>
      <c r="R76" s="561">
        <v>0</v>
      </c>
      <c r="S76" s="561">
        <v>0</v>
      </c>
      <c r="T76" s="561">
        <v>0</v>
      </c>
      <c r="U76" s="561">
        <v>0</v>
      </c>
      <c r="V76" s="561">
        <v>0</v>
      </c>
      <c r="W76" s="561">
        <v>0</v>
      </c>
      <c r="X76" s="561">
        <v>0</v>
      </c>
      <c r="Y76" s="561">
        <v>0</v>
      </c>
      <c r="Z76" s="561">
        <v>0</v>
      </c>
      <c r="AA76" s="561">
        <v>0</v>
      </c>
      <c r="AB76" s="561">
        <v>0</v>
      </c>
      <c r="AC76" s="561">
        <v>0</v>
      </c>
      <c r="AD76" s="561">
        <v>0</v>
      </c>
      <c r="AE76" s="561">
        <v>0</v>
      </c>
      <c r="AF76" s="561">
        <v>0</v>
      </c>
    </row>
    <row r="77" spans="1:32" ht="21" customHeight="1">
      <c r="A77" s="790"/>
      <c r="B77" s="216" t="s">
        <v>556</v>
      </c>
      <c r="C77" s="562">
        <v>0</v>
      </c>
      <c r="D77" s="562">
        <v>0</v>
      </c>
      <c r="E77" s="562">
        <v>0</v>
      </c>
      <c r="F77" s="562">
        <v>0</v>
      </c>
      <c r="G77" s="562">
        <v>0</v>
      </c>
      <c r="H77" s="562">
        <v>0</v>
      </c>
      <c r="I77" s="562">
        <v>0</v>
      </c>
      <c r="J77" s="562">
        <v>0</v>
      </c>
      <c r="K77" s="562">
        <v>0</v>
      </c>
      <c r="L77" s="562">
        <v>0</v>
      </c>
      <c r="M77" s="562">
        <v>0</v>
      </c>
      <c r="N77" s="562">
        <v>0</v>
      </c>
      <c r="O77" s="562">
        <v>0</v>
      </c>
      <c r="P77" s="562">
        <v>0</v>
      </c>
      <c r="Q77" s="562">
        <v>0</v>
      </c>
      <c r="R77" s="562">
        <v>0</v>
      </c>
      <c r="S77" s="562">
        <v>0</v>
      </c>
      <c r="T77" s="562">
        <v>0</v>
      </c>
      <c r="U77" s="562">
        <v>0</v>
      </c>
      <c r="V77" s="562">
        <v>0</v>
      </c>
      <c r="W77" s="562">
        <v>0</v>
      </c>
      <c r="X77" s="562">
        <v>0</v>
      </c>
      <c r="Y77" s="562">
        <v>0</v>
      </c>
      <c r="Z77" s="562">
        <v>0</v>
      </c>
      <c r="AA77" s="562">
        <v>0</v>
      </c>
      <c r="AB77" s="562">
        <v>0</v>
      </c>
      <c r="AC77" s="562">
        <v>0</v>
      </c>
      <c r="AD77" s="562">
        <v>0</v>
      </c>
      <c r="AE77" s="562">
        <v>0</v>
      </c>
      <c r="AF77" s="562">
        <v>0</v>
      </c>
    </row>
    <row r="78" spans="1:32" ht="21" customHeight="1">
      <c r="A78" s="786" t="s">
        <v>190</v>
      </c>
      <c r="B78" s="787"/>
      <c r="C78" s="562">
        <v>23070</v>
      </c>
      <c r="D78" s="562">
        <v>16190814.119999999</v>
      </c>
      <c r="E78" s="562">
        <v>17318</v>
      </c>
      <c r="F78" s="562">
        <v>317768</v>
      </c>
      <c r="G78" s="562">
        <v>1597204.098</v>
      </c>
      <c r="H78" s="562">
        <v>15972040.98</v>
      </c>
      <c r="I78" s="562">
        <v>9185</v>
      </c>
      <c r="J78" s="562">
        <v>271436</v>
      </c>
      <c r="K78" s="562">
        <v>1472299.1459999999</v>
      </c>
      <c r="L78" s="562">
        <v>14722991.460000001</v>
      </c>
      <c r="M78" s="562">
        <v>8133</v>
      </c>
      <c r="N78" s="562">
        <v>46332</v>
      </c>
      <c r="O78" s="562">
        <v>124904.952</v>
      </c>
      <c r="P78" s="562">
        <v>1249049.52</v>
      </c>
      <c r="Q78" s="562">
        <v>0</v>
      </c>
      <c r="R78" s="562">
        <v>0</v>
      </c>
      <c r="S78" s="562">
        <v>0</v>
      </c>
      <c r="T78" s="562">
        <v>0</v>
      </c>
      <c r="U78" s="562">
        <v>2987</v>
      </c>
      <c r="V78" s="562">
        <v>7871</v>
      </c>
      <c r="W78" s="562">
        <v>6358.0770000000002</v>
      </c>
      <c r="X78" s="562">
        <v>63580.77</v>
      </c>
      <c r="Y78" s="562">
        <v>0</v>
      </c>
      <c r="Z78" s="562">
        <v>0</v>
      </c>
      <c r="AA78" s="562">
        <v>0</v>
      </c>
      <c r="AB78" s="562">
        <v>0</v>
      </c>
      <c r="AC78" s="562">
        <v>2765</v>
      </c>
      <c r="AD78" s="562">
        <v>14808</v>
      </c>
      <c r="AE78" s="562">
        <v>155192.37</v>
      </c>
      <c r="AF78" s="562">
        <v>155192.37</v>
      </c>
    </row>
    <row r="79" spans="1:32" ht="21" customHeight="1">
      <c r="A79" s="786" t="s">
        <v>702</v>
      </c>
      <c r="B79" s="787"/>
      <c r="C79" s="562">
        <v>237356</v>
      </c>
      <c r="D79" s="562">
        <v>4671327.4380000001</v>
      </c>
      <c r="E79" s="562">
        <v>73752</v>
      </c>
      <c r="F79" s="562">
        <v>137902</v>
      </c>
      <c r="G79" s="562">
        <v>1852827.456</v>
      </c>
      <c r="H79" s="562">
        <v>1325882.4790000001</v>
      </c>
      <c r="I79" s="562">
        <v>2235</v>
      </c>
      <c r="J79" s="562">
        <v>19236</v>
      </c>
      <c r="K79" s="562">
        <v>130921.333</v>
      </c>
      <c r="L79" s="562">
        <v>125172.755</v>
      </c>
      <c r="M79" s="562">
        <v>71517</v>
      </c>
      <c r="N79" s="562">
        <v>118666</v>
      </c>
      <c r="O79" s="562">
        <v>1721906.1229999999</v>
      </c>
      <c r="P79" s="562">
        <v>1200709.7239999999</v>
      </c>
      <c r="Q79" s="562">
        <v>1</v>
      </c>
      <c r="R79" s="562">
        <v>1</v>
      </c>
      <c r="S79" s="562">
        <v>-3.9E-2</v>
      </c>
      <c r="T79" s="562">
        <v>-0.11700000000000001</v>
      </c>
      <c r="U79" s="562">
        <v>163600</v>
      </c>
      <c r="V79" s="562">
        <v>180536</v>
      </c>
      <c r="W79" s="562">
        <v>3592637.571</v>
      </c>
      <c r="X79" s="562">
        <v>3345371.5260000001</v>
      </c>
      <c r="Y79" s="562">
        <v>0</v>
      </c>
      <c r="Z79" s="562">
        <v>0</v>
      </c>
      <c r="AA79" s="562">
        <v>0</v>
      </c>
      <c r="AB79" s="562">
        <v>0</v>
      </c>
      <c r="AC79" s="562">
        <v>3</v>
      </c>
      <c r="AD79" s="562">
        <v>18</v>
      </c>
      <c r="AE79" s="562">
        <v>278.5</v>
      </c>
      <c r="AF79" s="562">
        <v>73.55</v>
      </c>
    </row>
    <row r="80" spans="1:32" ht="21" customHeight="1">
      <c r="A80" s="786" t="s">
        <v>554</v>
      </c>
      <c r="B80" s="787"/>
      <c r="C80" s="562">
        <v>0</v>
      </c>
      <c r="D80" s="562">
        <v>0</v>
      </c>
      <c r="E80" s="562">
        <v>0</v>
      </c>
      <c r="F80" s="562">
        <v>0</v>
      </c>
      <c r="G80" s="562">
        <v>0</v>
      </c>
      <c r="H80" s="562">
        <v>0</v>
      </c>
      <c r="I80" s="562">
        <v>0</v>
      </c>
      <c r="J80" s="562">
        <v>0</v>
      </c>
      <c r="K80" s="562">
        <v>0</v>
      </c>
      <c r="L80" s="562">
        <v>0</v>
      </c>
      <c r="M80" s="562">
        <v>0</v>
      </c>
      <c r="N80" s="562">
        <v>0</v>
      </c>
      <c r="O80" s="562">
        <v>0</v>
      </c>
      <c r="P80" s="562">
        <v>0</v>
      </c>
      <c r="Q80" s="562">
        <v>0</v>
      </c>
      <c r="R80" s="562">
        <v>0</v>
      </c>
      <c r="S80" s="562">
        <v>0</v>
      </c>
      <c r="T80" s="562">
        <v>0</v>
      </c>
      <c r="U80" s="562">
        <v>0</v>
      </c>
      <c r="V80" s="562">
        <v>0</v>
      </c>
      <c r="W80" s="562">
        <v>0</v>
      </c>
      <c r="X80" s="562">
        <v>0</v>
      </c>
      <c r="Y80" s="562">
        <v>0</v>
      </c>
      <c r="Z80" s="562">
        <v>0</v>
      </c>
      <c r="AA80" s="562">
        <v>0</v>
      </c>
      <c r="AB80" s="562">
        <v>0</v>
      </c>
      <c r="AC80" s="562">
        <v>0</v>
      </c>
      <c r="AD80" s="562">
        <v>0</v>
      </c>
      <c r="AE80" s="562">
        <v>0</v>
      </c>
      <c r="AF80" s="562">
        <v>0</v>
      </c>
    </row>
    <row r="81" spans="1:32" ht="21" customHeight="1">
      <c r="A81" s="791" t="s">
        <v>213</v>
      </c>
      <c r="B81" s="791"/>
      <c r="C81" s="562">
        <v>382027</v>
      </c>
      <c r="D81" s="562">
        <v>2097589.1919999998</v>
      </c>
      <c r="E81" s="562">
        <v>233597</v>
      </c>
      <c r="F81" s="562">
        <v>399018</v>
      </c>
      <c r="G81" s="562">
        <v>3133259.4010000001</v>
      </c>
      <c r="H81" s="562">
        <v>1306374.281</v>
      </c>
      <c r="I81" s="562">
        <v>4253</v>
      </c>
      <c r="J81" s="562">
        <v>51213</v>
      </c>
      <c r="K81" s="562">
        <v>319212.10100000002</v>
      </c>
      <c r="L81" s="562">
        <v>256824.58199999999</v>
      </c>
      <c r="M81" s="562">
        <v>229344</v>
      </c>
      <c r="N81" s="562">
        <v>347805</v>
      </c>
      <c r="O81" s="562">
        <v>2814047.3</v>
      </c>
      <c r="P81" s="562">
        <v>1049549.699</v>
      </c>
      <c r="Q81" s="562">
        <v>870</v>
      </c>
      <c r="R81" s="562">
        <v>1389</v>
      </c>
      <c r="S81" s="562">
        <v>2812.8110000000001</v>
      </c>
      <c r="T81" s="562">
        <v>3791.6190000000001</v>
      </c>
      <c r="U81" s="562">
        <v>147179</v>
      </c>
      <c r="V81" s="562">
        <v>174167</v>
      </c>
      <c r="W81" s="562">
        <v>1678132.4839999999</v>
      </c>
      <c r="X81" s="562">
        <v>721254.33600000001</v>
      </c>
      <c r="Y81" s="562">
        <v>4033</v>
      </c>
      <c r="Z81" s="562">
        <v>127215</v>
      </c>
      <c r="AA81" s="562">
        <v>85159.629000000001</v>
      </c>
      <c r="AB81" s="562">
        <v>58007.642</v>
      </c>
      <c r="AC81" s="562">
        <v>381</v>
      </c>
      <c r="AD81" s="562">
        <v>3029</v>
      </c>
      <c r="AE81" s="562">
        <v>30962.305</v>
      </c>
      <c r="AF81" s="562">
        <v>8161.3140000000003</v>
      </c>
    </row>
    <row r="82" spans="1:32" ht="21" customHeight="1">
      <c r="A82" s="791" t="s">
        <v>553</v>
      </c>
      <c r="B82" s="791"/>
      <c r="C82" s="562">
        <v>1192510</v>
      </c>
      <c r="D82" s="562">
        <v>24815281.202</v>
      </c>
      <c r="E82" s="562">
        <v>731128</v>
      </c>
      <c r="F82" s="562">
        <v>1993735</v>
      </c>
      <c r="G82" s="562">
        <v>15803306.362</v>
      </c>
      <c r="H82" s="562">
        <v>16775820.414000001</v>
      </c>
      <c r="I82" s="562">
        <v>87468</v>
      </c>
      <c r="J82" s="562">
        <v>1077742</v>
      </c>
      <c r="K82" s="562">
        <v>9436851.6669999994</v>
      </c>
      <c r="L82" s="562">
        <v>7228916.8200000003</v>
      </c>
      <c r="M82" s="562">
        <v>643660</v>
      </c>
      <c r="N82" s="562">
        <v>915993</v>
      </c>
      <c r="O82" s="562">
        <v>6366454.6950000003</v>
      </c>
      <c r="P82" s="562">
        <v>9546903.5940000005</v>
      </c>
      <c r="Q82" s="562">
        <v>12250</v>
      </c>
      <c r="R82" s="562">
        <v>18704</v>
      </c>
      <c r="S82" s="562">
        <v>16884.963</v>
      </c>
      <c r="T82" s="562">
        <v>35506.194000000003</v>
      </c>
      <c r="U82" s="562">
        <v>378293</v>
      </c>
      <c r="V82" s="562">
        <v>434722</v>
      </c>
      <c r="W82" s="562">
        <v>3784382.324</v>
      </c>
      <c r="X82" s="562">
        <v>6188225.7249999996</v>
      </c>
      <c r="Y82" s="562">
        <v>70622</v>
      </c>
      <c r="Z82" s="562">
        <v>2100362</v>
      </c>
      <c r="AA82" s="562">
        <v>1376243.6340000001</v>
      </c>
      <c r="AB82" s="562">
        <v>295008.21100000001</v>
      </c>
      <c r="AC82" s="562">
        <v>70839</v>
      </c>
      <c r="AD82" s="562">
        <v>456632</v>
      </c>
      <c r="AE82" s="562">
        <v>5972380.6150000002</v>
      </c>
      <c r="AF82" s="562">
        <v>1520720.6580000001</v>
      </c>
    </row>
    <row r="83" spans="1:32" ht="21" customHeight="1">
      <c r="A83" s="791" t="s">
        <v>214</v>
      </c>
      <c r="B83" s="791"/>
      <c r="C83" s="562">
        <v>579048</v>
      </c>
      <c r="D83" s="562">
        <v>10200440.588</v>
      </c>
      <c r="E83" s="562">
        <v>336119</v>
      </c>
      <c r="F83" s="562">
        <v>849457</v>
      </c>
      <c r="G83" s="562">
        <v>1355949.219</v>
      </c>
      <c r="H83" s="562">
        <v>7859503.2410000004</v>
      </c>
      <c r="I83" s="562">
        <v>16669</v>
      </c>
      <c r="J83" s="562">
        <v>377384</v>
      </c>
      <c r="K83" s="562">
        <v>1072656.777</v>
      </c>
      <c r="L83" s="562">
        <v>5746652.0070000002</v>
      </c>
      <c r="M83" s="562">
        <v>319450</v>
      </c>
      <c r="N83" s="562">
        <v>472073</v>
      </c>
      <c r="O83" s="562">
        <v>283292.44199999998</v>
      </c>
      <c r="P83" s="562">
        <v>2112851.2340000002</v>
      </c>
      <c r="Q83" s="562">
        <v>43508</v>
      </c>
      <c r="R83" s="562">
        <v>65881</v>
      </c>
      <c r="S83" s="562">
        <v>46891.027000000002</v>
      </c>
      <c r="T83" s="562">
        <v>361612.56199999998</v>
      </c>
      <c r="U83" s="562">
        <v>199189</v>
      </c>
      <c r="V83" s="562">
        <v>266572</v>
      </c>
      <c r="W83" s="562">
        <v>198970.23300000001</v>
      </c>
      <c r="X83" s="562">
        <v>1440046.07</v>
      </c>
      <c r="Y83" s="562">
        <v>15442</v>
      </c>
      <c r="Z83" s="562">
        <v>973735</v>
      </c>
      <c r="AA83" s="562">
        <v>615585.92200000002</v>
      </c>
      <c r="AB83" s="562">
        <v>525595.73899999994</v>
      </c>
      <c r="AC83" s="562">
        <v>232</v>
      </c>
      <c r="AD83" s="562">
        <v>1369</v>
      </c>
      <c r="AE83" s="562">
        <v>17772.66</v>
      </c>
      <c r="AF83" s="562">
        <v>13682.976000000001</v>
      </c>
    </row>
    <row r="84" spans="1:32" ht="21" customHeight="1">
      <c r="A84" s="786" t="s">
        <v>166</v>
      </c>
      <c r="B84" s="787"/>
      <c r="C84" s="562">
        <v>5188062</v>
      </c>
      <c r="D84" s="562">
        <v>88147702.079999998</v>
      </c>
      <c r="E84" s="562">
        <v>2952771</v>
      </c>
      <c r="F84" s="562">
        <v>6175508</v>
      </c>
      <c r="G84" s="562">
        <v>30263839.576000001</v>
      </c>
      <c r="H84" s="562">
        <v>49696857.725000001</v>
      </c>
      <c r="I84" s="562">
        <v>157162</v>
      </c>
      <c r="J84" s="562">
        <v>2315232</v>
      </c>
      <c r="K84" s="562">
        <v>11106947.282</v>
      </c>
      <c r="L84" s="562">
        <v>17053736.784000002</v>
      </c>
      <c r="M84" s="562">
        <v>2795609</v>
      </c>
      <c r="N84" s="562">
        <v>3860276</v>
      </c>
      <c r="O84" s="562">
        <v>19156892.294</v>
      </c>
      <c r="P84" s="562">
        <v>32643120.941</v>
      </c>
      <c r="Q84" s="562">
        <v>18288</v>
      </c>
      <c r="R84" s="562">
        <v>31239</v>
      </c>
      <c r="S84" s="562">
        <v>26427.06</v>
      </c>
      <c r="T84" s="562">
        <v>56491.995000000003</v>
      </c>
      <c r="U84" s="562">
        <v>2113114</v>
      </c>
      <c r="V84" s="562">
        <v>2413535</v>
      </c>
      <c r="W84" s="562">
        <v>15598853.124</v>
      </c>
      <c r="X84" s="562">
        <v>32951565.655000001</v>
      </c>
      <c r="Y84" s="562">
        <v>13094</v>
      </c>
      <c r="Z84" s="562">
        <v>698822</v>
      </c>
      <c r="AA84" s="562">
        <v>464795.908</v>
      </c>
      <c r="AB84" s="562">
        <v>452384.92499999999</v>
      </c>
      <c r="AC84" s="562">
        <v>103889</v>
      </c>
      <c r="AD84" s="562">
        <v>943033</v>
      </c>
      <c r="AE84" s="562">
        <v>10890436.57</v>
      </c>
      <c r="AF84" s="562">
        <v>4990401.78</v>
      </c>
    </row>
    <row r="85" spans="1:32" ht="21" customHeight="1">
      <c r="A85" s="786" t="s">
        <v>152</v>
      </c>
      <c r="B85" s="787"/>
      <c r="C85" s="562">
        <v>13073</v>
      </c>
      <c r="D85" s="562">
        <v>62702.803999999996</v>
      </c>
      <c r="E85" s="562">
        <v>13073</v>
      </c>
      <c r="F85" s="562">
        <v>14301</v>
      </c>
      <c r="G85" s="562">
        <v>20888.215</v>
      </c>
      <c r="H85" s="562">
        <v>62722.241000000002</v>
      </c>
      <c r="I85" s="562">
        <v>10</v>
      </c>
      <c r="J85" s="562">
        <v>24</v>
      </c>
      <c r="K85" s="562">
        <v>54.238999999999997</v>
      </c>
      <c r="L85" s="562">
        <v>111.489</v>
      </c>
      <c r="M85" s="562">
        <v>13063</v>
      </c>
      <c r="N85" s="562">
        <v>14277</v>
      </c>
      <c r="O85" s="562">
        <v>20833.975999999999</v>
      </c>
      <c r="P85" s="562">
        <v>62610.752</v>
      </c>
      <c r="Q85" s="562">
        <v>0</v>
      </c>
      <c r="R85" s="562">
        <v>0</v>
      </c>
      <c r="S85" s="562">
        <v>0</v>
      </c>
      <c r="T85" s="562">
        <v>0</v>
      </c>
      <c r="U85" s="562">
        <v>0</v>
      </c>
      <c r="V85" s="562">
        <v>0</v>
      </c>
      <c r="W85" s="562">
        <v>-6.4790000000000001</v>
      </c>
      <c r="X85" s="562">
        <v>-19.437000000000001</v>
      </c>
      <c r="Y85" s="562">
        <v>0</v>
      </c>
      <c r="Z85" s="562">
        <v>0</v>
      </c>
      <c r="AA85" s="562">
        <v>0</v>
      </c>
      <c r="AB85" s="562">
        <v>0</v>
      </c>
      <c r="AC85" s="562">
        <v>0</v>
      </c>
      <c r="AD85" s="562">
        <v>0</v>
      </c>
      <c r="AE85" s="562">
        <v>0</v>
      </c>
      <c r="AF85" s="562">
        <v>0</v>
      </c>
    </row>
    <row r="86" spans="1:32" ht="21" customHeight="1">
      <c r="A86" s="786" t="s">
        <v>188</v>
      </c>
      <c r="B86" s="787"/>
      <c r="C86" s="562">
        <v>4061</v>
      </c>
      <c r="D86" s="562">
        <v>156483.04</v>
      </c>
      <c r="E86" s="562">
        <v>2647</v>
      </c>
      <c r="F86" s="562">
        <v>9517</v>
      </c>
      <c r="G86" s="562">
        <v>71869.56</v>
      </c>
      <c r="H86" s="562">
        <v>136419.94200000001</v>
      </c>
      <c r="I86" s="562">
        <v>507</v>
      </c>
      <c r="J86" s="562">
        <v>5927</v>
      </c>
      <c r="K86" s="562">
        <v>35165.974000000002</v>
      </c>
      <c r="L86" s="562">
        <v>65507.017999999996</v>
      </c>
      <c r="M86" s="562">
        <v>2140</v>
      </c>
      <c r="N86" s="562">
        <v>3590</v>
      </c>
      <c r="O86" s="562">
        <v>36703.586000000003</v>
      </c>
      <c r="P86" s="562">
        <v>70912.923999999999</v>
      </c>
      <c r="Q86" s="562">
        <v>9</v>
      </c>
      <c r="R86" s="562">
        <v>15</v>
      </c>
      <c r="S86" s="562">
        <v>14.13</v>
      </c>
      <c r="T86" s="562">
        <v>42.39</v>
      </c>
      <c r="U86" s="562">
        <v>1312</v>
      </c>
      <c r="V86" s="562">
        <v>1894</v>
      </c>
      <c r="W86" s="562">
        <v>2918.4090000000001</v>
      </c>
      <c r="X86" s="562">
        <v>10533.299000000001</v>
      </c>
      <c r="Y86" s="562">
        <v>494</v>
      </c>
      <c r="Z86" s="562">
        <v>14629</v>
      </c>
      <c r="AA86" s="562">
        <v>9640.634</v>
      </c>
      <c r="AB86" s="562">
        <v>6847.6620000000003</v>
      </c>
      <c r="AC86" s="562">
        <v>93</v>
      </c>
      <c r="AD86" s="562">
        <v>659</v>
      </c>
      <c r="AE86" s="562">
        <v>8589.68</v>
      </c>
      <c r="AF86" s="562">
        <v>2639.7469999999998</v>
      </c>
    </row>
    <row r="87" spans="1:32" ht="21" customHeight="1">
      <c r="A87" s="791" t="s">
        <v>677</v>
      </c>
      <c r="B87" s="791"/>
      <c r="C87" s="562">
        <v>128804190</v>
      </c>
      <c r="D87" s="562">
        <v>257933092.61199999</v>
      </c>
      <c r="E87" s="562">
        <v>67484544</v>
      </c>
      <c r="F87" s="562">
        <v>108221546</v>
      </c>
      <c r="G87" s="562">
        <v>101347052.492</v>
      </c>
      <c r="H87" s="562">
        <v>154504885.43900001</v>
      </c>
      <c r="I87" s="562">
        <v>735409</v>
      </c>
      <c r="J87" s="562">
        <v>5904721</v>
      </c>
      <c r="K87" s="562">
        <v>31380173.894000001</v>
      </c>
      <c r="L87" s="562">
        <v>33626638.245999999</v>
      </c>
      <c r="M87" s="562">
        <v>66749135</v>
      </c>
      <c r="N87" s="562">
        <v>102316825</v>
      </c>
      <c r="O87" s="562">
        <v>69966878.598000005</v>
      </c>
      <c r="P87" s="562">
        <v>120878247.193</v>
      </c>
      <c r="Q87" s="562">
        <v>14368171</v>
      </c>
      <c r="R87" s="562">
        <v>19661841</v>
      </c>
      <c r="S87" s="562">
        <v>14034279.152000001</v>
      </c>
      <c r="T87" s="562">
        <v>32947675.024999999</v>
      </c>
      <c r="U87" s="562">
        <v>46815739</v>
      </c>
      <c r="V87" s="562">
        <v>62578275</v>
      </c>
      <c r="W87" s="562">
        <v>30542228.041000001</v>
      </c>
      <c r="X87" s="562">
        <v>67774611.047000006</v>
      </c>
      <c r="Y87" s="562">
        <v>97403</v>
      </c>
      <c r="Z87" s="562">
        <v>1578047</v>
      </c>
      <c r="AA87" s="562">
        <v>1026155.557</v>
      </c>
      <c r="AB87" s="562">
        <v>636024.14</v>
      </c>
      <c r="AC87" s="562">
        <v>135736</v>
      </c>
      <c r="AD87" s="562">
        <v>794292</v>
      </c>
      <c r="AE87" s="562">
        <v>9379545.5399999991</v>
      </c>
      <c r="AF87" s="562">
        <v>2069896.9609999999</v>
      </c>
    </row>
    <row r="88" spans="1:32" ht="18" customHeight="1">
      <c r="C88" s="642" t="s">
        <v>426</v>
      </c>
    </row>
    <row r="89" spans="1:32" ht="14.25" customHeight="1">
      <c r="C89" s="261"/>
    </row>
    <row r="90" spans="1:32">
      <c r="C90" s="183"/>
      <c r="D90" s="563"/>
    </row>
    <row r="91" spans="1:32">
      <c r="C91" s="102"/>
      <c r="D91" s="563"/>
    </row>
    <row r="92" spans="1:32">
      <c r="C92" s="563"/>
      <c r="D92" s="563"/>
    </row>
  </sheetData>
  <customSheetViews>
    <customSheetView guid="{6F28069D-A7F4-41D2-AA1B-4487F97E36F1}" scale="70" showPageBreaks="1" printArea="1" showRuler="0">
      <selection activeCell="B43" sqref="B43:B49"/>
      <pageMargins left="0.78740157480314965" right="0.54" top="0.19685039370078741" bottom="0.19685039370078741" header="0.51181102362204722" footer="0.39370078740157483"/>
      <printOptions verticalCentered="1"/>
      <pageSetup paperSize="8" scale="94" orientation="landscape" horizontalDpi="4294967292" r:id="rId1"/>
      <headerFooter alignWithMargins="0"/>
    </customSheetView>
  </customSheetViews>
  <mergeCells count="45">
    <mergeCell ref="A18:A25"/>
    <mergeCell ref="A10:A17"/>
    <mergeCell ref="M4:P4"/>
    <mergeCell ref="A68:A69"/>
    <mergeCell ref="A62:A65"/>
    <mergeCell ref="A66:A67"/>
    <mergeCell ref="E52:P52"/>
    <mergeCell ref="E53:H53"/>
    <mergeCell ref="I53:L53"/>
    <mergeCell ref="M53:P53"/>
    <mergeCell ref="A34:A41"/>
    <mergeCell ref="A26:A33"/>
    <mergeCell ref="A87:B87"/>
    <mergeCell ref="A61:B61"/>
    <mergeCell ref="A83:B83"/>
    <mergeCell ref="A80:B80"/>
    <mergeCell ref="A71:B71"/>
    <mergeCell ref="A86:B86"/>
    <mergeCell ref="A82:B82"/>
    <mergeCell ref="A81:B81"/>
    <mergeCell ref="A72:B72"/>
    <mergeCell ref="A73:B73"/>
    <mergeCell ref="A85:B85"/>
    <mergeCell ref="A84:B84"/>
    <mergeCell ref="AC52:AF53"/>
    <mergeCell ref="A79:B79"/>
    <mergeCell ref="AC3:AF4"/>
    <mergeCell ref="A60:B60"/>
    <mergeCell ref="A3:B5"/>
    <mergeCell ref="E4:H4"/>
    <mergeCell ref="A59:B59"/>
    <mergeCell ref="I4:L4"/>
    <mergeCell ref="Q3:T4"/>
    <mergeCell ref="U3:X4"/>
    <mergeCell ref="Y3:AB4"/>
    <mergeCell ref="E3:P3"/>
    <mergeCell ref="C3:D4"/>
    <mergeCell ref="A52:B54"/>
    <mergeCell ref="C52:D53"/>
    <mergeCell ref="A42:A49"/>
    <mergeCell ref="Q52:T53"/>
    <mergeCell ref="U52:X53"/>
    <mergeCell ref="Y52:AB53"/>
    <mergeCell ref="A78:B78"/>
    <mergeCell ref="A74:A77"/>
  </mergeCells>
  <phoneticPr fontId="2"/>
  <printOptions horizontalCentered="1"/>
  <pageMargins left="0.78740157480314965" right="0.55118110236220474" top="0.59055118110236227" bottom="0.19685039370078741" header="0.51181102362204722" footer="0.39370078740157483"/>
  <pageSetup paperSize="8" scale="64" fitToWidth="2" fitToHeight="2" orientation="landscape" horizontalDpi="4294967292" r:id="rId2"/>
  <headerFooter alignWithMargins="0"/>
  <rowBreaks count="1" manualBreakCount="1">
    <brk id="49" max="31" man="1"/>
  </rowBreaks>
  <colBreaks count="1" manualBreakCount="1">
    <brk id="16" max="8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AF67"/>
  <sheetViews>
    <sheetView zoomScale="80" zoomScaleNormal="80" workbookViewId="0">
      <pane xSplit="2" ySplit="9" topLeftCell="C10" activePane="bottomRight" state="frozen"/>
      <selection pane="topRight"/>
      <selection pane="bottomLeft"/>
      <selection pane="bottomRight"/>
    </sheetView>
  </sheetViews>
  <sheetFormatPr defaultRowHeight="13.5"/>
  <cols>
    <col min="1" max="2" width="11.5" style="187" customWidth="1"/>
    <col min="3" max="3" width="11.375" style="186" customWidth="1"/>
    <col min="4" max="18" width="11.25" style="186" customWidth="1"/>
    <col min="19" max="16384" width="9" style="186"/>
  </cols>
  <sheetData>
    <row r="1" spans="1:18" ht="18.75">
      <c r="A1" s="184" t="s">
        <v>221</v>
      </c>
      <c r="B1" s="185"/>
      <c r="C1" s="185"/>
      <c r="D1" s="185"/>
      <c r="E1" s="185"/>
      <c r="F1" s="185"/>
      <c r="G1" s="185"/>
      <c r="H1" s="185"/>
      <c r="I1" s="185"/>
      <c r="J1" s="185"/>
      <c r="K1" s="185"/>
      <c r="L1" s="185"/>
      <c r="M1" s="185"/>
      <c r="N1" s="185"/>
      <c r="O1" s="185"/>
      <c r="P1" s="185"/>
      <c r="Q1" s="185"/>
      <c r="R1" s="185"/>
    </row>
    <row r="2" spans="1:18">
      <c r="Q2" s="188"/>
      <c r="R2" s="189" t="s">
        <v>708</v>
      </c>
    </row>
    <row r="3" spans="1:18" s="599" customFormat="1" ht="12">
      <c r="A3" s="793" t="s">
        <v>569</v>
      </c>
      <c r="B3" s="794"/>
      <c r="C3" s="785" t="s">
        <v>534</v>
      </c>
      <c r="D3" s="785"/>
      <c r="E3" s="802" t="s">
        <v>557</v>
      </c>
      <c r="F3" s="824"/>
      <c r="G3" s="824"/>
      <c r="H3" s="824"/>
      <c r="I3" s="824"/>
      <c r="J3" s="825"/>
      <c r="K3" s="807" t="s">
        <v>570</v>
      </c>
      <c r="L3" s="808"/>
      <c r="M3" s="807" t="s">
        <v>476</v>
      </c>
      <c r="N3" s="808"/>
      <c r="O3" s="807" t="s">
        <v>428</v>
      </c>
      <c r="P3" s="808"/>
      <c r="Q3" s="807" t="s">
        <v>566</v>
      </c>
      <c r="R3" s="808"/>
    </row>
    <row r="4" spans="1:18" s="599" customFormat="1" ht="12">
      <c r="A4" s="795"/>
      <c r="B4" s="796"/>
      <c r="C4" s="785"/>
      <c r="D4" s="785"/>
      <c r="E4" s="826" t="s">
        <v>541</v>
      </c>
      <c r="F4" s="827"/>
      <c r="G4" s="802" t="s">
        <v>562</v>
      </c>
      <c r="H4" s="804"/>
      <c r="I4" s="802" t="s">
        <v>563</v>
      </c>
      <c r="J4" s="804"/>
      <c r="K4" s="809"/>
      <c r="L4" s="810"/>
      <c r="M4" s="809"/>
      <c r="N4" s="810"/>
      <c r="O4" s="809"/>
      <c r="P4" s="810"/>
      <c r="Q4" s="809"/>
      <c r="R4" s="810"/>
    </row>
    <row r="5" spans="1:18" s="599" customFormat="1" ht="12">
      <c r="A5" s="797"/>
      <c r="B5" s="798"/>
      <c r="C5" s="592" t="s">
        <v>535</v>
      </c>
      <c r="D5" s="598" t="s">
        <v>536</v>
      </c>
      <c r="E5" s="592" t="s">
        <v>535</v>
      </c>
      <c r="F5" s="594" t="s">
        <v>536</v>
      </c>
      <c r="G5" s="592" t="s">
        <v>535</v>
      </c>
      <c r="H5" s="598" t="s">
        <v>536</v>
      </c>
      <c r="I5" s="592" t="s">
        <v>535</v>
      </c>
      <c r="J5" s="598" t="s">
        <v>536</v>
      </c>
      <c r="K5" s="592" t="s">
        <v>535</v>
      </c>
      <c r="L5" s="598" t="s">
        <v>536</v>
      </c>
      <c r="M5" s="592" t="s">
        <v>535</v>
      </c>
      <c r="N5" s="598" t="s">
        <v>536</v>
      </c>
      <c r="O5" s="592" t="s">
        <v>535</v>
      </c>
      <c r="P5" s="598" t="s">
        <v>536</v>
      </c>
      <c r="Q5" s="592" t="s">
        <v>535</v>
      </c>
      <c r="R5" s="592" t="s">
        <v>536</v>
      </c>
    </row>
    <row r="6" spans="1:18" s="599" customFormat="1" ht="12">
      <c r="A6" s="596"/>
      <c r="B6" s="597"/>
      <c r="C6" s="601" t="s">
        <v>573</v>
      </c>
      <c r="D6" s="602" t="s">
        <v>573</v>
      </c>
      <c r="E6" s="601" t="s">
        <v>573</v>
      </c>
      <c r="F6" s="602" t="s">
        <v>573</v>
      </c>
      <c r="G6" s="601" t="s">
        <v>573</v>
      </c>
      <c r="H6" s="602" t="s">
        <v>573</v>
      </c>
      <c r="I6" s="601" t="s">
        <v>573</v>
      </c>
      <c r="J6" s="602" t="s">
        <v>573</v>
      </c>
      <c r="K6" s="601" t="s">
        <v>573</v>
      </c>
      <c r="L6" s="602" t="s">
        <v>573</v>
      </c>
      <c r="M6" s="601" t="s">
        <v>573</v>
      </c>
      <c r="N6" s="602" t="s">
        <v>573</v>
      </c>
      <c r="O6" s="601" t="s">
        <v>573</v>
      </c>
      <c r="P6" s="602" t="s">
        <v>573</v>
      </c>
      <c r="Q6" s="601" t="s">
        <v>573</v>
      </c>
      <c r="R6" s="603" t="s">
        <v>573</v>
      </c>
    </row>
    <row r="7" spans="1:18" s="604" customFormat="1" ht="12.75" customHeight="1">
      <c r="A7" s="198" t="s">
        <v>709</v>
      </c>
      <c r="B7" s="199"/>
      <c r="C7" s="607">
        <v>104.16160281863695</v>
      </c>
      <c r="D7" s="613">
        <v>101.21879714224104</v>
      </c>
      <c r="E7" s="607">
        <v>103.4810402311014</v>
      </c>
      <c r="F7" s="613">
        <v>101.8877236368532</v>
      </c>
      <c r="G7" s="607">
        <v>101.36189702887017</v>
      </c>
      <c r="H7" s="613">
        <v>101.88635134115962</v>
      </c>
      <c r="I7" s="607">
        <v>103.51925685877228</v>
      </c>
      <c r="J7" s="613">
        <v>101.88889726599437</v>
      </c>
      <c r="K7" s="607">
        <v>104.32882968982422</v>
      </c>
      <c r="L7" s="613">
        <v>103.47268453207856</v>
      </c>
      <c r="M7" s="607">
        <v>105.17583103901937</v>
      </c>
      <c r="N7" s="613">
        <v>98.117871234142399</v>
      </c>
      <c r="O7" s="607">
        <v>100.2247684760555</v>
      </c>
      <c r="P7" s="607">
        <v>88.69870120469497</v>
      </c>
      <c r="Q7" s="607">
        <v>120.42146544770675</v>
      </c>
      <c r="R7" s="614">
        <v>121.02041770953305</v>
      </c>
    </row>
    <row r="8" spans="1:18" s="604" customFormat="1" ht="12.75" customHeight="1">
      <c r="A8" s="198" t="s">
        <v>710</v>
      </c>
      <c r="B8" s="199"/>
      <c r="C8" s="607">
        <v>103.36126925805536</v>
      </c>
      <c r="D8" s="613">
        <v>103.6444283546891</v>
      </c>
      <c r="E8" s="607">
        <v>102.70445210344576</v>
      </c>
      <c r="F8" s="613">
        <v>103.22945667923153</v>
      </c>
      <c r="G8" s="607">
        <v>101.54401983436301</v>
      </c>
      <c r="H8" s="613">
        <v>103.05287594144534</v>
      </c>
      <c r="I8" s="607">
        <v>102.72494321120497</v>
      </c>
      <c r="J8" s="613">
        <v>103.38047013955017</v>
      </c>
      <c r="K8" s="607">
        <v>104.35555900504015</v>
      </c>
      <c r="L8" s="613">
        <v>103.41098764036055</v>
      </c>
      <c r="M8" s="607">
        <v>103.99936011349801</v>
      </c>
      <c r="N8" s="613">
        <v>105.1243787506549</v>
      </c>
      <c r="O8" s="607">
        <v>101.12112959317218</v>
      </c>
      <c r="P8" s="607">
        <v>99.419707409802285</v>
      </c>
      <c r="Q8" s="607">
        <v>118.47553885063557</v>
      </c>
      <c r="R8" s="614">
        <v>119.45507607937441</v>
      </c>
    </row>
    <row r="9" spans="1:18" s="604" customFormat="1" ht="12.75" customHeight="1">
      <c r="A9" s="201" t="s">
        <v>711</v>
      </c>
      <c r="B9" s="202"/>
      <c r="C9" s="608">
        <v>102.97096376430463</v>
      </c>
      <c r="D9" s="608">
        <v>102.00382578820204</v>
      </c>
      <c r="E9" s="608">
        <v>102.39414604358765</v>
      </c>
      <c r="F9" s="608">
        <v>102.71519629199952</v>
      </c>
      <c r="G9" s="608">
        <v>101.00470424161179</v>
      </c>
      <c r="H9" s="608">
        <v>103.02967795163759</v>
      </c>
      <c r="I9" s="608">
        <v>102.4183989864065</v>
      </c>
      <c r="J9" s="608">
        <v>102.44710095010431</v>
      </c>
      <c r="K9" s="608">
        <v>103.72381747618154</v>
      </c>
      <c r="L9" s="608">
        <v>102.93019839740994</v>
      </c>
      <c r="M9" s="608">
        <v>103.5514091416961</v>
      </c>
      <c r="N9" s="608">
        <v>99.152505035454581</v>
      </c>
      <c r="O9" s="608">
        <v>99.553578011763776</v>
      </c>
      <c r="P9" s="608">
        <v>88.201733839938441</v>
      </c>
      <c r="Q9" s="608">
        <v>118.28908289150375</v>
      </c>
      <c r="R9" s="608">
        <v>119.70774117668839</v>
      </c>
    </row>
    <row r="10" spans="1:18" s="599" customFormat="1" ht="13.5" customHeight="1">
      <c r="A10" s="203"/>
      <c r="B10" s="204" t="s">
        <v>541</v>
      </c>
      <c r="C10" s="609">
        <v>102.18259671248455</v>
      </c>
      <c r="D10" s="609">
        <v>102.24925705309393</v>
      </c>
      <c r="E10" s="609">
        <v>101.60230585048015</v>
      </c>
      <c r="F10" s="609">
        <v>102.97965078650704</v>
      </c>
      <c r="G10" s="609">
        <v>100.23248519026693</v>
      </c>
      <c r="H10" s="609">
        <v>103.4821819447433</v>
      </c>
      <c r="I10" s="609">
        <v>101.6224432161094</v>
      </c>
      <c r="J10" s="609">
        <v>102.59811503272427</v>
      </c>
      <c r="K10" s="609">
        <v>102.87415779432401</v>
      </c>
      <c r="L10" s="609">
        <v>102.84569204039396</v>
      </c>
      <c r="M10" s="609">
        <v>102.82567003343412</v>
      </c>
      <c r="N10" s="609">
        <v>99.847577948067766</v>
      </c>
      <c r="O10" s="609">
        <v>100.33532275923649</v>
      </c>
      <c r="P10" s="609">
        <v>69.960418062241075</v>
      </c>
      <c r="Q10" s="609">
        <v>116.07092377477308</v>
      </c>
      <c r="R10" s="609">
        <v>118.73361949810885</v>
      </c>
    </row>
    <row r="11" spans="1:18" s="599" customFormat="1" ht="13.5" customHeight="1">
      <c r="A11" s="205"/>
      <c r="B11" s="206" t="s">
        <v>46</v>
      </c>
      <c r="C11" s="609">
        <v>103.32401077887421</v>
      </c>
      <c r="D11" s="609">
        <v>102.9998967995077</v>
      </c>
      <c r="E11" s="609">
        <v>102.8470532193235</v>
      </c>
      <c r="F11" s="609">
        <v>103.91392587632184</v>
      </c>
      <c r="G11" s="609">
        <v>101.4107014077405</v>
      </c>
      <c r="H11" s="609">
        <v>103.89564342364794</v>
      </c>
      <c r="I11" s="609">
        <v>102.86722171020688</v>
      </c>
      <c r="J11" s="609">
        <v>103.92717190577152</v>
      </c>
      <c r="K11" s="609">
        <v>103.36627955078323</v>
      </c>
      <c r="L11" s="609">
        <v>103.02115939212393</v>
      </c>
      <c r="M11" s="609">
        <v>104.09652592910352</v>
      </c>
      <c r="N11" s="609">
        <v>100.43557014624199</v>
      </c>
      <c r="O11" s="609">
        <v>101.36232107061956</v>
      </c>
      <c r="P11" s="609">
        <v>69.485561274609083</v>
      </c>
      <c r="Q11" s="609">
        <v>118.79173575942276</v>
      </c>
      <c r="R11" s="609">
        <v>119.25392783822221</v>
      </c>
    </row>
    <row r="12" spans="1:18" s="599" customFormat="1" ht="13.5" customHeight="1">
      <c r="A12" s="205" t="s">
        <v>540</v>
      </c>
      <c r="B12" s="206" t="s">
        <v>430</v>
      </c>
      <c r="C12" s="609">
        <v>100.14739366317158</v>
      </c>
      <c r="D12" s="609">
        <v>100.11134073635813</v>
      </c>
      <c r="E12" s="609">
        <v>99.446784317930053</v>
      </c>
      <c r="F12" s="609">
        <v>100.49355252641772</v>
      </c>
      <c r="G12" s="609">
        <v>97.768771871146427</v>
      </c>
      <c r="H12" s="609">
        <v>101.55744757022136</v>
      </c>
      <c r="I12" s="609">
        <v>99.471497976978526</v>
      </c>
      <c r="J12" s="609">
        <v>99.679579232148498</v>
      </c>
      <c r="K12" s="609">
        <v>101.50837188541001</v>
      </c>
      <c r="L12" s="609">
        <v>101.71773894844553</v>
      </c>
      <c r="M12" s="609">
        <v>100.72289887159825</v>
      </c>
      <c r="N12" s="609">
        <v>98.22418861765901</v>
      </c>
      <c r="O12" s="609">
        <v>97.845249433118994</v>
      </c>
      <c r="P12" s="609">
        <v>69.606585820124465</v>
      </c>
      <c r="Q12" s="609">
        <v>115.50498779809051</v>
      </c>
      <c r="R12" s="609">
        <v>118.30548011477254</v>
      </c>
    </row>
    <row r="13" spans="1:18" s="599" customFormat="1" ht="13.5" customHeight="1">
      <c r="A13" s="208"/>
      <c r="B13" s="203" t="s">
        <v>249</v>
      </c>
      <c r="C13" s="609">
        <v>119.83406986924932</v>
      </c>
      <c r="D13" s="609">
        <v>116.64805752582792</v>
      </c>
      <c r="E13" s="609">
        <v>119.58341062560901</v>
      </c>
      <c r="F13" s="609">
        <v>117.71173928311963</v>
      </c>
      <c r="G13" s="609">
        <v>116.42849609786965</v>
      </c>
      <c r="H13" s="609">
        <v>115.39376218930602</v>
      </c>
      <c r="I13" s="609">
        <v>119.65803144673895</v>
      </c>
      <c r="J13" s="609">
        <v>120.20187206977857</v>
      </c>
      <c r="K13" s="609">
        <v>119.70715768731945</v>
      </c>
      <c r="L13" s="609">
        <v>119.63211895721462</v>
      </c>
      <c r="M13" s="609">
        <v>120.27432503089648</v>
      </c>
      <c r="N13" s="609">
        <v>112.39502288783716</v>
      </c>
      <c r="O13" s="609">
        <v>116.11071976132268</v>
      </c>
      <c r="P13" s="609">
        <v>76.965874591003129</v>
      </c>
      <c r="Q13" s="609">
        <v>126.81970884658456</v>
      </c>
      <c r="R13" s="609">
        <v>135.54810708802464</v>
      </c>
    </row>
    <row r="14" spans="1:18" s="599" customFormat="1" ht="13.5" customHeight="1">
      <c r="A14" s="208"/>
      <c r="B14" s="216" t="s">
        <v>437</v>
      </c>
      <c r="C14" s="609">
        <v>111.013696854043</v>
      </c>
      <c r="D14" s="609">
        <v>109.72365824164565</v>
      </c>
      <c r="E14" s="609">
        <v>110.50377230592743</v>
      </c>
      <c r="F14" s="609">
        <v>111.10924298770068</v>
      </c>
      <c r="G14" s="609">
        <v>108.95935277182357</v>
      </c>
      <c r="H14" s="609">
        <v>111.10620096106061</v>
      </c>
      <c r="I14" s="609">
        <v>110.54264318283337</v>
      </c>
      <c r="J14" s="609">
        <v>111.11252070838174</v>
      </c>
      <c r="K14" s="609">
        <v>113.76878210013803</v>
      </c>
      <c r="L14" s="609">
        <v>112.49920121560521</v>
      </c>
      <c r="M14" s="609">
        <v>110.99916962860046</v>
      </c>
      <c r="N14" s="609">
        <v>104.5183440002033</v>
      </c>
      <c r="O14" s="609">
        <v>108.95160982581757</v>
      </c>
      <c r="P14" s="609">
        <v>74.257670537429817</v>
      </c>
      <c r="Q14" s="609">
        <v>115.4942176218772</v>
      </c>
      <c r="R14" s="609">
        <v>120.61694650637843</v>
      </c>
    </row>
    <row r="15" spans="1:18" s="599" customFormat="1" ht="13.5" customHeight="1">
      <c r="A15" s="211"/>
      <c r="B15" s="204" t="s">
        <v>541</v>
      </c>
      <c r="C15" s="612">
        <v>103.16266934401345</v>
      </c>
      <c r="D15" s="612">
        <v>103.16570991374203</v>
      </c>
      <c r="E15" s="612">
        <v>102.54558277358592</v>
      </c>
      <c r="F15" s="612">
        <v>103.88624301975319</v>
      </c>
      <c r="G15" s="612">
        <v>101.09597485794009</v>
      </c>
      <c r="H15" s="612">
        <v>104.17711754519085</v>
      </c>
      <c r="I15" s="612">
        <v>102.5686775705622</v>
      </c>
      <c r="J15" s="612">
        <v>103.6473375328242</v>
      </c>
      <c r="K15" s="612">
        <v>103.99224971672132</v>
      </c>
      <c r="L15" s="612">
        <v>103.84674833557632</v>
      </c>
      <c r="M15" s="612">
        <v>103.81454348023824</v>
      </c>
      <c r="N15" s="612">
        <v>100.77549769124306</v>
      </c>
      <c r="O15" s="612">
        <v>101.23036118944046</v>
      </c>
      <c r="P15" s="612">
        <v>70.932978571518262</v>
      </c>
      <c r="Q15" s="612">
        <v>117.26711592766289</v>
      </c>
      <c r="R15" s="612">
        <v>119.62490034617292</v>
      </c>
    </row>
    <row r="16" spans="1:18" s="599" customFormat="1" ht="13.5" customHeight="1">
      <c r="A16" s="208"/>
      <c r="B16" s="206" t="s">
        <v>46</v>
      </c>
      <c r="C16" s="609">
        <v>104.09612096484349</v>
      </c>
      <c r="D16" s="609">
        <v>103.58441241977501</v>
      </c>
      <c r="E16" s="609">
        <v>103.56423197290896</v>
      </c>
      <c r="F16" s="609">
        <v>104.43483364586375</v>
      </c>
      <c r="G16" s="609">
        <v>101.98670318430419</v>
      </c>
      <c r="H16" s="609">
        <v>104.141168110422</v>
      </c>
      <c r="I16" s="609">
        <v>103.58766123302739</v>
      </c>
      <c r="J16" s="609">
        <v>104.66396439295093</v>
      </c>
      <c r="K16" s="609">
        <v>104.32810426367507</v>
      </c>
      <c r="L16" s="609">
        <v>103.87627215550013</v>
      </c>
      <c r="M16" s="609">
        <v>104.87324301705804</v>
      </c>
      <c r="N16" s="609">
        <v>101.06482848774017</v>
      </c>
      <c r="O16" s="609">
        <v>101.91783375398913</v>
      </c>
      <c r="P16" s="609">
        <v>69.909655443276577</v>
      </c>
      <c r="Q16" s="609">
        <v>120.07257397475919</v>
      </c>
      <c r="R16" s="609">
        <v>119.30860510657367</v>
      </c>
    </row>
    <row r="17" spans="1:18" s="599" customFormat="1" ht="13.5" customHeight="1">
      <c r="A17" s="208" t="s">
        <v>454</v>
      </c>
      <c r="B17" s="206" t="s">
        <v>430</v>
      </c>
      <c r="C17" s="609">
        <v>100.63285162469555</v>
      </c>
      <c r="D17" s="609">
        <v>100.51841911815748</v>
      </c>
      <c r="E17" s="609">
        <v>99.896598398852205</v>
      </c>
      <c r="F17" s="609">
        <v>100.87215954440445</v>
      </c>
      <c r="G17" s="609">
        <v>98.08684497932191</v>
      </c>
      <c r="H17" s="609">
        <v>101.76052097645953</v>
      </c>
      <c r="I17" s="609">
        <v>99.926043315197262</v>
      </c>
      <c r="J17" s="609">
        <v>100.13417377618219</v>
      </c>
      <c r="K17" s="609">
        <v>102.21951075136546</v>
      </c>
      <c r="L17" s="609">
        <v>102.25178776914336</v>
      </c>
      <c r="M17" s="609">
        <v>101.19032531420417</v>
      </c>
      <c r="N17" s="609">
        <v>98.752987580982179</v>
      </c>
      <c r="O17" s="609">
        <v>98.245143883507779</v>
      </c>
      <c r="P17" s="609">
        <v>70.762675980471386</v>
      </c>
      <c r="Q17" s="609">
        <v>116.31253092984322</v>
      </c>
      <c r="R17" s="609">
        <v>118.73012127549613</v>
      </c>
    </row>
    <row r="18" spans="1:18" s="599" customFormat="1" ht="13.5" customHeight="1">
      <c r="A18" s="208"/>
      <c r="B18" s="203" t="s">
        <v>249</v>
      </c>
      <c r="C18" s="609">
        <v>122.54520251027043</v>
      </c>
      <c r="D18" s="609">
        <v>119.32119360195199</v>
      </c>
      <c r="E18" s="609">
        <v>122.22783939773227</v>
      </c>
      <c r="F18" s="609">
        <v>120.40582911548634</v>
      </c>
      <c r="G18" s="609">
        <v>119.02439968266867</v>
      </c>
      <c r="H18" s="609">
        <v>118.42980113713217</v>
      </c>
      <c r="I18" s="609">
        <v>122.30599678697189</v>
      </c>
      <c r="J18" s="609">
        <v>122.54519967742795</v>
      </c>
      <c r="K18" s="609">
        <v>122.46306902512703</v>
      </c>
      <c r="L18" s="609">
        <v>122.49338642585003</v>
      </c>
      <c r="M18" s="609">
        <v>123.06736430016582</v>
      </c>
      <c r="N18" s="609">
        <v>114.96761160432047</v>
      </c>
      <c r="O18" s="609">
        <v>118.52182197806653</v>
      </c>
      <c r="P18" s="609">
        <v>78.750639349913826</v>
      </c>
      <c r="Q18" s="609">
        <v>135.57422969187675</v>
      </c>
      <c r="R18" s="609">
        <v>148.0645544001685</v>
      </c>
    </row>
    <row r="19" spans="1:18" s="599" customFormat="1" ht="13.5" customHeight="1">
      <c r="A19" s="212"/>
      <c r="B19" s="216" t="s">
        <v>437</v>
      </c>
      <c r="C19" s="610">
        <v>114.20170173486042</v>
      </c>
      <c r="D19" s="610">
        <v>112.70198892057684</v>
      </c>
      <c r="E19" s="610">
        <v>113.58465745188757</v>
      </c>
      <c r="F19" s="610">
        <v>114.05501361723928</v>
      </c>
      <c r="G19" s="610">
        <v>111.60566816399033</v>
      </c>
      <c r="H19" s="610">
        <v>114.03784360668526</v>
      </c>
      <c r="I19" s="610">
        <v>113.63549652805258</v>
      </c>
      <c r="J19" s="610">
        <v>114.07376702175544</v>
      </c>
      <c r="K19" s="610">
        <v>117.34353145674461</v>
      </c>
      <c r="L19" s="610">
        <v>115.81212006472322</v>
      </c>
      <c r="M19" s="610">
        <v>114.26200505551</v>
      </c>
      <c r="N19" s="610">
        <v>107.52594037286327</v>
      </c>
      <c r="O19" s="610">
        <v>111.5796937832971</v>
      </c>
      <c r="P19" s="610">
        <v>75.906970225321047</v>
      </c>
      <c r="Q19" s="610">
        <v>120.77675434431679</v>
      </c>
      <c r="R19" s="610">
        <v>125.93961395925967</v>
      </c>
    </row>
    <row r="20" spans="1:18" s="599" customFormat="1" ht="13.5" customHeight="1">
      <c r="A20" s="208"/>
      <c r="B20" s="204" t="s">
        <v>541</v>
      </c>
      <c r="C20" s="609">
        <v>99.354122833346665</v>
      </c>
      <c r="D20" s="609">
        <v>96.943458609745505</v>
      </c>
      <c r="E20" s="609">
        <v>99.024158702396278</v>
      </c>
      <c r="F20" s="609">
        <v>97.600343766481373</v>
      </c>
      <c r="G20" s="609">
        <v>94.94739344944422</v>
      </c>
      <c r="H20" s="609">
        <v>95.675604906836625</v>
      </c>
      <c r="I20" s="609">
        <v>99.119620288402658</v>
      </c>
      <c r="J20" s="609">
        <v>99.816843198161649</v>
      </c>
      <c r="K20" s="609">
        <v>99.041192150668138</v>
      </c>
      <c r="L20" s="609">
        <v>97.132537615081787</v>
      </c>
      <c r="M20" s="609">
        <v>99.972049334025868</v>
      </c>
      <c r="N20" s="609">
        <v>95.395677337287211</v>
      </c>
      <c r="O20" s="609">
        <v>94.483903086624636</v>
      </c>
      <c r="P20" s="609">
        <v>69.777914114995525</v>
      </c>
      <c r="Q20" s="609">
        <v>118.65030674846626</v>
      </c>
      <c r="R20" s="609">
        <v>103.87942016754361</v>
      </c>
    </row>
    <row r="21" spans="1:18" s="599" customFormat="1" ht="13.5" customHeight="1">
      <c r="A21" s="208"/>
      <c r="B21" s="206" t="s">
        <v>46</v>
      </c>
      <c r="C21" s="609">
        <v>99.57468101075807</v>
      </c>
      <c r="D21" s="609">
        <v>97.765754222714989</v>
      </c>
      <c r="E21" s="609">
        <v>99.33557087750205</v>
      </c>
      <c r="F21" s="609">
        <v>98.821733386765658</v>
      </c>
      <c r="G21" s="609">
        <v>94.574166554190853</v>
      </c>
      <c r="H21" s="609">
        <v>96.996963092209455</v>
      </c>
      <c r="I21" s="609">
        <v>99.473386072858688</v>
      </c>
      <c r="J21" s="609">
        <v>101.39346427889248</v>
      </c>
      <c r="K21" s="609">
        <v>98.947863398577567</v>
      </c>
      <c r="L21" s="609">
        <v>96.802933619892471</v>
      </c>
      <c r="M21" s="609">
        <v>100.23422129227694</v>
      </c>
      <c r="N21" s="609">
        <v>95.139758172296823</v>
      </c>
      <c r="O21" s="609">
        <v>94.815478858508897</v>
      </c>
      <c r="P21" s="609">
        <v>76.035027409968976</v>
      </c>
      <c r="Q21" s="609">
        <v>100</v>
      </c>
      <c r="R21" s="609">
        <v>98.086757785213507</v>
      </c>
    </row>
    <row r="22" spans="1:18" s="599" customFormat="1" ht="13.5" customHeight="1">
      <c r="A22" s="208" t="s">
        <v>542</v>
      </c>
      <c r="B22" s="206" t="s">
        <v>430</v>
      </c>
      <c r="C22" s="609">
        <v>98.007216633098508</v>
      </c>
      <c r="D22" s="609">
        <v>94.063695067737399</v>
      </c>
      <c r="E22" s="609">
        <v>97.611379993596316</v>
      </c>
      <c r="F22" s="609">
        <v>94.040262360416349</v>
      </c>
      <c r="G22" s="609">
        <v>93.651775770325457</v>
      </c>
      <c r="H22" s="609">
        <v>91.288100038886924</v>
      </c>
      <c r="I22" s="609">
        <v>97.687038477635298</v>
      </c>
      <c r="J22" s="609">
        <v>96.629247576705396</v>
      </c>
      <c r="K22" s="609">
        <v>98.064285714285717</v>
      </c>
      <c r="L22" s="609">
        <v>95.599890577470148</v>
      </c>
      <c r="M22" s="609">
        <v>98.568227323740956</v>
      </c>
      <c r="N22" s="609">
        <v>94.35368880620662</v>
      </c>
      <c r="O22" s="609">
        <v>92.144463181562671</v>
      </c>
      <c r="P22" s="609">
        <v>61.703364053124311</v>
      </c>
      <c r="Q22" s="609">
        <v>119.46902654867257</v>
      </c>
      <c r="R22" s="609">
        <v>112.08842095429084</v>
      </c>
    </row>
    <row r="23" spans="1:18" s="599" customFormat="1" ht="13.5" customHeight="1">
      <c r="A23" s="208"/>
      <c r="B23" s="203" t="s">
        <v>249</v>
      </c>
      <c r="C23" s="609">
        <v>138.8375242918556</v>
      </c>
      <c r="D23" s="609">
        <v>143.20317681922828</v>
      </c>
      <c r="E23" s="609">
        <v>138.88003400276273</v>
      </c>
      <c r="F23" s="609">
        <v>148.3494617545943</v>
      </c>
      <c r="G23" s="609">
        <v>148.62068965517241</v>
      </c>
      <c r="H23" s="609">
        <v>157.82113952760201</v>
      </c>
      <c r="I23" s="609">
        <v>138.5703322004166</v>
      </c>
      <c r="J23" s="609">
        <v>136.89326672380153</v>
      </c>
      <c r="K23" s="609">
        <v>137.29903536977491</v>
      </c>
      <c r="L23" s="609">
        <v>141.74146489538194</v>
      </c>
      <c r="M23" s="609">
        <v>138.98868928809048</v>
      </c>
      <c r="N23" s="609">
        <v>123.87821962840052</v>
      </c>
      <c r="O23" s="609">
        <v>150.55762081784388</v>
      </c>
      <c r="P23" s="609">
        <v>132.6038062092301</v>
      </c>
      <c r="Q23" s="609">
        <v>500</v>
      </c>
      <c r="R23" s="609">
        <v>173.65925722334833</v>
      </c>
    </row>
    <row r="24" spans="1:18" s="599" customFormat="1" ht="13.5" customHeight="1">
      <c r="A24" s="208"/>
      <c r="B24" s="216" t="s">
        <v>437</v>
      </c>
      <c r="C24" s="609">
        <v>104.62138481265137</v>
      </c>
      <c r="D24" s="609">
        <v>100.01128618668021</v>
      </c>
      <c r="E24" s="609">
        <v>103.8485984872561</v>
      </c>
      <c r="F24" s="609">
        <v>101.06867902232885</v>
      </c>
      <c r="G24" s="609">
        <v>92.713326941514865</v>
      </c>
      <c r="H24" s="609">
        <v>96.957369280197625</v>
      </c>
      <c r="I24" s="609">
        <v>104.23035203628834</v>
      </c>
      <c r="J24" s="609">
        <v>106.53217736436396</v>
      </c>
      <c r="K24" s="609">
        <v>108.32969908416921</v>
      </c>
      <c r="L24" s="609">
        <v>109.4438294703272</v>
      </c>
      <c r="M24" s="609">
        <v>104.95612285600319</v>
      </c>
      <c r="N24" s="609">
        <v>96.503661980941914</v>
      </c>
      <c r="O24" s="609">
        <v>93.81965552178319</v>
      </c>
      <c r="P24" s="609">
        <v>60.504361958988397</v>
      </c>
      <c r="Q24" s="609">
        <v>118.18181818181819</v>
      </c>
      <c r="R24" s="609">
        <v>47.297614463997931</v>
      </c>
    </row>
    <row r="25" spans="1:18" s="599" customFormat="1" ht="13.5" customHeight="1">
      <c r="A25" s="211"/>
      <c r="B25" s="204" t="s">
        <v>541</v>
      </c>
      <c r="C25" s="612">
        <v>100.50874989010934</v>
      </c>
      <c r="D25" s="612">
        <v>100.01727537774434</v>
      </c>
      <c r="E25" s="612">
        <v>99.93094940947141</v>
      </c>
      <c r="F25" s="612">
        <v>100.62138055547523</v>
      </c>
      <c r="G25" s="612">
        <v>98.287209985296414</v>
      </c>
      <c r="H25" s="612">
        <v>101.19481194737865</v>
      </c>
      <c r="I25" s="612">
        <v>99.953874639336931</v>
      </c>
      <c r="J25" s="612">
        <v>100.22268715008549</v>
      </c>
      <c r="K25" s="612">
        <v>101.14441858517915</v>
      </c>
      <c r="L25" s="612">
        <v>101.03572057817199</v>
      </c>
      <c r="M25" s="612">
        <v>101.1932276910011</v>
      </c>
      <c r="N25" s="612">
        <v>97.870814398715993</v>
      </c>
      <c r="O25" s="612">
        <v>98.155072753849979</v>
      </c>
      <c r="P25" s="612">
        <v>67.429607612861489</v>
      </c>
      <c r="Q25" s="612">
        <v>112.19172909918325</v>
      </c>
      <c r="R25" s="612">
        <v>113.93967584408968</v>
      </c>
    </row>
    <row r="26" spans="1:18" s="599" customFormat="1" ht="13.5" customHeight="1">
      <c r="A26" s="208"/>
      <c r="B26" s="206" t="s">
        <v>46</v>
      </c>
      <c r="C26" s="609">
        <v>101.47248280729602</v>
      </c>
      <c r="D26" s="609">
        <v>100.61296203788667</v>
      </c>
      <c r="E26" s="609">
        <v>100.99102386853814</v>
      </c>
      <c r="F26" s="609">
        <v>101.26779502290837</v>
      </c>
      <c r="G26" s="609">
        <v>99.154637957177698</v>
      </c>
      <c r="H26" s="609">
        <v>100.80783508729587</v>
      </c>
      <c r="I26" s="609">
        <v>101.0158615890202</v>
      </c>
      <c r="J26" s="609">
        <v>101.56635871567914</v>
      </c>
      <c r="K26" s="609">
        <v>101.56018734556427</v>
      </c>
      <c r="L26" s="609">
        <v>101.18874119456447</v>
      </c>
      <c r="M26" s="609">
        <v>102.25636825804258</v>
      </c>
      <c r="N26" s="609">
        <v>98.720699281094554</v>
      </c>
      <c r="O26" s="609">
        <v>99.076555129880191</v>
      </c>
      <c r="P26" s="609">
        <v>67.045644217110464</v>
      </c>
      <c r="Q26" s="609">
        <v>108.88824551244933</v>
      </c>
      <c r="R26" s="609">
        <v>105.91484597450913</v>
      </c>
    </row>
    <row r="27" spans="1:18" s="599" customFormat="1" ht="13.5" customHeight="1">
      <c r="A27" s="208" t="s">
        <v>472</v>
      </c>
      <c r="B27" s="206" t="s">
        <v>430</v>
      </c>
      <c r="C27" s="609">
        <v>99.598459771375943</v>
      </c>
      <c r="D27" s="609">
        <v>99.372127854738991</v>
      </c>
      <c r="E27" s="609">
        <v>98.931556815299274</v>
      </c>
      <c r="F27" s="609">
        <v>99.886643287770454</v>
      </c>
      <c r="G27" s="609">
        <v>97.406229253550762</v>
      </c>
      <c r="H27" s="609">
        <v>101.39158419223988</v>
      </c>
      <c r="I27" s="609">
        <v>98.953062359636718</v>
      </c>
      <c r="J27" s="609">
        <v>98.787437157857752</v>
      </c>
      <c r="K27" s="609">
        <v>100.65247545041633</v>
      </c>
      <c r="L27" s="609">
        <v>100.82358058099474</v>
      </c>
      <c r="M27" s="609">
        <v>100.25277844143048</v>
      </c>
      <c r="N27" s="609">
        <v>97.069501679448607</v>
      </c>
      <c r="O27" s="609">
        <v>97.129744321726719</v>
      </c>
      <c r="P27" s="609">
        <v>67.451946274998889</v>
      </c>
      <c r="Q27" s="609">
        <v>113.1502514817351</v>
      </c>
      <c r="R27" s="609">
        <v>116.12796738687817</v>
      </c>
    </row>
    <row r="28" spans="1:18" s="599" customFormat="1" ht="13.5" customHeight="1">
      <c r="A28" s="208"/>
      <c r="B28" s="203" t="s">
        <v>249</v>
      </c>
      <c r="C28" s="609">
        <v>117.06320448641476</v>
      </c>
      <c r="D28" s="609">
        <v>113.69216841431071</v>
      </c>
      <c r="E28" s="609">
        <v>116.38104424924063</v>
      </c>
      <c r="F28" s="609">
        <v>115.4188549928033</v>
      </c>
      <c r="G28" s="609">
        <v>115.1231527093596</v>
      </c>
      <c r="H28" s="609">
        <v>114.03929126965036</v>
      </c>
      <c r="I28" s="609">
        <v>116.40780565511749</v>
      </c>
      <c r="J28" s="609">
        <v>116.83183783217352</v>
      </c>
      <c r="K28" s="609">
        <v>116.5547520661157</v>
      </c>
      <c r="L28" s="609">
        <v>117.88691424828347</v>
      </c>
      <c r="M28" s="609">
        <v>118.39713530565265</v>
      </c>
      <c r="N28" s="609">
        <v>106.89922748287364</v>
      </c>
      <c r="O28" s="609">
        <v>116.73553719008265</v>
      </c>
      <c r="P28" s="609">
        <v>76.41021047015164</v>
      </c>
      <c r="Q28" s="609">
        <v>118.0327868852459</v>
      </c>
      <c r="R28" s="609">
        <v>89.537302214060759</v>
      </c>
    </row>
    <row r="29" spans="1:18" s="599" customFormat="1" ht="13.5" customHeight="1">
      <c r="A29" s="212"/>
      <c r="B29" s="216" t="s">
        <v>437</v>
      </c>
      <c r="C29" s="610">
        <v>97.153069933021342</v>
      </c>
      <c r="D29" s="610">
        <v>97.921178023533969</v>
      </c>
      <c r="E29" s="610">
        <v>96.554665905003873</v>
      </c>
      <c r="F29" s="610">
        <v>99.759006611299299</v>
      </c>
      <c r="G29" s="610">
        <v>98.374711101170504</v>
      </c>
      <c r="H29" s="610">
        <v>102.66667704298335</v>
      </c>
      <c r="I29" s="610">
        <v>96.507606659007322</v>
      </c>
      <c r="J29" s="610">
        <v>96.616313331445255</v>
      </c>
      <c r="K29" s="610">
        <v>100.25439115014356</v>
      </c>
      <c r="L29" s="610">
        <v>99.203112161329827</v>
      </c>
      <c r="M29" s="610">
        <v>97.235375071709043</v>
      </c>
      <c r="N29" s="610">
        <v>91.535515843909749</v>
      </c>
      <c r="O29" s="610">
        <v>98.904599129894351</v>
      </c>
      <c r="P29" s="610">
        <v>70.926407435382174</v>
      </c>
      <c r="Q29" s="610">
        <v>94.117647058823522</v>
      </c>
      <c r="R29" s="610">
        <v>94.985260143416539</v>
      </c>
    </row>
    <row r="30" spans="1:18" s="599" customFormat="1" ht="13.5" customHeight="1">
      <c r="A30" s="208"/>
      <c r="B30" s="204" t="s">
        <v>541</v>
      </c>
      <c r="C30" s="609">
        <v>101.39785565650516</v>
      </c>
      <c r="D30" s="609">
        <v>101.53988148122683</v>
      </c>
      <c r="E30" s="609">
        <v>100.86002019838725</v>
      </c>
      <c r="F30" s="609">
        <v>102.29166817060633</v>
      </c>
      <c r="G30" s="609">
        <v>99.507810344315033</v>
      </c>
      <c r="H30" s="609">
        <v>103.02027080228677</v>
      </c>
      <c r="I30" s="609">
        <v>100.877944121781</v>
      </c>
      <c r="J30" s="609">
        <v>101.7915447779381</v>
      </c>
      <c r="K30" s="609">
        <v>101.95927611601783</v>
      </c>
      <c r="L30" s="609">
        <v>102.0197751446879</v>
      </c>
      <c r="M30" s="609">
        <v>102.01411692173903</v>
      </c>
      <c r="N30" s="609">
        <v>99.094468057279997</v>
      </c>
      <c r="O30" s="609">
        <v>99.599265518634567</v>
      </c>
      <c r="P30" s="609">
        <v>68.879270291664199</v>
      </c>
      <c r="Q30" s="609">
        <v>115.51292694497153</v>
      </c>
      <c r="R30" s="609">
        <v>118.97918779699333</v>
      </c>
    </row>
    <row r="31" spans="1:18" s="599" customFormat="1" ht="13.5" customHeight="1">
      <c r="A31" s="208"/>
      <c r="B31" s="206" t="s">
        <v>46</v>
      </c>
      <c r="C31" s="609">
        <v>102.77294113593096</v>
      </c>
      <c r="D31" s="609">
        <v>102.78687895071113</v>
      </c>
      <c r="E31" s="609">
        <v>102.37657453925706</v>
      </c>
      <c r="F31" s="609">
        <v>103.86057190435866</v>
      </c>
      <c r="G31" s="609">
        <v>101.20504241534671</v>
      </c>
      <c r="H31" s="609">
        <v>104.38462685730569</v>
      </c>
      <c r="I31" s="609">
        <v>102.39179272618159</v>
      </c>
      <c r="J31" s="609">
        <v>103.51433687452226</v>
      </c>
      <c r="K31" s="609">
        <v>102.55821659307828</v>
      </c>
      <c r="L31" s="609">
        <v>102.30097806596146</v>
      </c>
      <c r="M31" s="609">
        <v>103.52833261243273</v>
      </c>
      <c r="N31" s="609">
        <v>100.00295631593687</v>
      </c>
      <c r="O31" s="609">
        <v>101.17177038618399</v>
      </c>
      <c r="P31" s="609">
        <v>69.353736691115941</v>
      </c>
      <c r="Q31" s="609">
        <v>119.77562104888256</v>
      </c>
      <c r="R31" s="609">
        <v>123.9200403445198</v>
      </c>
    </row>
    <row r="32" spans="1:18" s="599" customFormat="1" ht="13.5" customHeight="1">
      <c r="A32" s="208" t="s">
        <v>473</v>
      </c>
      <c r="B32" s="206" t="s">
        <v>430</v>
      </c>
      <c r="C32" s="609">
        <v>99.770135215768235</v>
      </c>
      <c r="D32" s="609">
        <v>99.836071770208704</v>
      </c>
      <c r="E32" s="609">
        <v>99.095148926835336</v>
      </c>
      <c r="F32" s="609">
        <v>100.20516045790436</v>
      </c>
      <c r="G32" s="609">
        <v>97.463099148937644</v>
      </c>
      <c r="H32" s="609">
        <v>101.37754717597338</v>
      </c>
      <c r="I32" s="609">
        <v>99.116555054189647</v>
      </c>
      <c r="J32" s="609">
        <v>99.394628196631459</v>
      </c>
      <c r="K32" s="609">
        <v>100.9966989262945</v>
      </c>
      <c r="L32" s="609">
        <v>101.39533125575055</v>
      </c>
      <c r="M32" s="609">
        <v>100.34176927216451</v>
      </c>
      <c r="N32" s="609">
        <v>97.931565752455512</v>
      </c>
      <c r="O32" s="609">
        <v>97.541021535727836</v>
      </c>
      <c r="P32" s="609">
        <v>68.308180594045737</v>
      </c>
      <c r="Q32" s="609">
        <v>115.10455524055165</v>
      </c>
      <c r="R32" s="609">
        <v>118.42950463817282</v>
      </c>
    </row>
    <row r="33" spans="1:18" s="599" customFormat="1" ht="13.5" customHeight="1">
      <c r="A33" s="208"/>
      <c r="B33" s="203" t="s">
        <v>249</v>
      </c>
      <c r="C33" s="609">
        <v>114.14681543757975</v>
      </c>
      <c r="D33" s="609">
        <v>110.44924401301517</v>
      </c>
      <c r="E33" s="609">
        <v>114.01020868573109</v>
      </c>
      <c r="F33" s="609">
        <v>111.34243613530283</v>
      </c>
      <c r="G33" s="609">
        <v>109.98398535804164</v>
      </c>
      <c r="H33" s="609">
        <v>107.89763911556885</v>
      </c>
      <c r="I33" s="609">
        <v>114.09960105531891</v>
      </c>
      <c r="J33" s="609">
        <v>114.98903805609129</v>
      </c>
      <c r="K33" s="609">
        <v>114.54430503282089</v>
      </c>
      <c r="L33" s="609">
        <v>113.77030060002123</v>
      </c>
      <c r="M33" s="609">
        <v>114.22098500931959</v>
      </c>
      <c r="N33" s="609">
        <v>106.6468831571699</v>
      </c>
      <c r="O33" s="609">
        <v>109.90749173177394</v>
      </c>
      <c r="P33" s="609">
        <v>71.756948121218585</v>
      </c>
      <c r="Q33" s="609">
        <v>112.66471449487554</v>
      </c>
      <c r="R33" s="609">
        <v>116.02724670319573</v>
      </c>
    </row>
    <row r="34" spans="1:18" s="599" customFormat="1" ht="13.5" customHeight="1" thickBot="1">
      <c r="A34" s="213"/>
      <c r="B34" s="723" t="s">
        <v>437</v>
      </c>
      <c r="C34" s="609">
        <v>103.54673109100383</v>
      </c>
      <c r="D34" s="609">
        <v>102.1239258789896</v>
      </c>
      <c r="E34" s="609">
        <v>103.26481205032457</v>
      </c>
      <c r="F34" s="609">
        <v>103.42365524509482</v>
      </c>
      <c r="G34" s="609">
        <v>102.02033077339792</v>
      </c>
      <c r="H34" s="609">
        <v>102.69432881834932</v>
      </c>
      <c r="I34" s="609">
        <v>103.29374254107549</v>
      </c>
      <c r="J34" s="609">
        <v>104.17133393141604</v>
      </c>
      <c r="K34" s="609">
        <v>105.68485787855305</v>
      </c>
      <c r="L34" s="609">
        <v>104.61380150882269</v>
      </c>
      <c r="M34" s="609">
        <v>103.30116571457096</v>
      </c>
      <c r="N34" s="609">
        <v>97.256983757680089</v>
      </c>
      <c r="O34" s="609">
        <v>101.97188728265938</v>
      </c>
      <c r="P34" s="609">
        <v>69.332837388239582</v>
      </c>
      <c r="Q34" s="609">
        <v>107.070955069973</v>
      </c>
      <c r="R34" s="609">
        <v>112.42521565573229</v>
      </c>
    </row>
    <row r="35" spans="1:18" s="599" customFormat="1" ht="13.5" hidden="1" customHeight="1" thickTop="1">
      <c r="A35" s="208"/>
      <c r="B35" s="203" t="s">
        <v>541</v>
      </c>
      <c r="C35" s="609">
        <v>0</v>
      </c>
      <c r="D35" s="609">
        <v>0</v>
      </c>
      <c r="E35" s="609">
        <v>0</v>
      </c>
      <c r="F35" s="609">
        <v>0</v>
      </c>
      <c r="G35" s="609">
        <v>0</v>
      </c>
      <c r="H35" s="609">
        <v>0</v>
      </c>
      <c r="I35" s="609">
        <v>0</v>
      </c>
      <c r="J35" s="609">
        <v>0</v>
      </c>
      <c r="K35" s="609">
        <v>0</v>
      </c>
      <c r="L35" s="609">
        <v>0</v>
      </c>
      <c r="M35" s="609">
        <v>0</v>
      </c>
      <c r="N35" s="609">
        <v>0</v>
      </c>
      <c r="O35" s="609">
        <v>0</v>
      </c>
      <c r="P35" s="609">
        <v>0</v>
      </c>
      <c r="Q35" s="609">
        <v>0</v>
      </c>
      <c r="R35" s="609">
        <v>0</v>
      </c>
    </row>
    <row r="36" spans="1:18" s="599" customFormat="1" ht="13.5" hidden="1" customHeight="1">
      <c r="A36" s="208" t="s">
        <v>475</v>
      </c>
      <c r="B36" s="203" t="s">
        <v>250</v>
      </c>
      <c r="C36" s="609">
        <v>0</v>
      </c>
      <c r="D36" s="609">
        <v>0</v>
      </c>
      <c r="E36" s="609">
        <v>0</v>
      </c>
      <c r="F36" s="609">
        <v>0</v>
      </c>
      <c r="G36" s="609">
        <v>0</v>
      </c>
      <c r="H36" s="609">
        <v>0</v>
      </c>
      <c r="I36" s="609">
        <v>0</v>
      </c>
      <c r="J36" s="609">
        <v>0</v>
      </c>
      <c r="K36" s="609">
        <v>0</v>
      </c>
      <c r="L36" s="609">
        <v>0</v>
      </c>
      <c r="M36" s="609">
        <v>0</v>
      </c>
      <c r="N36" s="609">
        <v>0</v>
      </c>
      <c r="O36" s="609">
        <v>0</v>
      </c>
      <c r="P36" s="609">
        <v>0</v>
      </c>
      <c r="Q36" s="609">
        <v>0</v>
      </c>
      <c r="R36" s="609">
        <v>0</v>
      </c>
    </row>
    <row r="37" spans="1:18" s="599" customFormat="1" ht="13.5" hidden="1" customHeight="1">
      <c r="A37" s="214"/>
      <c r="B37" s="203" t="s">
        <v>125</v>
      </c>
      <c r="C37" s="609">
        <v>0</v>
      </c>
      <c r="D37" s="609">
        <v>0</v>
      </c>
      <c r="E37" s="609">
        <v>0</v>
      </c>
      <c r="F37" s="609">
        <v>0</v>
      </c>
      <c r="G37" s="609">
        <v>0</v>
      </c>
      <c r="H37" s="609">
        <v>0</v>
      </c>
      <c r="I37" s="609">
        <v>0</v>
      </c>
      <c r="J37" s="609">
        <v>0</v>
      </c>
      <c r="K37" s="609">
        <v>0</v>
      </c>
      <c r="L37" s="609">
        <v>0</v>
      </c>
      <c r="M37" s="609">
        <v>0</v>
      </c>
      <c r="N37" s="609">
        <v>0</v>
      </c>
      <c r="O37" s="609">
        <v>0</v>
      </c>
      <c r="P37" s="609">
        <v>0</v>
      </c>
      <c r="Q37" s="609">
        <v>0</v>
      </c>
      <c r="R37" s="609">
        <v>0</v>
      </c>
    </row>
    <row r="38" spans="1:18" s="599" customFormat="1" ht="13.5" customHeight="1" thickTop="1">
      <c r="A38" s="791" t="s">
        <v>546</v>
      </c>
      <c r="B38" s="791"/>
      <c r="C38" s="730">
        <v>100.08470838687242</v>
      </c>
      <c r="D38" s="730">
        <v>100.35599446277483</v>
      </c>
      <c r="E38" s="730">
        <v>99.782277609854219</v>
      </c>
      <c r="F38" s="730">
        <v>101.32426155757122</v>
      </c>
      <c r="G38" s="730">
        <v>99.354714437060579</v>
      </c>
      <c r="H38" s="730">
        <v>101.3361900473662</v>
      </c>
      <c r="I38" s="730">
        <v>99.791920069504783</v>
      </c>
      <c r="J38" s="730">
        <v>101.31077654228029</v>
      </c>
      <c r="K38" s="730">
        <v>99.967109921383582</v>
      </c>
      <c r="L38" s="730">
        <v>98.636888196332734</v>
      </c>
      <c r="M38" s="730">
        <v>100.74714298675735</v>
      </c>
      <c r="N38" s="730">
        <v>98.928587121258303</v>
      </c>
      <c r="O38" s="730">
        <v>98.786898503841485</v>
      </c>
      <c r="P38" s="730">
        <v>64.749383588987769</v>
      </c>
      <c r="Q38" s="730">
        <v>104.65116279069768</v>
      </c>
      <c r="R38" s="730">
        <v>130.71331671432023</v>
      </c>
    </row>
    <row r="39" spans="1:18" s="599" customFormat="1" ht="13.5" customHeight="1">
      <c r="A39" s="791" t="s">
        <v>474</v>
      </c>
      <c r="B39" s="792"/>
      <c r="C39" s="611">
        <v>100.02336887261136</v>
      </c>
      <c r="D39" s="611">
        <v>99.90375309063154</v>
      </c>
      <c r="E39" s="611">
        <v>99.420152176342086</v>
      </c>
      <c r="F39" s="611">
        <v>100.98574468751131</v>
      </c>
      <c r="G39" s="611">
        <v>99.285439804362014</v>
      </c>
      <c r="H39" s="611">
        <v>101.39653397817858</v>
      </c>
      <c r="I39" s="611">
        <v>99.430822612349075</v>
      </c>
      <c r="J39" s="611">
        <v>100.07996911966769</v>
      </c>
      <c r="K39" s="611">
        <v>100.75603060967417</v>
      </c>
      <c r="L39" s="611">
        <v>100.03280780411346</v>
      </c>
      <c r="M39" s="611">
        <v>100.65211899109269</v>
      </c>
      <c r="N39" s="611">
        <v>94.315011702615323</v>
      </c>
      <c r="O39" s="611">
        <v>99.289172033199392</v>
      </c>
      <c r="P39" s="611">
        <v>99.013103868594584</v>
      </c>
      <c r="Q39" s="611">
        <v>111.48202545810604</v>
      </c>
      <c r="R39" s="611">
        <v>116.29039747225771</v>
      </c>
    </row>
    <row r="40" spans="1:18" s="599" customFormat="1" ht="13.5" customHeight="1">
      <c r="A40" s="791" t="s">
        <v>543</v>
      </c>
      <c r="B40" s="791"/>
      <c r="C40" s="611">
        <v>76.923076923076934</v>
      </c>
      <c r="D40" s="611" t="s">
        <v>712</v>
      </c>
      <c r="E40" s="611">
        <v>76.923076923076934</v>
      </c>
      <c r="F40" s="611" t="s">
        <v>712</v>
      </c>
      <c r="G40" s="611" t="s">
        <v>712</v>
      </c>
      <c r="H40" s="611" t="s">
        <v>712</v>
      </c>
      <c r="I40" s="611">
        <v>57.894736842105267</v>
      </c>
      <c r="J40" s="611">
        <v>60.895128997921844</v>
      </c>
      <c r="K40" s="611" t="s">
        <v>713</v>
      </c>
      <c r="L40" s="611" t="s">
        <v>713</v>
      </c>
      <c r="M40" s="611" t="s">
        <v>713</v>
      </c>
      <c r="N40" s="611" t="s">
        <v>713</v>
      </c>
      <c r="O40" s="611" t="s">
        <v>712</v>
      </c>
      <c r="P40" s="611" t="s">
        <v>712</v>
      </c>
      <c r="Q40" s="611" t="s">
        <v>713</v>
      </c>
      <c r="R40" s="611" t="s">
        <v>713</v>
      </c>
    </row>
    <row r="41" spans="1:18" s="599" customFormat="1" ht="13.5" customHeight="1">
      <c r="A41" s="818" t="s">
        <v>186</v>
      </c>
      <c r="B41" s="482" t="s">
        <v>228</v>
      </c>
      <c r="C41" s="609">
        <v>103.93851845125319</v>
      </c>
      <c r="D41" s="609">
        <v>100.11123236544839</v>
      </c>
      <c r="E41" s="609">
        <v>103.30224006625922</v>
      </c>
      <c r="F41" s="609">
        <v>100.29144180677605</v>
      </c>
      <c r="G41" s="609">
        <v>105.1609073931989</v>
      </c>
      <c r="H41" s="609">
        <v>97.828880670501917</v>
      </c>
      <c r="I41" s="609">
        <v>103.09241115569101</v>
      </c>
      <c r="J41" s="609">
        <v>100.75008125151801</v>
      </c>
      <c r="K41" s="609">
        <v>104.45935280189424</v>
      </c>
      <c r="L41" s="609">
        <v>96.491542441181991</v>
      </c>
      <c r="M41" s="609">
        <v>104.88615485782964</v>
      </c>
      <c r="N41" s="609">
        <v>98.853354710358005</v>
      </c>
      <c r="O41" s="609">
        <v>94.176772642849343</v>
      </c>
      <c r="P41" s="609">
        <v>92.172872391973542</v>
      </c>
      <c r="Q41" s="609">
        <v>112.46056782334384</v>
      </c>
      <c r="R41" s="609">
        <v>114.69833200226303</v>
      </c>
    </row>
    <row r="42" spans="1:18" s="599" customFormat="1" ht="13.5" customHeight="1">
      <c r="A42" s="819"/>
      <c r="B42" s="203" t="s">
        <v>544</v>
      </c>
      <c r="C42" s="609">
        <v>90.062893081761004</v>
      </c>
      <c r="D42" s="609">
        <v>86.48035446400408</v>
      </c>
      <c r="E42" s="609">
        <v>85.705154993977246</v>
      </c>
      <c r="F42" s="609">
        <v>85.892062991909697</v>
      </c>
      <c r="G42" s="609">
        <v>87.423651910883606</v>
      </c>
      <c r="H42" s="609">
        <v>86.370772013114589</v>
      </c>
      <c r="I42" s="609">
        <v>84.447377384196187</v>
      </c>
      <c r="J42" s="609">
        <v>75.5060327293765</v>
      </c>
      <c r="K42" s="609">
        <v>94.52336653168436</v>
      </c>
      <c r="L42" s="609">
        <v>91.540649173767903</v>
      </c>
      <c r="M42" s="609">
        <v>81.83174224343675</v>
      </c>
      <c r="N42" s="609">
        <v>79.804936717135149</v>
      </c>
      <c r="O42" s="609">
        <v>79.925650557620827</v>
      </c>
      <c r="P42" s="609">
        <v>89.959726842934685</v>
      </c>
      <c r="Q42" s="609">
        <v>99.159663865546221</v>
      </c>
      <c r="R42" s="609">
        <v>83.781970363799701</v>
      </c>
    </row>
    <row r="43" spans="1:18" s="599" customFormat="1" ht="13.5" customHeight="1">
      <c r="A43" s="819"/>
      <c r="B43" s="205" t="s">
        <v>229</v>
      </c>
      <c r="C43" s="609">
        <v>105.96635969979585</v>
      </c>
      <c r="D43" s="609">
        <v>100.76638581658194</v>
      </c>
      <c r="E43" s="609">
        <v>105.26167373458945</v>
      </c>
      <c r="F43" s="609">
        <v>100.30483635620469</v>
      </c>
      <c r="G43" s="609" t="s">
        <v>713</v>
      </c>
      <c r="H43" s="609" t="s">
        <v>713</v>
      </c>
      <c r="I43" s="609">
        <v>105.26167373458945</v>
      </c>
      <c r="J43" s="609">
        <v>100.30483635620469</v>
      </c>
      <c r="K43" s="609">
        <v>128</v>
      </c>
      <c r="L43" s="609">
        <v>142.44089968493284</v>
      </c>
      <c r="M43" s="609">
        <v>106.0678071632056</v>
      </c>
      <c r="N43" s="609">
        <v>95.058591895054633</v>
      </c>
      <c r="O43" s="609" t="s">
        <v>713</v>
      </c>
      <c r="P43" s="609" t="s">
        <v>713</v>
      </c>
      <c r="Q43" s="609">
        <v>119.69079303210978</v>
      </c>
      <c r="R43" s="609">
        <v>121.08691433242342</v>
      </c>
    </row>
    <row r="44" spans="1:18" s="599" customFormat="1" ht="13.5" customHeight="1">
      <c r="A44" s="820"/>
      <c r="B44" s="641" t="s">
        <v>247</v>
      </c>
      <c r="C44" s="609">
        <v>102.61006740283953</v>
      </c>
      <c r="D44" s="609">
        <v>103.29700684460967</v>
      </c>
      <c r="E44" s="609">
        <v>102.6131604612472</v>
      </c>
      <c r="F44" s="609">
        <v>102.73460830565075</v>
      </c>
      <c r="G44" s="609">
        <v>102.58168153523994</v>
      </c>
      <c r="H44" s="609">
        <v>102.7258833691058</v>
      </c>
      <c r="I44" s="609" t="s">
        <v>712</v>
      </c>
      <c r="J44" s="609" t="s">
        <v>713</v>
      </c>
      <c r="K44" s="609">
        <v>66.666666666666657</v>
      </c>
      <c r="L44" s="609">
        <v>142.75568181818181</v>
      </c>
      <c r="M44" s="609" t="s">
        <v>713</v>
      </c>
      <c r="N44" s="609" t="s">
        <v>713</v>
      </c>
      <c r="O44" s="609">
        <v>110.01677450275582</v>
      </c>
      <c r="P44" s="609">
        <v>121.47966792447511</v>
      </c>
      <c r="Q44" s="609" t="s">
        <v>713</v>
      </c>
      <c r="R44" s="609" t="s">
        <v>713</v>
      </c>
    </row>
    <row r="45" spans="1:18" s="599" customFormat="1" ht="13.5" customHeight="1">
      <c r="A45" s="821" t="s">
        <v>237</v>
      </c>
      <c r="B45" s="204" t="s">
        <v>545</v>
      </c>
      <c r="C45" s="612" t="s">
        <v>712</v>
      </c>
      <c r="D45" s="612">
        <v>262.21014541252271</v>
      </c>
      <c r="E45" s="612" t="s">
        <v>712</v>
      </c>
      <c r="F45" s="612">
        <v>268.14326273652284</v>
      </c>
      <c r="G45" s="612" t="s">
        <v>712</v>
      </c>
      <c r="H45" s="612">
        <v>268.14326273652284</v>
      </c>
      <c r="I45" s="612" t="s">
        <v>713</v>
      </c>
      <c r="J45" s="612" t="s">
        <v>713</v>
      </c>
      <c r="K45" s="612" t="s">
        <v>713</v>
      </c>
      <c r="L45" s="612" t="s">
        <v>713</v>
      </c>
      <c r="M45" s="612" t="s">
        <v>713</v>
      </c>
      <c r="N45" s="612" t="s">
        <v>713</v>
      </c>
      <c r="O45" s="612">
        <v>450</v>
      </c>
      <c r="P45" s="612">
        <v>243.5185185185185</v>
      </c>
      <c r="Q45" s="612" t="s">
        <v>713</v>
      </c>
      <c r="R45" s="612" t="s">
        <v>713</v>
      </c>
    </row>
    <row r="46" spans="1:18" s="599" customFormat="1" ht="13.5" customHeight="1">
      <c r="A46" s="822"/>
      <c r="B46" s="641" t="s">
        <v>149</v>
      </c>
      <c r="C46" s="610">
        <v>97.39000088175645</v>
      </c>
      <c r="D46" s="610">
        <v>100.93770842382548</v>
      </c>
      <c r="E46" s="610">
        <v>97.345093715545758</v>
      </c>
      <c r="F46" s="610">
        <v>96.043541379107381</v>
      </c>
      <c r="G46" s="610">
        <v>99.506641366223917</v>
      </c>
      <c r="H46" s="610">
        <v>96.110716030457468</v>
      </c>
      <c r="I46" s="610">
        <v>94.347368421052636</v>
      </c>
      <c r="J46" s="610">
        <v>93.778472216988405</v>
      </c>
      <c r="K46" s="610" t="s">
        <v>713</v>
      </c>
      <c r="L46" s="610" t="s">
        <v>713</v>
      </c>
      <c r="M46" s="610">
        <v>114.28571428571428</v>
      </c>
      <c r="N46" s="610">
        <v>76.853186482857183</v>
      </c>
      <c r="O46" s="610">
        <v>100.12398706991985</v>
      </c>
      <c r="P46" s="610">
        <v>125.90844983810976</v>
      </c>
      <c r="Q46" s="610" t="s">
        <v>713</v>
      </c>
      <c r="R46" s="610" t="s">
        <v>713</v>
      </c>
    </row>
    <row r="47" spans="1:18" s="599" customFormat="1" ht="13.5" customHeight="1">
      <c r="A47" s="821" t="s">
        <v>547</v>
      </c>
      <c r="B47" s="203" t="s">
        <v>548</v>
      </c>
      <c r="C47" s="609">
        <v>93.030740935365202</v>
      </c>
      <c r="D47" s="609">
        <v>93.381782072022972</v>
      </c>
      <c r="E47" s="609">
        <v>92.945157931273855</v>
      </c>
      <c r="F47" s="609">
        <v>94.859810177809351</v>
      </c>
      <c r="G47" s="609">
        <v>81.941747572815544</v>
      </c>
      <c r="H47" s="609">
        <v>85.644748490584448</v>
      </c>
      <c r="I47" s="609">
        <v>93.459896448360439</v>
      </c>
      <c r="J47" s="609">
        <v>102.0775455056139</v>
      </c>
      <c r="K47" s="609">
        <v>100.99009900990099</v>
      </c>
      <c r="L47" s="609">
        <v>265.0754408289402</v>
      </c>
      <c r="M47" s="609">
        <v>92.91689905186837</v>
      </c>
      <c r="N47" s="609">
        <v>85.679963332803737</v>
      </c>
      <c r="O47" s="609">
        <v>85.091743119266056</v>
      </c>
      <c r="P47" s="609">
        <v>86.292137488879476</v>
      </c>
      <c r="Q47" s="609">
        <v>138.46153846153845</v>
      </c>
      <c r="R47" s="609">
        <v>121.18059011409596</v>
      </c>
    </row>
    <row r="48" spans="1:18" s="599" customFormat="1" ht="13.5" customHeight="1">
      <c r="A48" s="822"/>
      <c r="B48" s="216" t="s">
        <v>189</v>
      </c>
      <c r="C48" s="609">
        <v>81.128789988273624</v>
      </c>
      <c r="D48" s="609">
        <v>89.725977769659451</v>
      </c>
      <c r="E48" s="609">
        <v>80.926262727520083</v>
      </c>
      <c r="F48" s="609">
        <v>90.59433748640437</v>
      </c>
      <c r="G48" s="609">
        <v>84.484133312071435</v>
      </c>
      <c r="H48" s="609">
        <v>90.636089175162013</v>
      </c>
      <c r="I48" s="609">
        <v>80.75899450471185</v>
      </c>
      <c r="J48" s="609">
        <v>90.528811179811683</v>
      </c>
      <c r="K48" s="609">
        <v>79.47045653655212</v>
      </c>
      <c r="L48" s="609">
        <v>89.591300412562461</v>
      </c>
      <c r="M48" s="609">
        <v>81.691771654379735</v>
      </c>
      <c r="N48" s="609">
        <v>83.983298813463151</v>
      </c>
      <c r="O48" s="609">
        <v>84.180884545303954</v>
      </c>
      <c r="P48" s="609">
        <v>90.000959023991584</v>
      </c>
      <c r="Q48" s="609">
        <v>95.774647887323937</v>
      </c>
      <c r="R48" s="609">
        <v>126.53217626141628</v>
      </c>
    </row>
    <row r="49" spans="1:32" s="599" customFormat="1" ht="13.5" customHeight="1">
      <c r="A49" s="204" t="s">
        <v>549</v>
      </c>
      <c r="B49" s="204" t="s">
        <v>550</v>
      </c>
      <c r="C49" s="611">
        <v>101.599654128837</v>
      </c>
      <c r="D49" s="611">
        <v>105.35080408512576</v>
      </c>
      <c r="E49" s="611">
        <v>101.88389923329682</v>
      </c>
      <c r="F49" s="611">
        <v>105.1935165012422</v>
      </c>
      <c r="G49" s="611">
        <v>101.88389923329682</v>
      </c>
      <c r="H49" s="611">
        <v>105.1935165012422</v>
      </c>
      <c r="I49" s="611" t="s">
        <v>713</v>
      </c>
      <c r="J49" s="611" t="s">
        <v>713</v>
      </c>
      <c r="K49" s="611">
        <v>79.78142076502732</v>
      </c>
      <c r="L49" s="611">
        <v>75.447296578160632</v>
      </c>
      <c r="M49" s="611" t="s">
        <v>713</v>
      </c>
      <c r="N49" s="611" t="s">
        <v>713</v>
      </c>
      <c r="O49" s="611">
        <v>102.68796559404039</v>
      </c>
      <c r="P49" s="611">
        <v>107.18383225514422</v>
      </c>
      <c r="Q49" s="611" t="s">
        <v>713</v>
      </c>
      <c r="R49" s="611" t="s">
        <v>713</v>
      </c>
    </row>
    <row r="50" spans="1:32" s="599" customFormat="1" ht="13.5" customHeight="1">
      <c r="A50" s="786" t="s">
        <v>551</v>
      </c>
      <c r="B50" s="787"/>
      <c r="C50" s="611" t="s">
        <v>713</v>
      </c>
      <c r="D50" s="611" t="s">
        <v>713</v>
      </c>
      <c r="E50" s="611" t="s">
        <v>713</v>
      </c>
      <c r="F50" s="611" t="s">
        <v>713</v>
      </c>
      <c r="G50" s="611" t="s">
        <v>713</v>
      </c>
      <c r="H50" s="611" t="s">
        <v>713</v>
      </c>
      <c r="I50" s="611" t="s">
        <v>713</v>
      </c>
      <c r="J50" s="611" t="s">
        <v>713</v>
      </c>
      <c r="K50" s="611" t="s">
        <v>713</v>
      </c>
      <c r="L50" s="611" t="s">
        <v>713</v>
      </c>
      <c r="M50" s="611" t="s">
        <v>713</v>
      </c>
      <c r="N50" s="611" t="s">
        <v>713</v>
      </c>
      <c r="O50" s="611" t="s">
        <v>713</v>
      </c>
      <c r="P50" s="611" t="s">
        <v>713</v>
      </c>
      <c r="Q50" s="611" t="s">
        <v>713</v>
      </c>
      <c r="R50" s="611" t="s">
        <v>713</v>
      </c>
    </row>
    <row r="51" spans="1:32" s="599" customFormat="1" ht="13.5" customHeight="1">
      <c r="A51" s="786" t="s">
        <v>552</v>
      </c>
      <c r="B51" s="787"/>
      <c r="C51" s="611">
        <v>104.13494059491806</v>
      </c>
      <c r="D51" s="611">
        <v>105.62975209684599</v>
      </c>
      <c r="E51" s="611">
        <v>104.1355861638275</v>
      </c>
      <c r="F51" s="611">
        <v>102.33959411845895</v>
      </c>
      <c r="G51" s="611">
        <v>104.11006436614099</v>
      </c>
      <c r="H51" s="611">
        <v>102.33727090426478</v>
      </c>
      <c r="I51" s="611">
        <v>314.28571428571428</v>
      </c>
      <c r="J51" s="611" t="s">
        <v>712</v>
      </c>
      <c r="K51" s="611">
        <v>400</v>
      </c>
      <c r="L51" s="611" t="s">
        <v>712</v>
      </c>
      <c r="M51" s="611">
        <v>14.285714285714285</v>
      </c>
      <c r="N51" s="611">
        <v>11.810551558752998</v>
      </c>
      <c r="O51" s="611">
        <v>104.4353930859447</v>
      </c>
      <c r="P51" s="611">
        <v>131.13031091035538</v>
      </c>
      <c r="Q51" s="611" t="s">
        <v>713</v>
      </c>
      <c r="R51" s="611" t="s">
        <v>713</v>
      </c>
    </row>
    <row r="52" spans="1:32" s="599" customFormat="1" ht="13.5" customHeight="1">
      <c r="A52" s="786" t="s">
        <v>408</v>
      </c>
      <c r="B52" s="787"/>
      <c r="C52" s="611">
        <v>98.259153153400135</v>
      </c>
      <c r="D52" s="611">
        <v>98.135650968447365</v>
      </c>
      <c r="E52" s="611">
        <v>97.841780718905099</v>
      </c>
      <c r="F52" s="611">
        <v>99.827011129417158</v>
      </c>
      <c r="G52" s="611">
        <v>99.157614719574369</v>
      </c>
      <c r="H52" s="611">
        <v>101.34913499241875</v>
      </c>
      <c r="I52" s="611">
        <v>97.790242335310111</v>
      </c>
      <c r="J52" s="611">
        <v>97.912741645787875</v>
      </c>
      <c r="K52" s="611">
        <v>100.92726148773954</v>
      </c>
      <c r="L52" s="611">
        <v>97.321160837891227</v>
      </c>
      <c r="M52" s="611">
        <v>98.377981303539059</v>
      </c>
      <c r="N52" s="611">
        <v>92.642920476847962</v>
      </c>
      <c r="O52" s="611">
        <v>99.599151143598206</v>
      </c>
      <c r="P52" s="611">
        <v>102.03419937625004</v>
      </c>
      <c r="Q52" s="611">
        <v>103.2258064516129</v>
      </c>
      <c r="R52" s="611">
        <v>118.52837006059933</v>
      </c>
    </row>
    <row r="53" spans="1:32" s="605" customFormat="1" ht="13.5" customHeight="1">
      <c r="A53" s="821" t="s">
        <v>401</v>
      </c>
      <c r="B53" s="204" t="s">
        <v>391</v>
      </c>
      <c r="C53" s="609">
        <v>94.374487044202141</v>
      </c>
      <c r="D53" s="609">
        <v>101.43458326286436</v>
      </c>
      <c r="E53" s="609">
        <v>93.665939485914834</v>
      </c>
      <c r="F53" s="609">
        <v>94.575817010814106</v>
      </c>
      <c r="G53" s="609">
        <v>93.092269326683294</v>
      </c>
      <c r="H53" s="609">
        <v>84.129244876845192</v>
      </c>
      <c r="I53" s="609">
        <v>93.713171132327275</v>
      </c>
      <c r="J53" s="609">
        <v>100.10381463037106</v>
      </c>
      <c r="K53" s="609">
        <v>50</v>
      </c>
      <c r="L53" s="609">
        <v>19.547325102880659</v>
      </c>
      <c r="M53" s="609">
        <v>95.517760108064962</v>
      </c>
      <c r="N53" s="609">
        <v>123.0906779440444</v>
      </c>
      <c r="O53" s="609">
        <v>33.333333333333329</v>
      </c>
      <c r="P53" s="609">
        <v>75.720164609053498</v>
      </c>
      <c r="Q53" s="609" t="s">
        <v>713</v>
      </c>
      <c r="R53" s="609" t="s">
        <v>713</v>
      </c>
    </row>
    <row r="54" spans="1:32" s="599" customFormat="1" ht="13.5" customHeight="1">
      <c r="A54" s="823"/>
      <c r="B54" s="205" t="s">
        <v>392</v>
      </c>
      <c r="C54" s="609">
        <v>91.661594643943999</v>
      </c>
      <c r="D54" s="609">
        <v>92.58511852755808</v>
      </c>
      <c r="E54" s="609">
        <v>91.935235158057054</v>
      </c>
      <c r="F54" s="609">
        <v>91.939015044278122</v>
      </c>
      <c r="G54" s="609">
        <v>91.954910438542313</v>
      </c>
      <c r="H54" s="609">
        <v>91.939028380639371</v>
      </c>
      <c r="I54" s="609">
        <v>77.777777777777786</v>
      </c>
      <c r="J54" s="609">
        <v>91.565186246418335</v>
      </c>
      <c r="K54" s="609">
        <v>70.588235294117652</v>
      </c>
      <c r="L54" s="609">
        <v>53.142222250279346</v>
      </c>
      <c r="M54" s="609">
        <v>100</v>
      </c>
      <c r="N54" s="609" t="s">
        <v>712</v>
      </c>
      <c r="O54" s="609">
        <v>91.275380710659903</v>
      </c>
      <c r="P54" s="609">
        <v>99.071649410689176</v>
      </c>
      <c r="Q54" s="609" t="s">
        <v>713</v>
      </c>
      <c r="R54" s="609" t="s">
        <v>713</v>
      </c>
    </row>
    <row r="55" spans="1:32" s="599" customFormat="1" ht="13.5" customHeight="1">
      <c r="A55" s="823"/>
      <c r="B55" s="205" t="s">
        <v>555</v>
      </c>
      <c r="C55" s="609">
        <v>100</v>
      </c>
      <c r="D55" s="609">
        <v>441.11333185283883</v>
      </c>
      <c r="E55" s="609">
        <v>100</v>
      </c>
      <c r="F55" s="609">
        <v>441.11333185283883</v>
      </c>
      <c r="G55" s="609">
        <v>100</v>
      </c>
      <c r="H55" s="609">
        <v>441.11333185283883</v>
      </c>
      <c r="I55" s="609" t="s">
        <v>713</v>
      </c>
      <c r="J55" s="609" t="s">
        <v>713</v>
      </c>
      <c r="K55" s="609" t="s">
        <v>713</v>
      </c>
      <c r="L55" s="609" t="s">
        <v>713</v>
      </c>
      <c r="M55" s="609" t="s">
        <v>713</v>
      </c>
      <c r="N55" s="609" t="s">
        <v>713</v>
      </c>
      <c r="O55" s="609" t="s">
        <v>713</v>
      </c>
      <c r="P55" s="609" t="s">
        <v>713</v>
      </c>
      <c r="Q55" s="609" t="s">
        <v>713</v>
      </c>
      <c r="R55" s="609" t="s">
        <v>713</v>
      </c>
      <c r="S55" s="701"/>
      <c r="T55" s="701"/>
      <c r="U55" s="701"/>
      <c r="V55" s="701"/>
      <c r="W55" s="701"/>
      <c r="X55" s="701"/>
      <c r="Y55" s="701"/>
      <c r="Z55" s="701"/>
      <c r="AA55" s="701"/>
      <c r="AB55" s="701"/>
      <c r="AC55" s="701"/>
      <c r="AD55" s="701"/>
      <c r="AE55" s="701"/>
      <c r="AF55" s="701"/>
    </row>
    <row r="56" spans="1:32" s="599" customFormat="1" ht="13.5" customHeight="1">
      <c r="A56" s="822"/>
      <c r="B56" s="216" t="s">
        <v>556</v>
      </c>
      <c r="C56" s="609" t="s">
        <v>713</v>
      </c>
      <c r="D56" s="609" t="s">
        <v>713</v>
      </c>
      <c r="E56" s="609" t="s">
        <v>713</v>
      </c>
      <c r="F56" s="609" t="s">
        <v>713</v>
      </c>
      <c r="G56" s="609" t="s">
        <v>713</v>
      </c>
      <c r="H56" s="609" t="s">
        <v>713</v>
      </c>
      <c r="I56" s="609" t="s">
        <v>713</v>
      </c>
      <c r="J56" s="609" t="s">
        <v>713</v>
      </c>
      <c r="K56" s="609" t="s">
        <v>713</v>
      </c>
      <c r="L56" s="609" t="s">
        <v>713</v>
      </c>
      <c r="M56" s="609" t="s">
        <v>713</v>
      </c>
      <c r="N56" s="609" t="s">
        <v>713</v>
      </c>
      <c r="O56" s="609" t="s">
        <v>713</v>
      </c>
      <c r="P56" s="609" t="s">
        <v>713</v>
      </c>
      <c r="Q56" s="609" t="s">
        <v>713</v>
      </c>
      <c r="R56" s="609" t="s">
        <v>713</v>
      </c>
    </row>
    <row r="57" spans="1:32" s="599" customFormat="1" ht="13.5" customHeight="1">
      <c r="A57" s="786" t="s">
        <v>190</v>
      </c>
      <c r="B57" s="787"/>
      <c r="C57" s="611">
        <v>100.09545296771954</v>
      </c>
      <c r="D57" s="611">
        <v>99.895527735640727</v>
      </c>
      <c r="E57" s="611">
        <v>99.821315349587863</v>
      </c>
      <c r="F57" s="611">
        <v>99.907517852164716</v>
      </c>
      <c r="G57" s="611">
        <v>99.211492763015769</v>
      </c>
      <c r="H57" s="611">
        <v>99.92110958121863</v>
      </c>
      <c r="I57" s="611">
        <v>100.51909529106415</v>
      </c>
      <c r="J57" s="611">
        <v>99.747585525332056</v>
      </c>
      <c r="K57" s="611" t="s">
        <v>713</v>
      </c>
      <c r="L57" s="611" t="s">
        <v>713</v>
      </c>
      <c r="M57" s="611">
        <v>100.77597840755736</v>
      </c>
      <c r="N57" s="611">
        <v>93.349288752515946</v>
      </c>
      <c r="O57" s="611" t="s">
        <v>713</v>
      </c>
      <c r="P57" s="611" t="s">
        <v>713</v>
      </c>
      <c r="Q57" s="611">
        <v>101.09689213893967</v>
      </c>
      <c r="R57" s="611">
        <v>101.48224326541973</v>
      </c>
    </row>
    <row r="58" spans="1:32" s="599" customFormat="1" ht="13.5" customHeight="1">
      <c r="A58" s="786" t="s">
        <v>702</v>
      </c>
      <c r="B58" s="787"/>
      <c r="C58" s="611">
        <v>89.417810025391233</v>
      </c>
      <c r="D58" s="611">
        <v>78.426665684956532</v>
      </c>
      <c r="E58" s="611">
        <v>86.183041974385347</v>
      </c>
      <c r="F58" s="611">
        <v>80.309437557284298</v>
      </c>
      <c r="G58" s="611">
        <v>80.050143266475644</v>
      </c>
      <c r="H58" s="611">
        <v>81.014045838417147</v>
      </c>
      <c r="I58" s="611">
        <v>86.389882102821801</v>
      </c>
      <c r="J58" s="611">
        <v>80.236687691433275</v>
      </c>
      <c r="K58" s="611">
        <v>25</v>
      </c>
      <c r="L58" s="611" t="s">
        <v>713</v>
      </c>
      <c r="M58" s="611">
        <v>90.960140999338364</v>
      </c>
      <c r="N58" s="611">
        <v>77.705472602841922</v>
      </c>
      <c r="O58" s="611" t="s">
        <v>713</v>
      </c>
      <c r="P58" s="611" t="s">
        <v>713</v>
      </c>
      <c r="Q58" s="611">
        <v>42.857142857142854</v>
      </c>
      <c r="R58" s="611">
        <v>104.5546299718534</v>
      </c>
    </row>
    <row r="59" spans="1:32" s="599" customFormat="1" ht="13.5" hidden="1" customHeight="1">
      <c r="A59" s="786" t="s">
        <v>554</v>
      </c>
      <c r="B59" s="787"/>
      <c r="C59" s="611" t="s">
        <v>713</v>
      </c>
      <c r="D59" s="611" t="s">
        <v>713</v>
      </c>
      <c r="E59" s="611" t="s">
        <v>713</v>
      </c>
      <c r="F59" s="611" t="s">
        <v>713</v>
      </c>
      <c r="G59" s="611" t="s">
        <v>713</v>
      </c>
      <c r="H59" s="611" t="s">
        <v>713</v>
      </c>
      <c r="I59" s="611" t="s">
        <v>713</v>
      </c>
      <c r="J59" s="611" t="s">
        <v>713</v>
      </c>
      <c r="K59" s="611" t="s">
        <v>713</v>
      </c>
      <c r="L59" s="611" t="s">
        <v>713</v>
      </c>
      <c r="M59" s="611" t="s">
        <v>713</v>
      </c>
      <c r="N59" s="611" t="s">
        <v>713</v>
      </c>
      <c r="O59" s="611" t="s">
        <v>713</v>
      </c>
      <c r="P59" s="611" t="s">
        <v>713</v>
      </c>
      <c r="Q59" s="611" t="s">
        <v>713</v>
      </c>
      <c r="R59" s="611" t="s">
        <v>713</v>
      </c>
    </row>
    <row r="60" spans="1:32" s="599" customFormat="1" ht="13.5" customHeight="1">
      <c r="A60" s="791" t="s">
        <v>213</v>
      </c>
      <c r="B60" s="791"/>
      <c r="C60" s="611">
        <v>98.02375496819586</v>
      </c>
      <c r="D60" s="611">
        <v>100.41411096134681</v>
      </c>
      <c r="E60" s="611">
        <v>97.796207836356714</v>
      </c>
      <c r="F60" s="611">
        <v>100.19827399920966</v>
      </c>
      <c r="G60" s="611">
        <v>98.131056760498382</v>
      </c>
      <c r="H60" s="611">
        <v>101.13408380425848</v>
      </c>
      <c r="I60" s="611">
        <v>97.790019912419467</v>
      </c>
      <c r="J60" s="611">
        <v>99.971912985149714</v>
      </c>
      <c r="K60" s="611">
        <v>99.885189437428252</v>
      </c>
      <c r="L60" s="611">
        <v>116.70261665432425</v>
      </c>
      <c r="M60" s="611">
        <v>98.306114951741648</v>
      </c>
      <c r="N60" s="611">
        <v>98.576458708240537</v>
      </c>
      <c r="O60" s="611">
        <v>98.727050183598536</v>
      </c>
      <c r="P60" s="611">
        <v>129.91286906351206</v>
      </c>
      <c r="Q60" s="611">
        <v>135.10638297872339</v>
      </c>
      <c r="R60" s="611">
        <v>146.27704210917608</v>
      </c>
    </row>
    <row r="61" spans="1:32" s="599" customFormat="1" ht="13.5" customHeight="1">
      <c r="A61" s="791" t="s">
        <v>553</v>
      </c>
      <c r="B61" s="791"/>
      <c r="C61" s="611">
        <v>103.78541620431415</v>
      </c>
      <c r="D61" s="611">
        <v>102.70662371237403</v>
      </c>
      <c r="E61" s="611">
        <v>102.83860822255386</v>
      </c>
      <c r="F61" s="611">
        <v>102.92102041213609</v>
      </c>
      <c r="G61" s="611">
        <v>103.97384843982169</v>
      </c>
      <c r="H61" s="611">
        <v>109.45749258668759</v>
      </c>
      <c r="I61" s="611">
        <v>102.68624904677883</v>
      </c>
      <c r="J61" s="611">
        <v>98.468499851652609</v>
      </c>
      <c r="K61" s="611">
        <v>117.78846153846155</v>
      </c>
      <c r="L61" s="611">
        <v>141.21975560755425</v>
      </c>
      <c r="M61" s="611">
        <v>103.44777609144482</v>
      </c>
      <c r="N61" s="611">
        <v>100.05463438593065</v>
      </c>
      <c r="O61" s="611">
        <v>102.01363610099961</v>
      </c>
      <c r="P61" s="611">
        <v>86.542472913018585</v>
      </c>
      <c r="Q61" s="611">
        <v>114.28778858719326</v>
      </c>
      <c r="R61" s="611">
        <v>116.01907722302487</v>
      </c>
    </row>
    <row r="62" spans="1:32" s="599" customFormat="1" ht="13.5" customHeight="1">
      <c r="A62" s="791" t="s">
        <v>214</v>
      </c>
      <c r="B62" s="791"/>
      <c r="C62" s="611">
        <v>103.13383310802506</v>
      </c>
      <c r="D62" s="611">
        <v>102.5236333764409</v>
      </c>
      <c r="E62" s="611">
        <v>102.59385082152855</v>
      </c>
      <c r="F62" s="611">
        <v>101.61530223004166</v>
      </c>
      <c r="G62" s="611">
        <v>103.14975247524751</v>
      </c>
      <c r="H62" s="611">
        <v>102.10047902937964</v>
      </c>
      <c r="I62" s="611">
        <v>102.56500813906075</v>
      </c>
      <c r="J62" s="611">
        <v>100.31871958160123</v>
      </c>
      <c r="K62" s="611">
        <v>102.44649038121925</v>
      </c>
      <c r="L62" s="611">
        <v>101.20133793148327</v>
      </c>
      <c r="M62" s="611">
        <v>104.19633095670278</v>
      </c>
      <c r="N62" s="611">
        <v>104.50699654135001</v>
      </c>
      <c r="O62" s="611">
        <v>103.3255269320843</v>
      </c>
      <c r="P62" s="611">
        <v>112.4285816297939</v>
      </c>
      <c r="Q62" s="611">
        <v>118.36734693877551</v>
      </c>
      <c r="R62" s="611">
        <v>113.70709290682726</v>
      </c>
    </row>
    <row r="63" spans="1:32" s="599" customFormat="1" ht="13.5" customHeight="1">
      <c r="A63" s="786" t="s">
        <v>166</v>
      </c>
      <c r="B63" s="787"/>
      <c r="C63" s="611">
        <v>96.391726240364434</v>
      </c>
      <c r="D63" s="611">
        <v>107.67184179034648</v>
      </c>
      <c r="E63" s="611">
        <v>95.738790835209826</v>
      </c>
      <c r="F63" s="611">
        <v>109.01300179817457</v>
      </c>
      <c r="G63" s="611">
        <v>101.88256038584709</v>
      </c>
      <c r="H63" s="611">
        <v>108.57751366361852</v>
      </c>
      <c r="I63" s="611">
        <v>95.415328042889655</v>
      </c>
      <c r="J63" s="611">
        <v>109.24190590481184</v>
      </c>
      <c r="K63" s="611">
        <v>113.75256577719723</v>
      </c>
      <c r="L63" s="611">
        <v>119.06001548842546</v>
      </c>
      <c r="M63" s="611">
        <v>96.470590383683884</v>
      </c>
      <c r="N63" s="611">
        <v>104.44090652781604</v>
      </c>
      <c r="O63" s="611">
        <v>19.658594442025613</v>
      </c>
      <c r="P63" s="611">
        <v>67.605581323204902</v>
      </c>
      <c r="Q63" s="611">
        <v>113.4481403018324</v>
      </c>
      <c r="R63" s="611">
        <v>124.38860659345099</v>
      </c>
    </row>
    <row r="64" spans="1:32" s="599" customFormat="1" ht="13.5" customHeight="1">
      <c r="A64" s="786" t="s">
        <v>152</v>
      </c>
      <c r="B64" s="787"/>
      <c r="C64" s="611">
        <v>134.84270242392986</v>
      </c>
      <c r="D64" s="611">
        <v>132.86432698741365</v>
      </c>
      <c r="E64" s="611">
        <v>134.8705251212215</v>
      </c>
      <c r="F64" s="611">
        <v>132.92310543818544</v>
      </c>
      <c r="G64" s="611">
        <v>200</v>
      </c>
      <c r="H64" s="611" t="s">
        <v>713</v>
      </c>
      <c r="I64" s="611">
        <v>134.83691164327004</v>
      </c>
      <c r="J64" s="611">
        <v>132.54504450388282</v>
      </c>
      <c r="K64" s="611" t="s">
        <v>713</v>
      </c>
      <c r="L64" s="611" t="s">
        <v>713</v>
      </c>
      <c r="M64" s="611" t="s">
        <v>713</v>
      </c>
      <c r="N64" s="611" t="s">
        <v>713</v>
      </c>
      <c r="O64" s="611" t="s">
        <v>713</v>
      </c>
      <c r="P64" s="611" t="s">
        <v>713</v>
      </c>
      <c r="Q64" s="611" t="s">
        <v>713</v>
      </c>
      <c r="R64" s="611" t="s">
        <v>713</v>
      </c>
    </row>
    <row r="65" spans="1:18" s="599" customFormat="1" ht="13.5" customHeight="1">
      <c r="A65" s="786" t="s">
        <v>192</v>
      </c>
      <c r="B65" s="787"/>
      <c r="C65" s="611">
        <v>106.0313315926893</v>
      </c>
      <c r="D65" s="611">
        <v>113.87236778325421</v>
      </c>
      <c r="E65" s="611">
        <v>102.51742835011619</v>
      </c>
      <c r="F65" s="611">
        <v>114.35360582546788</v>
      </c>
      <c r="G65" s="611">
        <v>93.888888888888886</v>
      </c>
      <c r="H65" s="611">
        <v>94.939160228307259</v>
      </c>
      <c r="I65" s="611">
        <v>104.79921645445643</v>
      </c>
      <c r="J65" s="611">
        <v>140.98659147744854</v>
      </c>
      <c r="K65" s="611">
        <v>450</v>
      </c>
      <c r="L65" s="611" t="s">
        <v>712</v>
      </c>
      <c r="M65" s="611">
        <v>109.51585976627713</v>
      </c>
      <c r="N65" s="611">
        <v>94.282479942828829</v>
      </c>
      <c r="O65" s="611">
        <v>98.015873015873012</v>
      </c>
      <c r="P65" s="611">
        <v>123.03100254015504</v>
      </c>
      <c r="Q65" s="611">
        <v>193.75</v>
      </c>
      <c r="R65" s="611">
        <v>190.92105091860631</v>
      </c>
    </row>
    <row r="66" spans="1:18" s="599" customFormat="1">
      <c r="A66" s="791" t="s">
        <v>677</v>
      </c>
      <c r="B66" s="791"/>
      <c r="C66" s="611">
        <v>110.16943353729354</v>
      </c>
      <c r="D66" s="611">
        <v>109.01078377787464</v>
      </c>
      <c r="E66" s="611">
        <v>109.83146968486919</v>
      </c>
      <c r="F66" s="611">
        <v>109.88516249475029</v>
      </c>
      <c r="G66" s="611">
        <v>113.86402132950178</v>
      </c>
      <c r="H66" s="611">
        <v>113.63536207903874</v>
      </c>
      <c r="I66" s="611">
        <v>109.78863120126093</v>
      </c>
      <c r="J66" s="611">
        <v>108.88551635292445</v>
      </c>
      <c r="K66" s="611">
        <v>112.9908522379873</v>
      </c>
      <c r="L66" s="611">
        <v>113.21122043734344</v>
      </c>
      <c r="M66" s="611">
        <v>109.74791034509693</v>
      </c>
      <c r="N66" s="611">
        <v>104.36532610641849</v>
      </c>
      <c r="O66" s="611">
        <v>106.74535332281256</v>
      </c>
      <c r="P66" s="611">
        <v>134.03665513440933</v>
      </c>
      <c r="Q66" s="611">
        <v>139.69783047219136</v>
      </c>
      <c r="R66" s="611">
        <v>138.96108949311591</v>
      </c>
    </row>
    <row r="67" spans="1:18" ht="24.95" customHeight="1">
      <c r="B67" s="261" t="s">
        <v>429</v>
      </c>
      <c r="C67" s="217"/>
    </row>
  </sheetData>
  <customSheetViews>
    <customSheetView guid="{6F28069D-A7F4-41D2-AA1B-4487F97E36F1}" showRuler="0" topLeftCell="A55">
      <selection activeCell="B24" sqref="B24"/>
      <pageMargins left="0.78740157480314965" right="0.78740157480314965" top="0.39370078740157483" bottom="0.39370078740157483" header="0.51181102362204722" footer="0.39370078740157483"/>
      <pageSetup paperSize="8" scale="95" orientation="landscape" horizontalDpi="4294967292" r:id="rId1"/>
      <headerFooter alignWithMargins="0"/>
    </customSheetView>
  </customSheetViews>
  <mergeCells count="30">
    <mergeCell ref="A66:B66"/>
    <mergeCell ref="E3:J3"/>
    <mergeCell ref="A59:B59"/>
    <mergeCell ref="G4:H4"/>
    <mergeCell ref="C3:D4"/>
    <mergeCell ref="E4:F4"/>
    <mergeCell ref="A61:B61"/>
    <mergeCell ref="I4:J4"/>
    <mergeCell ref="A60:B60"/>
    <mergeCell ref="A3:B5"/>
    <mergeCell ref="A65:B65"/>
    <mergeCell ref="A52:B52"/>
    <mergeCell ref="A58:B58"/>
    <mergeCell ref="A64:B64"/>
    <mergeCell ref="Q3:R4"/>
    <mergeCell ref="K3:L4"/>
    <mergeCell ref="M3:N4"/>
    <mergeCell ref="A63:B63"/>
    <mergeCell ref="A62:B62"/>
    <mergeCell ref="A50:B50"/>
    <mergeCell ref="A51:B51"/>
    <mergeCell ref="O3:P4"/>
    <mergeCell ref="A57:B57"/>
    <mergeCell ref="A41:A44"/>
    <mergeCell ref="A38:B38"/>
    <mergeCell ref="A39:B39"/>
    <mergeCell ref="A40:B40"/>
    <mergeCell ref="A47:A48"/>
    <mergeCell ref="A45:A46"/>
    <mergeCell ref="A53:A56"/>
  </mergeCells>
  <phoneticPr fontId="2"/>
  <printOptions horizontalCentered="1"/>
  <pageMargins left="0.78740157480314965" right="0.78740157480314965" top="0.59055118110236227" bottom="0.39370078740157483" header="0.51181102362204722" footer="0.39370078740157483"/>
  <pageSetup paperSize="8" scale="95" orientation="landscape"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F57"/>
  <sheetViews>
    <sheetView zoomScale="80" zoomScaleNormal="80" workbookViewId="0">
      <pane xSplit="1" ySplit="9" topLeftCell="B10" activePane="bottomRight" state="frozen"/>
      <selection pane="topRight"/>
      <selection pane="bottomLeft"/>
      <selection pane="bottomRight"/>
    </sheetView>
  </sheetViews>
  <sheetFormatPr defaultRowHeight="13.5"/>
  <cols>
    <col min="1" max="1" width="14.5" style="187" customWidth="1"/>
    <col min="2" max="2" width="15.75" style="186" customWidth="1"/>
    <col min="3" max="3" width="17" style="186" customWidth="1"/>
    <col min="4" max="13" width="15.75" style="186" customWidth="1"/>
    <col min="14" max="15" width="13.75" style="186" customWidth="1"/>
    <col min="16" max="17" width="12.75" style="186" customWidth="1"/>
    <col min="18" max="18" width="14.25" style="186" bestFit="1" customWidth="1"/>
    <col min="19" max="19" width="16.125" style="186" bestFit="1" customWidth="1"/>
    <col min="20" max="21" width="11.5" style="186" customWidth="1"/>
    <col min="22" max="23" width="13.75" style="186" customWidth="1"/>
    <col min="24" max="25" width="11.75" style="186" customWidth="1"/>
    <col min="26" max="26" width="13" style="186" customWidth="1"/>
    <col min="27" max="27" width="15.5" style="186" bestFit="1" customWidth="1"/>
    <col min="28" max="28" width="11.125" style="186" customWidth="1"/>
    <col min="29" max="29" width="18" style="186" bestFit="1" customWidth="1"/>
    <col min="30" max="45" width="12.5" style="186" customWidth="1"/>
    <col min="46" max="47" width="10.125" style="186" customWidth="1"/>
    <col min="48" max="48" width="11.125" style="186" customWidth="1"/>
    <col min="49" max="49" width="13" style="186" bestFit="1" customWidth="1"/>
    <col min="50" max="51" width="10.375" style="186" customWidth="1"/>
    <col min="52" max="52" width="10.5" style="186" customWidth="1"/>
    <col min="53" max="53" width="12.75" style="186" bestFit="1" customWidth="1"/>
    <col min="54" max="54" width="9.625" style="186" customWidth="1"/>
    <col min="55" max="55" width="14.25" style="186" bestFit="1" customWidth="1"/>
    <col min="56" max="57" width="11.125" style="186" customWidth="1"/>
    <col min="58" max="58" width="13" style="186" bestFit="1" customWidth="1"/>
    <col min="59" max="59" width="12.75" style="186" bestFit="1" customWidth="1"/>
    <col min="60" max="60" width="13" style="186" bestFit="1" customWidth="1"/>
    <col min="61" max="61" width="12.75" style="186" bestFit="1" customWidth="1"/>
    <col min="62" max="62" width="11.125" style="186" customWidth="1"/>
    <col min="63" max="63" width="18" style="186" bestFit="1" customWidth="1"/>
    <col min="64" max="64" width="13" style="186" customWidth="1"/>
    <col min="65" max="65" width="12.75" style="186" bestFit="1" customWidth="1"/>
    <col min="66" max="67" width="11.125" style="186" customWidth="1"/>
    <col min="68" max="68" width="11.625" style="186" customWidth="1"/>
    <col min="69" max="69" width="11.625" style="488" customWidth="1"/>
    <col min="70" max="70" width="15.5" style="186" bestFit="1" customWidth="1"/>
    <col min="71" max="71" width="13.875" style="186" bestFit="1" customWidth="1"/>
    <col min="72" max="72" width="1.875" style="186" customWidth="1"/>
    <col min="73" max="74" width="12.5" style="186" customWidth="1"/>
    <col min="75" max="16384" width="9" style="186"/>
  </cols>
  <sheetData>
    <row r="1" spans="1:84" ht="24" customHeight="1">
      <c r="A1" s="552"/>
      <c r="B1" s="184" t="s">
        <v>674</v>
      </c>
      <c r="C1" s="185"/>
      <c r="D1" s="185"/>
      <c r="E1" s="185"/>
      <c r="F1" s="185"/>
      <c r="G1" s="185"/>
      <c r="H1" s="185"/>
      <c r="I1" s="185"/>
      <c r="J1" s="185"/>
      <c r="K1" s="185"/>
      <c r="L1" s="185"/>
      <c r="M1" s="185"/>
      <c r="N1" s="184" t="s">
        <v>675</v>
      </c>
      <c r="O1" s="185"/>
      <c r="P1" s="185"/>
      <c r="Q1" s="185"/>
      <c r="R1" s="185"/>
      <c r="S1" s="185"/>
      <c r="T1" s="185"/>
      <c r="U1" s="409"/>
      <c r="V1" s="185"/>
      <c r="W1" s="185"/>
      <c r="X1" s="184"/>
      <c r="Y1" s="184"/>
      <c r="Z1" s="184"/>
      <c r="AA1" s="184"/>
      <c r="AB1" s="409"/>
      <c r="AC1" s="185"/>
      <c r="AD1" s="184" t="s">
        <v>675</v>
      </c>
      <c r="AE1" s="185"/>
      <c r="AF1" s="185"/>
      <c r="AG1" s="185"/>
      <c r="AH1" s="185"/>
      <c r="AI1" s="409"/>
      <c r="AJ1" s="185"/>
      <c r="AK1" s="185"/>
      <c r="AL1" s="184"/>
      <c r="AM1" s="184"/>
      <c r="AN1" s="184"/>
      <c r="AO1" s="184"/>
      <c r="AP1" s="184"/>
      <c r="AQ1" s="184"/>
      <c r="AR1" s="184"/>
      <c r="AS1" s="184"/>
      <c r="AT1" s="184" t="s">
        <v>675</v>
      </c>
      <c r="AU1" s="185"/>
      <c r="AV1" s="185"/>
      <c r="AW1" s="185"/>
      <c r="AX1" s="409"/>
      <c r="AY1" s="185"/>
      <c r="AZ1" s="185"/>
      <c r="BA1" s="409"/>
      <c r="BB1" s="185"/>
      <c r="BC1" s="409"/>
      <c r="BD1" s="185"/>
      <c r="BE1" s="185"/>
      <c r="BF1" s="184"/>
      <c r="BG1" s="184"/>
      <c r="BH1" s="184"/>
      <c r="BI1" s="184"/>
      <c r="BJ1" s="184"/>
      <c r="BK1" s="184"/>
      <c r="BL1" s="501"/>
      <c r="BM1" s="184"/>
      <c r="BN1" s="501" t="s">
        <v>431</v>
      </c>
      <c r="BO1" s="184"/>
      <c r="BP1" s="501"/>
      <c r="BQ1" s="553"/>
      <c r="BR1" s="184"/>
      <c r="BS1" s="184"/>
      <c r="BT1" s="409"/>
      <c r="BU1" s="409"/>
      <c r="BV1" s="409"/>
      <c r="BW1" s="409"/>
      <c r="BX1" s="409"/>
      <c r="BY1" s="409"/>
      <c r="BZ1" s="409"/>
      <c r="CA1" s="409"/>
      <c r="CB1" s="409"/>
      <c r="CC1" s="409"/>
      <c r="CD1" s="409"/>
      <c r="CE1" s="409"/>
      <c r="CF1" s="409"/>
    </row>
    <row r="2" spans="1:84">
      <c r="M2" s="189" t="s">
        <v>708</v>
      </c>
      <c r="V2" s="379"/>
      <c r="W2" s="379"/>
      <c r="AA2" s="189"/>
      <c r="AC2" s="189" t="s">
        <v>708</v>
      </c>
      <c r="AI2" s="379"/>
      <c r="AQ2" s="189"/>
      <c r="AS2" s="189" t="s">
        <v>708</v>
      </c>
      <c r="AU2" s="189"/>
      <c r="BK2" s="189" t="s">
        <v>708</v>
      </c>
      <c r="BL2" s="189"/>
      <c r="BM2" s="189"/>
      <c r="BN2" s="189"/>
      <c r="BO2" s="189"/>
      <c r="BR2" s="215"/>
      <c r="BS2" s="189"/>
      <c r="BV2" s="189" t="s">
        <v>708</v>
      </c>
    </row>
    <row r="3" spans="1:84" ht="20.25" customHeight="1">
      <c r="A3" s="821" t="s">
        <v>676</v>
      </c>
      <c r="B3" s="791" t="s">
        <v>534</v>
      </c>
      <c r="C3" s="791"/>
      <c r="D3" s="830" t="s">
        <v>540</v>
      </c>
      <c r="E3" s="831"/>
      <c r="F3" s="830" t="s">
        <v>454</v>
      </c>
      <c r="G3" s="831"/>
      <c r="H3" s="830" t="s">
        <v>542</v>
      </c>
      <c r="I3" s="831"/>
      <c r="J3" s="830" t="s">
        <v>472</v>
      </c>
      <c r="K3" s="831"/>
      <c r="L3" s="830" t="s">
        <v>473</v>
      </c>
      <c r="M3" s="831"/>
      <c r="N3" s="830" t="s">
        <v>475</v>
      </c>
      <c r="O3" s="831"/>
      <c r="P3" s="830" t="s">
        <v>546</v>
      </c>
      <c r="Q3" s="831"/>
      <c r="R3" s="830" t="s">
        <v>474</v>
      </c>
      <c r="S3" s="831"/>
      <c r="T3" s="830" t="s">
        <v>543</v>
      </c>
      <c r="U3" s="831"/>
      <c r="V3" s="828" t="s">
        <v>393</v>
      </c>
      <c r="W3" s="834"/>
      <c r="X3" s="834"/>
      <c r="Y3" s="834"/>
      <c r="Z3" s="834"/>
      <c r="AA3" s="834"/>
      <c r="AB3" s="834"/>
      <c r="AC3" s="829"/>
      <c r="AD3" s="828" t="s">
        <v>394</v>
      </c>
      <c r="AE3" s="834"/>
      <c r="AF3" s="834"/>
      <c r="AG3" s="829"/>
      <c r="AH3" s="828" t="s">
        <v>395</v>
      </c>
      <c r="AI3" s="834"/>
      <c r="AJ3" s="834"/>
      <c r="AK3" s="829"/>
      <c r="AL3" s="836" t="s">
        <v>234</v>
      </c>
      <c r="AM3" s="837"/>
      <c r="AN3" s="830" t="s">
        <v>551</v>
      </c>
      <c r="AO3" s="831"/>
      <c r="AP3" s="830" t="s">
        <v>552</v>
      </c>
      <c r="AQ3" s="831"/>
      <c r="AR3" s="830" t="s">
        <v>408</v>
      </c>
      <c r="AS3" s="831"/>
      <c r="AT3" s="828" t="s">
        <v>396</v>
      </c>
      <c r="AU3" s="834"/>
      <c r="AV3" s="834"/>
      <c r="AW3" s="834"/>
      <c r="AX3" s="834"/>
      <c r="AY3" s="829"/>
      <c r="AZ3" s="830" t="s">
        <v>185</v>
      </c>
      <c r="BA3" s="831"/>
      <c r="BB3" s="830" t="s">
        <v>702</v>
      </c>
      <c r="BC3" s="831"/>
      <c r="BD3" s="830" t="s">
        <v>554</v>
      </c>
      <c r="BE3" s="831"/>
      <c r="BF3" s="830" t="s">
        <v>213</v>
      </c>
      <c r="BG3" s="831"/>
      <c r="BH3" s="830" t="s">
        <v>553</v>
      </c>
      <c r="BI3" s="831"/>
      <c r="BJ3" s="830" t="s">
        <v>138</v>
      </c>
      <c r="BK3" s="831"/>
      <c r="BL3" s="830" t="s">
        <v>166</v>
      </c>
      <c r="BM3" s="831"/>
      <c r="BN3" s="830" t="s">
        <v>153</v>
      </c>
      <c r="BO3" s="831"/>
      <c r="BP3" s="830" t="s">
        <v>192</v>
      </c>
      <c r="BQ3" s="831"/>
      <c r="BR3" s="830" t="s">
        <v>677</v>
      </c>
      <c r="BS3" s="831"/>
      <c r="BT3" s="274"/>
      <c r="BU3" s="830" t="s">
        <v>678</v>
      </c>
      <c r="BV3" s="831"/>
    </row>
    <row r="4" spans="1:84" ht="20.25" customHeight="1">
      <c r="A4" s="823"/>
      <c r="B4" s="791"/>
      <c r="C4" s="791"/>
      <c r="D4" s="832"/>
      <c r="E4" s="833"/>
      <c r="F4" s="832"/>
      <c r="G4" s="833"/>
      <c r="H4" s="832"/>
      <c r="I4" s="833"/>
      <c r="J4" s="832"/>
      <c r="K4" s="833"/>
      <c r="L4" s="832"/>
      <c r="M4" s="833"/>
      <c r="N4" s="832"/>
      <c r="O4" s="833"/>
      <c r="P4" s="832"/>
      <c r="Q4" s="833"/>
      <c r="R4" s="832"/>
      <c r="S4" s="833"/>
      <c r="T4" s="832"/>
      <c r="U4" s="833"/>
      <c r="V4" s="832" t="s">
        <v>228</v>
      </c>
      <c r="W4" s="833"/>
      <c r="X4" s="786" t="s">
        <v>544</v>
      </c>
      <c r="Y4" s="787"/>
      <c r="Z4" s="835" t="s">
        <v>229</v>
      </c>
      <c r="AA4" s="787"/>
      <c r="AB4" s="786" t="s">
        <v>247</v>
      </c>
      <c r="AC4" s="787"/>
      <c r="AD4" s="786" t="s">
        <v>193</v>
      </c>
      <c r="AE4" s="787"/>
      <c r="AF4" s="786" t="s">
        <v>149</v>
      </c>
      <c r="AG4" s="787"/>
      <c r="AH4" s="786" t="s">
        <v>232</v>
      </c>
      <c r="AI4" s="787"/>
      <c r="AJ4" s="786" t="s">
        <v>233</v>
      </c>
      <c r="AK4" s="787"/>
      <c r="AL4" s="786" t="s">
        <v>235</v>
      </c>
      <c r="AM4" s="787"/>
      <c r="AN4" s="832"/>
      <c r="AO4" s="833"/>
      <c r="AP4" s="832"/>
      <c r="AQ4" s="833"/>
      <c r="AR4" s="832"/>
      <c r="AS4" s="833"/>
      <c r="AT4" s="786" t="s">
        <v>391</v>
      </c>
      <c r="AU4" s="787"/>
      <c r="AV4" s="832" t="s">
        <v>392</v>
      </c>
      <c r="AW4" s="833"/>
      <c r="AX4" s="828" t="s">
        <v>397</v>
      </c>
      <c r="AY4" s="829"/>
      <c r="AZ4" s="832"/>
      <c r="BA4" s="833"/>
      <c r="BB4" s="832"/>
      <c r="BC4" s="833"/>
      <c r="BD4" s="832"/>
      <c r="BE4" s="833"/>
      <c r="BF4" s="832"/>
      <c r="BG4" s="833"/>
      <c r="BH4" s="832"/>
      <c r="BI4" s="833"/>
      <c r="BJ4" s="832"/>
      <c r="BK4" s="833"/>
      <c r="BL4" s="832"/>
      <c r="BM4" s="833"/>
      <c r="BN4" s="832"/>
      <c r="BO4" s="833"/>
      <c r="BP4" s="832"/>
      <c r="BQ4" s="833"/>
      <c r="BR4" s="832"/>
      <c r="BS4" s="833"/>
      <c r="BT4" s="274"/>
      <c r="BU4" s="832"/>
      <c r="BV4" s="833"/>
    </row>
    <row r="5" spans="1:84" ht="20.25" customHeight="1">
      <c r="A5" s="822"/>
      <c r="B5" s="192" t="s">
        <v>535</v>
      </c>
      <c r="C5" s="194" t="s">
        <v>536</v>
      </c>
      <c r="D5" s="192" t="s">
        <v>535</v>
      </c>
      <c r="E5" s="193" t="s">
        <v>536</v>
      </c>
      <c r="F5" s="192" t="s">
        <v>535</v>
      </c>
      <c r="G5" s="194" t="s">
        <v>536</v>
      </c>
      <c r="H5" s="192" t="s">
        <v>535</v>
      </c>
      <c r="I5" s="194" t="s">
        <v>536</v>
      </c>
      <c r="J5" s="192" t="s">
        <v>535</v>
      </c>
      <c r="K5" s="194" t="s">
        <v>536</v>
      </c>
      <c r="L5" s="192" t="s">
        <v>535</v>
      </c>
      <c r="M5" s="280" t="s">
        <v>536</v>
      </c>
      <c r="N5" s="192" t="s">
        <v>535</v>
      </c>
      <c r="O5" s="194" t="s">
        <v>536</v>
      </c>
      <c r="P5" s="192" t="s">
        <v>535</v>
      </c>
      <c r="Q5" s="194" t="s">
        <v>536</v>
      </c>
      <c r="R5" s="192" t="s">
        <v>535</v>
      </c>
      <c r="S5" s="192" t="s">
        <v>536</v>
      </c>
      <c r="T5" s="192" t="s">
        <v>535</v>
      </c>
      <c r="U5" s="194" t="s">
        <v>536</v>
      </c>
      <c r="V5" s="192" t="s">
        <v>535</v>
      </c>
      <c r="W5" s="280" t="s">
        <v>536</v>
      </c>
      <c r="X5" s="192" t="s">
        <v>535</v>
      </c>
      <c r="Y5" s="280" t="s">
        <v>536</v>
      </c>
      <c r="Z5" s="280" t="s">
        <v>535</v>
      </c>
      <c r="AA5" s="194" t="s">
        <v>536</v>
      </c>
      <c r="AB5" s="192" t="s">
        <v>535</v>
      </c>
      <c r="AC5" s="280" t="s">
        <v>536</v>
      </c>
      <c r="AD5" s="192" t="s">
        <v>535</v>
      </c>
      <c r="AE5" s="194" t="s">
        <v>536</v>
      </c>
      <c r="AF5" s="192" t="s">
        <v>535</v>
      </c>
      <c r="AG5" s="194" t="s">
        <v>536</v>
      </c>
      <c r="AH5" s="192" t="s">
        <v>535</v>
      </c>
      <c r="AI5" s="192" t="s">
        <v>536</v>
      </c>
      <c r="AJ5" s="192" t="s">
        <v>535</v>
      </c>
      <c r="AK5" s="194" t="s">
        <v>536</v>
      </c>
      <c r="AL5" s="192" t="s">
        <v>535</v>
      </c>
      <c r="AM5" s="192" t="s">
        <v>536</v>
      </c>
      <c r="AN5" s="192" t="s">
        <v>535</v>
      </c>
      <c r="AO5" s="194" t="s">
        <v>536</v>
      </c>
      <c r="AP5" s="192" t="s">
        <v>535</v>
      </c>
      <c r="AQ5" s="280" t="s">
        <v>536</v>
      </c>
      <c r="AR5" s="192" t="s">
        <v>535</v>
      </c>
      <c r="AS5" s="280" t="s">
        <v>536</v>
      </c>
      <c r="AT5" s="192" t="s">
        <v>535</v>
      </c>
      <c r="AU5" s="194" t="s">
        <v>536</v>
      </c>
      <c r="AV5" s="192" t="s">
        <v>535</v>
      </c>
      <c r="AW5" s="280" t="s">
        <v>536</v>
      </c>
      <c r="AX5" s="192" t="s">
        <v>535</v>
      </c>
      <c r="AY5" s="192" t="s">
        <v>536</v>
      </c>
      <c r="AZ5" s="192" t="s">
        <v>535</v>
      </c>
      <c r="BA5" s="192" t="s">
        <v>536</v>
      </c>
      <c r="BB5" s="192" t="s">
        <v>535</v>
      </c>
      <c r="BC5" s="192" t="s">
        <v>536</v>
      </c>
      <c r="BD5" s="192" t="s">
        <v>535</v>
      </c>
      <c r="BE5" s="192" t="s">
        <v>536</v>
      </c>
      <c r="BF5" s="192" t="s">
        <v>535</v>
      </c>
      <c r="BG5" s="280" t="s">
        <v>536</v>
      </c>
      <c r="BH5" s="192" t="s">
        <v>535</v>
      </c>
      <c r="BI5" s="194" t="s">
        <v>536</v>
      </c>
      <c r="BJ5" s="192" t="s">
        <v>535</v>
      </c>
      <c r="BK5" s="280" t="s">
        <v>536</v>
      </c>
      <c r="BL5" s="192" t="s">
        <v>535</v>
      </c>
      <c r="BM5" s="194" t="s">
        <v>536</v>
      </c>
      <c r="BN5" s="192" t="s">
        <v>535</v>
      </c>
      <c r="BO5" s="194" t="s">
        <v>536</v>
      </c>
      <c r="BP5" s="192" t="s">
        <v>535</v>
      </c>
      <c r="BQ5" s="194" t="s">
        <v>536</v>
      </c>
      <c r="BR5" s="192" t="s">
        <v>535</v>
      </c>
      <c r="BS5" s="192" t="s">
        <v>536</v>
      </c>
      <c r="BT5" s="490"/>
      <c r="BU5" s="192" t="s">
        <v>535</v>
      </c>
      <c r="BV5" s="192" t="s">
        <v>536</v>
      </c>
    </row>
    <row r="6" spans="1:84">
      <c r="A6" s="190"/>
      <c r="B6" s="197" t="s">
        <v>537</v>
      </c>
      <c r="C6" s="197" t="s">
        <v>539</v>
      </c>
      <c r="D6" s="197" t="s">
        <v>537</v>
      </c>
      <c r="E6" s="197" t="s">
        <v>539</v>
      </c>
      <c r="F6" s="197" t="s">
        <v>537</v>
      </c>
      <c r="G6" s="197" t="s">
        <v>539</v>
      </c>
      <c r="H6" s="197" t="s">
        <v>537</v>
      </c>
      <c r="I6" s="197" t="s">
        <v>539</v>
      </c>
      <c r="J6" s="197" t="s">
        <v>537</v>
      </c>
      <c r="K6" s="197" t="s">
        <v>539</v>
      </c>
      <c r="L6" s="197" t="s">
        <v>537</v>
      </c>
      <c r="M6" s="197" t="s">
        <v>539</v>
      </c>
      <c r="N6" s="197" t="s">
        <v>537</v>
      </c>
      <c r="O6" s="197" t="s">
        <v>539</v>
      </c>
      <c r="P6" s="197" t="s">
        <v>537</v>
      </c>
      <c r="Q6" s="197" t="s">
        <v>539</v>
      </c>
      <c r="R6" s="197" t="s">
        <v>537</v>
      </c>
      <c r="S6" s="197" t="s">
        <v>539</v>
      </c>
      <c r="T6" s="197" t="s">
        <v>537</v>
      </c>
      <c r="U6" s="197" t="s">
        <v>539</v>
      </c>
      <c r="V6" s="197" t="s">
        <v>537</v>
      </c>
      <c r="W6" s="197" t="s">
        <v>539</v>
      </c>
      <c r="X6" s="197" t="s">
        <v>537</v>
      </c>
      <c r="Y6" s="197" t="s">
        <v>539</v>
      </c>
      <c r="Z6" s="197" t="s">
        <v>537</v>
      </c>
      <c r="AA6" s="197" t="s">
        <v>539</v>
      </c>
      <c r="AB6" s="197" t="s">
        <v>537</v>
      </c>
      <c r="AC6" s="197" t="s">
        <v>539</v>
      </c>
      <c r="AD6" s="197" t="s">
        <v>537</v>
      </c>
      <c r="AE6" s="197" t="s">
        <v>539</v>
      </c>
      <c r="AF6" s="197" t="s">
        <v>537</v>
      </c>
      <c r="AG6" s="197" t="s">
        <v>539</v>
      </c>
      <c r="AH6" s="197" t="s">
        <v>537</v>
      </c>
      <c r="AI6" s="197" t="s">
        <v>539</v>
      </c>
      <c r="AJ6" s="197" t="s">
        <v>537</v>
      </c>
      <c r="AK6" s="197" t="s">
        <v>539</v>
      </c>
      <c r="AL6" s="197" t="s">
        <v>537</v>
      </c>
      <c r="AM6" s="197" t="s">
        <v>539</v>
      </c>
      <c r="AN6" s="197" t="s">
        <v>537</v>
      </c>
      <c r="AO6" s="197" t="s">
        <v>539</v>
      </c>
      <c r="AP6" s="197" t="s">
        <v>537</v>
      </c>
      <c r="AQ6" s="197" t="s">
        <v>539</v>
      </c>
      <c r="AR6" s="197" t="s">
        <v>537</v>
      </c>
      <c r="AS6" s="197" t="s">
        <v>539</v>
      </c>
      <c r="AT6" s="197" t="s">
        <v>537</v>
      </c>
      <c r="AU6" s="197" t="s">
        <v>539</v>
      </c>
      <c r="AV6" s="197" t="s">
        <v>537</v>
      </c>
      <c r="AW6" s="197" t="s">
        <v>539</v>
      </c>
      <c r="AX6" s="197" t="s">
        <v>537</v>
      </c>
      <c r="AY6" s="197" t="s">
        <v>539</v>
      </c>
      <c r="AZ6" s="197" t="s">
        <v>537</v>
      </c>
      <c r="BA6" s="197" t="s">
        <v>539</v>
      </c>
      <c r="BB6" s="197" t="s">
        <v>537</v>
      </c>
      <c r="BC6" s="197" t="s">
        <v>539</v>
      </c>
      <c r="BD6" s="197" t="s">
        <v>537</v>
      </c>
      <c r="BE6" s="197" t="s">
        <v>539</v>
      </c>
      <c r="BF6" s="197" t="s">
        <v>537</v>
      </c>
      <c r="BG6" s="197" t="s">
        <v>539</v>
      </c>
      <c r="BH6" s="197" t="s">
        <v>537</v>
      </c>
      <c r="BI6" s="197" t="s">
        <v>539</v>
      </c>
      <c r="BJ6" s="197" t="s">
        <v>537</v>
      </c>
      <c r="BK6" s="197" t="s">
        <v>539</v>
      </c>
      <c r="BL6" s="197" t="s">
        <v>537</v>
      </c>
      <c r="BM6" s="197" t="s">
        <v>539</v>
      </c>
      <c r="BN6" s="197" t="s">
        <v>537</v>
      </c>
      <c r="BO6" s="197" t="s">
        <v>539</v>
      </c>
      <c r="BP6" s="197" t="s">
        <v>537</v>
      </c>
      <c r="BQ6" s="197" t="s">
        <v>539</v>
      </c>
      <c r="BR6" s="197" t="s">
        <v>537</v>
      </c>
      <c r="BS6" s="197" t="s">
        <v>539</v>
      </c>
      <c r="BT6" s="459"/>
      <c r="BU6" s="195" t="s">
        <v>634</v>
      </c>
      <c r="BV6" s="197" t="s">
        <v>634</v>
      </c>
    </row>
    <row r="7" spans="1:84" s="200" customFormat="1" ht="18.95" customHeight="1">
      <c r="A7" s="385" t="s">
        <v>709</v>
      </c>
      <c r="B7" s="223">
        <v>1057813322</v>
      </c>
      <c r="C7" s="223">
        <v>11865645888.459</v>
      </c>
      <c r="D7" s="223">
        <v>870779241</v>
      </c>
      <c r="E7" s="223">
        <v>9385078047.8180008</v>
      </c>
      <c r="F7" s="223">
        <v>434113219</v>
      </c>
      <c r="G7" s="223">
        <v>5003652459.9720001</v>
      </c>
      <c r="H7" s="223">
        <v>1365168</v>
      </c>
      <c r="I7" s="223">
        <v>19239091.855</v>
      </c>
      <c r="J7" s="223">
        <v>101437650</v>
      </c>
      <c r="K7" s="223">
        <v>1001478367.625</v>
      </c>
      <c r="L7" s="223">
        <v>333863204</v>
      </c>
      <c r="M7" s="223">
        <v>3360708128.3660002</v>
      </c>
      <c r="N7" s="223">
        <v>-27</v>
      </c>
      <c r="O7" s="223">
        <v>-843.529</v>
      </c>
      <c r="P7" s="223">
        <v>926997</v>
      </c>
      <c r="Q7" s="223">
        <v>11298448.426999999</v>
      </c>
      <c r="R7" s="223">
        <v>47258079</v>
      </c>
      <c r="S7" s="223">
        <v>1741436959.937</v>
      </c>
      <c r="T7" s="223">
        <v>65</v>
      </c>
      <c r="U7" s="223">
        <v>8135.22</v>
      </c>
      <c r="V7" s="223">
        <v>1090946</v>
      </c>
      <c r="W7" s="223">
        <v>156047561.82600001</v>
      </c>
      <c r="X7" s="223">
        <v>96895</v>
      </c>
      <c r="Y7" s="223">
        <v>2131422.0120000001</v>
      </c>
      <c r="Z7" s="223">
        <v>18072585</v>
      </c>
      <c r="AA7" s="223">
        <v>181957479.64300001</v>
      </c>
      <c r="AB7" s="223">
        <v>34364</v>
      </c>
      <c r="AC7" s="223">
        <v>3852110.7</v>
      </c>
      <c r="AD7" s="223">
        <v>4</v>
      </c>
      <c r="AE7" s="223">
        <v>350.11700000000002</v>
      </c>
      <c r="AF7" s="223">
        <v>45432</v>
      </c>
      <c r="AG7" s="223">
        <v>3486119.6239999998</v>
      </c>
      <c r="AH7" s="223">
        <v>16817</v>
      </c>
      <c r="AI7" s="223">
        <v>896404.03300000005</v>
      </c>
      <c r="AJ7" s="223">
        <v>298888</v>
      </c>
      <c r="AK7" s="223">
        <v>5184474.9419999998</v>
      </c>
      <c r="AL7" s="223">
        <v>14403</v>
      </c>
      <c r="AM7" s="223">
        <v>5367749.7949999999</v>
      </c>
      <c r="AN7" s="223">
        <v>0</v>
      </c>
      <c r="AO7" s="223">
        <v>0</v>
      </c>
      <c r="AP7" s="223">
        <v>58065</v>
      </c>
      <c r="AQ7" s="223">
        <v>6505329.2929999996</v>
      </c>
      <c r="AR7" s="223">
        <v>219269</v>
      </c>
      <c r="AS7" s="223">
        <v>6118967.1330000004</v>
      </c>
      <c r="AT7" s="223">
        <v>87193</v>
      </c>
      <c r="AU7" s="223">
        <v>351137.38</v>
      </c>
      <c r="AV7" s="223">
        <v>6697</v>
      </c>
      <c r="AW7" s="223">
        <v>2041560.629</v>
      </c>
      <c r="AX7" s="223">
        <v>6</v>
      </c>
      <c r="AY7" s="223">
        <v>152.745</v>
      </c>
      <c r="AZ7" s="223">
        <v>22182</v>
      </c>
      <c r="BA7" s="223">
        <v>15615280.084000001</v>
      </c>
      <c r="BB7" s="223">
        <v>298150</v>
      </c>
      <c r="BC7" s="223">
        <v>7757203.534</v>
      </c>
      <c r="BD7" s="223">
        <v>-1</v>
      </c>
      <c r="BE7" s="223">
        <v>-0.42599999999999999</v>
      </c>
      <c r="BF7" s="223">
        <v>391747</v>
      </c>
      <c r="BG7" s="223">
        <v>2074326.774</v>
      </c>
      <c r="BH7" s="223">
        <v>1099198</v>
      </c>
      <c r="BI7" s="223">
        <v>23303560.535999998</v>
      </c>
      <c r="BJ7" s="223">
        <v>539919</v>
      </c>
      <c r="BK7" s="223">
        <v>9778426.6720000003</v>
      </c>
      <c r="BL7" s="223">
        <v>5176062</v>
      </c>
      <c r="BM7" s="223">
        <v>71918605.747999996</v>
      </c>
      <c r="BN7" s="223">
        <v>6643</v>
      </c>
      <c r="BO7" s="223">
        <v>32253.728999999999</v>
      </c>
      <c r="BP7" s="223">
        <v>3604</v>
      </c>
      <c r="BQ7" s="223">
        <v>133756.68900000001</v>
      </c>
      <c r="BR7" s="223">
        <v>111269899</v>
      </c>
      <c r="BS7" s="223">
        <v>223270907.37400001</v>
      </c>
      <c r="BT7" s="223"/>
      <c r="BU7" s="221">
        <v>104.16160281863695</v>
      </c>
      <c r="BV7" s="221">
        <v>101.21879714224104</v>
      </c>
    </row>
    <row r="8" spans="1:84" s="200" customFormat="1" ht="18.95" customHeight="1">
      <c r="A8" s="385" t="s">
        <v>710</v>
      </c>
      <c r="B8" s="223">
        <v>1093369276</v>
      </c>
      <c r="C8" s="223">
        <v>12298080851.684999</v>
      </c>
      <c r="D8" s="223">
        <v>898793345</v>
      </c>
      <c r="E8" s="223">
        <v>9757322473.3080006</v>
      </c>
      <c r="F8" s="223">
        <v>452724817</v>
      </c>
      <c r="G8" s="223">
        <v>5260967009.2650003</v>
      </c>
      <c r="H8" s="223">
        <v>1362643</v>
      </c>
      <c r="I8" s="223">
        <v>19134713.138999999</v>
      </c>
      <c r="J8" s="223">
        <v>102203855</v>
      </c>
      <c r="K8" s="223">
        <v>1013966974.223</v>
      </c>
      <c r="L8" s="223">
        <v>342502030</v>
      </c>
      <c r="M8" s="223">
        <v>3463253776.6810002</v>
      </c>
      <c r="N8" s="223">
        <v>-33</v>
      </c>
      <c r="O8" s="223">
        <v>-728.84199999999998</v>
      </c>
      <c r="P8" s="223">
        <v>943236</v>
      </c>
      <c r="Q8" s="223">
        <v>11570117.882999999</v>
      </c>
      <c r="R8" s="223">
        <v>47691646</v>
      </c>
      <c r="S8" s="223">
        <v>1764113644.938</v>
      </c>
      <c r="T8" s="223">
        <v>39</v>
      </c>
      <c r="U8" s="223">
        <v>372.11</v>
      </c>
      <c r="V8" s="223">
        <v>1134259</v>
      </c>
      <c r="W8" s="223">
        <v>160689289.74000001</v>
      </c>
      <c r="X8" s="223">
        <v>89835</v>
      </c>
      <c r="Y8" s="223">
        <v>1954786.4720000001</v>
      </c>
      <c r="Z8" s="223">
        <v>19285143</v>
      </c>
      <c r="AA8" s="223">
        <v>191804002.91800001</v>
      </c>
      <c r="AB8" s="223">
        <v>34865</v>
      </c>
      <c r="AC8" s="223">
        <v>3972329.5150000001</v>
      </c>
      <c r="AD8" s="223">
        <v>2</v>
      </c>
      <c r="AE8" s="223">
        <v>224.12100000000001</v>
      </c>
      <c r="AF8" s="223">
        <v>45364</v>
      </c>
      <c r="AG8" s="223">
        <v>3486925.9109999998</v>
      </c>
      <c r="AH8" s="223">
        <v>15224</v>
      </c>
      <c r="AI8" s="223">
        <v>749252.25399999996</v>
      </c>
      <c r="AJ8" s="223">
        <v>254981</v>
      </c>
      <c r="AK8" s="223">
        <v>4956670.6260000002</v>
      </c>
      <c r="AL8" s="223">
        <v>13878</v>
      </c>
      <c r="AM8" s="223">
        <v>5080190.5410000002</v>
      </c>
      <c r="AN8" s="223">
        <v>0</v>
      </c>
      <c r="AO8" s="223">
        <v>0</v>
      </c>
      <c r="AP8" s="223">
        <v>57655</v>
      </c>
      <c r="AQ8" s="223">
        <v>6691971.4139999999</v>
      </c>
      <c r="AR8" s="223">
        <v>218859</v>
      </c>
      <c r="AS8" s="223">
        <v>6261497.9289999995</v>
      </c>
      <c r="AT8" s="223">
        <v>85290</v>
      </c>
      <c r="AU8" s="223">
        <v>329211.14600000001</v>
      </c>
      <c r="AV8" s="223">
        <v>6572</v>
      </c>
      <c r="AW8" s="223">
        <v>2070865.24</v>
      </c>
      <c r="AX8" s="223">
        <v>1</v>
      </c>
      <c r="AY8" s="223">
        <v>27.018000000000001</v>
      </c>
      <c r="AZ8" s="223">
        <v>23048</v>
      </c>
      <c r="BA8" s="223">
        <v>16207746.720000001</v>
      </c>
      <c r="BB8" s="223">
        <v>265446</v>
      </c>
      <c r="BC8" s="223">
        <v>5956299.9359999998</v>
      </c>
      <c r="BD8" s="223">
        <v>-4</v>
      </c>
      <c r="BE8" s="223">
        <v>-2.5680000000000001</v>
      </c>
      <c r="BF8" s="223">
        <v>389729</v>
      </c>
      <c r="BG8" s="223">
        <v>2088938.6680000001</v>
      </c>
      <c r="BH8" s="223">
        <v>1149015</v>
      </c>
      <c r="BI8" s="223">
        <v>24161325.048999999</v>
      </c>
      <c r="BJ8" s="223">
        <v>561453</v>
      </c>
      <c r="BK8" s="223">
        <v>9949355.3359999992</v>
      </c>
      <c r="BL8" s="223">
        <v>5382269</v>
      </c>
      <c r="BM8" s="223">
        <v>81866995.692000002</v>
      </c>
      <c r="BN8" s="223">
        <v>9695</v>
      </c>
      <c r="BO8" s="223">
        <v>47193.107000000004</v>
      </c>
      <c r="BP8" s="223">
        <v>3830</v>
      </c>
      <c r="BQ8" s="223">
        <v>137419.677</v>
      </c>
      <c r="BR8" s="223">
        <v>116914634</v>
      </c>
      <c r="BS8" s="223">
        <v>236612455.82600001</v>
      </c>
      <c r="BT8" s="223"/>
      <c r="BU8" s="221">
        <v>103.36126925805536</v>
      </c>
      <c r="BV8" s="221">
        <v>103.6444283546891</v>
      </c>
    </row>
    <row r="9" spans="1:84" s="200" customFormat="1" ht="18.95" customHeight="1">
      <c r="A9" s="390" t="s">
        <v>711</v>
      </c>
      <c r="B9" s="228">
        <v>1125852881</v>
      </c>
      <c r="C9" s="228">
        <v>12544512967.245001</v>
      </c>
      <c r="D9" s="228">
        <v>918410379</v>
      </c>
      <c r="E9" s="228">
        <v>9976789737.2320004</v>
      </c>
      <c r="F9" s="228">
        <v>467043006</v>
      </c>
      <c r="G9" s="228">
        <v>5427513963.4359999</v>
      </c>
      <c r="H9" s="228">
        <v>1353842</v>
      </c>
      <c r="I9" s="228">
        <v>18549852.712000001</v>
      </c>
      <c r="J9" s="228">
        <v>102723817</v>
      </c>
      <c r="K9" s="228">
        <v>1014142140.848</v>
      </c>
      <c r="L9" s="228">
        <v>347289714</v>
      </c>
      <c r="M9" s="228">
        <v>3516583780.2360001</v>
      </c>
      <c r="N9" s="228">
        <v>-51</v>
      </c>
      <c r="O9" s="228">
        <v>-2159.384</v>
      </c>
      <c r="P9" s="228">
        <v>944035</v>
      </c>
      <c r="Q9" s="228">
        <v>11611306.862</v>
      </c>
      <c r="R9" s="228">
        <v>47702791</v>
      </c>
      <c r="S9" s="228">
        <v>1762415740.0769999</v>
      </c>
      <c r="T9" s="228">
        <v>30</v>
      </c>
      <c r="U9" s="228">
        <v>2956.4</v>
      </c>
      <c r="V9" s="228">
        <v>1178932</v>
      </c>
      <c r="W9" s="228">
        <v>160868028.23800001</v>
      </c>
      <c r="X9" s="228">
        <v>80908</v>
      </c>
      <c r="Y9" s="228">
        <v>1690506.27</v>
      </c>
      <c r="Z9" s="228">
        <v>20435764</v>
      </c>
      <c r="AA9" s="228">
        <v>193273961.59200001</v>
      </c>
      <c r="AB9" s="228">
        <v>35775</v>
      </c>
      <c r="AC9" s="228">
        <v>4103297.4909999999</v>
      </c>
      <c r="AD9" s="228">
        <v>10</v>
      </c>
      <c r="AE9" s="228">
        <v>587.66800000000001</v>
      </c>
      <c r="AF9" s="228">
        <v>44180</v>
      </c>
      <c r="AG9" s="228">
        <v>3519623.1090000002</v>
      </c>
      <c r="AH9" s="228">
        <v>14163</v>
      </c>
      <c r="AI9" s="228">
        <v>699665.10699999996</v>
      </c>
      <c r="AJ9" s="228">
        <v>206863</v>
      </c>
      <c r="AK9" s="228">
        <v>4447421.1840000004</v>
      </c>
      <c r="AL9" s="228">
        <v>14100</v>
      </c>
      <c r="AM9" s="228">
        <v>5352021.5839999998</v>
      </c>
      <c r="AN9" s="228">
        <v>0</v>
      </c>
      <c r="AO9" s="228">
        <v>0</v>
      </c>
      <c r="AP9" s="228">
        <v>60039</v>
      </c>
      <c r="AQ9" s="228">
        <v>7068712.8150000004</v>
      </c>
      <c r="AR9" s="228">
        <v>215049</v>
      </c>
      <c r="AS9" s="228">
        <v>6144761.7529999996</v>
      </c>
      <c r="AT9" s="228">
        <v>80492</v>
      </c>
      <c r="AU9" s="228">
        <v>333933.95400000003</v>
      </c>
      <c r="AV9" s="228">
        <v>6024</v>
      </c>
      <c r="AW9" s="228">
        <v>1917313.037</v>
      </c>
      <c r="AX9" s="228">
        <v>1</v>
      </c>
      <c r="AY9" s="228">
        <v>119.18</v>
      </c>
      <c r="AZ9" s="228">
        <v>23070</v>
      </c>
      <c r="BA9" s="228">
        <v>16190814.119999999</v>
      </c>
      <c r="BB9" s="228">
        <v>237356</v>
      </c>
      <c r="BC9" s="228">
        <v>4671327.4380000001</v>
      </c>
      <c r="BD9" s="228">
        <v>0</v>
      </c>
      <c r="BE9" s="228">
        <v>0</v>
      </c>
      <c r="BF9" s="228">
        <v>382027</v>
      </c>
      <c r="BG9" s="228">
        <v>2097589.1919999998</v>
      </c>
      <c r="BH9" s="228">
        <v>1192510</v>
      </c>
      <c r="BI9" s="228">
        <v>24815281.202</v>
      </c>
      <c r="BJ9" s="228">
        <v>579048</v>
      </c>
      <c r="BK9" s="228">
        <v>10200440.588</v>
      </c>
      <c r="BL9" s="228">
        <v>5188062</v>
      </c>
      <c r="BM9" s="228">
        <v>88147702.079999998</v>
      </c>
      <c r="BN9" s="228">
        <v>13073</v>
      </c>
      <c r="BO9" s="228">
        <v>62702.803999999996</v>
      </c>
      <c r="BP9" s="228">
        <v>4061</v>
      </c>
      <c r="BQ9" s="228">
        <v>156483.04</v>
      </c>
      <c r="BR9" s="228">
        <v>128804190</v>
      </c>
      <c r="BS9" s="228">
        <v>257933092.61199999</v>
      </c>
      <c r="BT9" s="509"/>
      <c r="BU9" s="226">
        <v>102.97096376430463</v>
      </c>
      <c r="BV9" s="226">
        <v>102.00382578820204</v>
      </c>
    </row>
    <row r="10" spans="1:84" s="282" customFormat="1">
      <c r="A10" s="554" t="s">
        <v>575</v>
      </c>
      <c r="B10" s="249">
        <v>44401148</v>
      </c>
      <c r="C10" s="249">
        <v>625057611.61300004</v>
      </c>
      <c r="D10" s="249">
        <v>34296177</v>
      </c>
      <c r="E10" s="249">
        <v>440278509.35000002</v>
      </c>
      <c r="F10" s="249">
        <v>21237293</v>
      </c>
      <c r="G10" s="249">
        <v>288566148.62199998</v>
      </c>
      <c r="H10" s="249">
        <v>91398</v>
      </c>
      <c r="I10" s="249">
        <v>1381273.7749999999</v>
      </c>
      <c r="J10" s="249">
        <v>5256989</v>
      </c>
      <c r="K10" s="249">
        <v>58628757.329000004</v>
      </c>
      <c r="L10" s="249">
        <v>7710497</v>
      </c>
      <c r="M10" s="249">
        <v>91702329.623999998</v>
      </c>
      <c r="N10" s="249">
        <v>-6</v>
      </c>
      <c r="O10" s="249">
        <v>-201.416</v>
      </c>
      <c r="P10" s="249">
        <v>148533</v>
      </c>
      <c r="Q10" s="249">
        <v>2126664.5559999999</v>
      </c>
      <c r="R10" s="249">
        <v>3737157</v>
      </c>
      <c r="S10" s="249">
        <v>139777457.86199999</v>
      </c>
      <c r="T10" s="249">
        <v>0</v>
      </c>
      <c r="U10" s="249">
        <v>0</v>
      </c>
      <c r="V10" s="249">
        <v>81806</v>
      </c>
      <c r="W10" s="249">
        <v>10472825.933</v>
      </c>
      <c r="X10" s="249">
        <v>4199</v>
      </c>
      <c r="Y10" s="249">
        <v>103835.216</v>
      </c>
      <c r="Z10" s="249">
        <v>1180988</v>
      </c>
      <c r="AA10" s="249">
        <v>15292236.455</v>
      </c>
      <c r="AB10" s="249">
        <v>1332</v>
      </c>
      <c r="AC10" s="249">
        <v>126625.215</v>
      </c>
      <c r="AD10" s="249">
        <v>0</v>
      </c>
      <c r="AE10" s="249">
        <v>0</v>
      </c>
      <c r="AF10" s="249">
        <v>1956</v>
      </c>
      <c r="AG10" s="249">
        <v>283987.00199999998</v>
      </c>
      <c r="AH10" s="249">
        <v>12</v>
      </c>
      <c r="AI10" s="249">
        <v>2669.84</v>
      </c>
      <c r="AJ10" s="249">
        <v>189</v>
      </c>
      <c r="AK10" s="249">
        <v>7536.26</v>
      </c>
      <c r="AL10" s="249">
        <v>196</v>
      </c>
      <c r="AM10" s="249">
        <v>94167.346999999994</v>
      </c>
      <c r="AN10" s="249">
        <v>0</v>
      </c>
      <c r="AO10" s="249">
        <v>0</v>
      </c>
      <c r="AP10" s="249">
        <v>2496</v>
      </c>
      <c r="AQ10" s="249">
        <v>330591.83199999999</v>
      </c>
      <c r="AR10" s="249">
        <v>6400</v>
      </c>
      <c r="AS10" s="249">
        <v>176133.49799999999</v>
      </c>
      <c r="AT10" s="249">
        <v>2148</v>
      </c>
      <c r="AU10" s="249">
        <v>6689.7629999999999</v>
      </c>
      <c r="AV10" s="249">
        <v>105</v>
      </c>
      <c r="AW10" s="249">
        <v>31801.056</v>
      </c>
      <c r="AX10" s="249">
        <v>0</v>
      </c>
      <c r="AY10" s="249">
        <v>0</v>
      </c>
      <c r="AZ10" s="249">
        <v>669</v>
      </c>
      <c r="BA10" s="249">
        <v>80215.740000000005</v>
      </c>
      <c r="BB10" s="249">
        <v>22264</v>
      </c>
      <c r="BC10" s="249">
        <v>393590.02100000001</v>
      </c>
      <c r="BD10" s="249">
        <v>0</v>
      </c>
      <c r="BE10" s="249">
        <v>0</v>
      </c>
      <c r="BF10" s="249">
        <v>2283</v>
      </c>
      <c r="BG10" s="249">
        <v>78051.331999999995</v>
      </c>
      <c r="BH10" s="249">
        <v>49790</v>
      </c>
      <c r="BI10" s="249">
        <v>1107281.1950000001</v>
      </c>
      <c r="BJ10" s="249">
        <v>28507</v>
      </c>
      <c r="BK10" s="249">
        <v>430848.495</v>
      </c>
      <c r="BL10" s="249">
        <v>275724</v>
      </c>
      <c r="BM10" s="249">
        <v>5913436.3629999999</v>
      </c>
      <c r="BN10" s="249">
        <v>1728</v>
      </c>
      <c r="BO10" s="249">
        <v>8560.5319999999992</v>
      </c>
      <c r="BP10" s="249">
        <v>142</v>
      </c>
      <c r="BQ10" s="249">
        <v>5999.5129999999999</v>
      </c>
      <c r="BR10" s="249">
        <v>4556353</v>
      </c>
      <c r="BS10" s="249">
        <v>7928098.6529999999</v>
      </c>
      <c r="BT10" s="233"/>
      <c r="BU10" s="231">
        <v>109.37534302078215</v>
      </c>
      <c r="BV10" s="231">
        <v>102.20917903598503</v>
      </c>
    </row>
    <row r="11" spans="1:84" s="282" customFormat="1">
      <c r="A11" s="554" t="s">
        <v>576</v>
      </c>
      <c r="B11" s="233">
        <v>11456059</v>
      </c>
      <c r="C11" s="233">
        <v>127972480.23</v>
      </c>
      <c r="D11" s="233">
        <v>8919452</v>
      </c>
      <c r="E11" s="233">
        <v>96586459.534999996</v>
      </c>
      <c r="F11" s="233">
        <v>5898207</v>
      </c>
      <c r="G11" s="233">
        <v>66543863.664999999</v>
      </c>
      <c r="H11" s="233">
        <v>44718</v>
      </c>
      <c r="I11" s="233">
        <v>564327.07400000002</v>
      </c>
      <c r="J11" s="233">
        <v>1442373</v>
      </c>
      <c r="K11" s="233">
        <v>14300715.374</v>
      </c>
      <c r="L11" s="233">
        <v>1534154</v>
      </c>
      <c r="M11" s="233">
        <v>15177553.422</v>
      </c>
      <c r="N11" s="233">
        <v>0</v>
      </c>
      <c r="O11" s="233">
        <v>0</v>
      </c>
      <c r="P11" s="233">
        <v>42173</v>
      </c>
      <c r="Q11" s="233">
        <v>560446.34499999997</v>
      </c>
      <c r="R11" s="233">
        <v>708143</v>
      </c>
      <c r="S11" s="233">
        <v>21704127.528999999</v>
      </c>
      <c r="T11" s="233">
        <v>0</v>
      </c>
      <c r="U11" s="233">
        <v>0</v>
      </c>
      <c r="V11" s="233">
        <v>14678</v>
      </c>
      <c r="W11" s="233">
        <v>2382685.284</v>
      </c>
      <c r="X11" s="233">
        <v>1055</v>
      </c>
      <c r="Y11" s="233">
        <v>14322.578</v>
      </c>
      <c r="Z11" s="233">
        <v>201407</v>
      </c>
      <c r="AA11" s="233">
        <v>2377044.534</v>
      </c>
      <c r="AB11" s="233">
        <v>575</v>
      </c>
      <c r="AC11" s="233">
        <v>150876.87100000001</v>
      </c>
      <c r="AD11" s="233">
        <v>0</v>
      </c>
      <c r="AE11" s="233">
        <v>0</v>
      </c>
      <c r="AF11" s="233">
        <v>913</v>
      </c>
      <c r="AG11" s="233">
        <v>73156.202999999994</v>
      </c>
      <c r="AH11" s="233">
        <v>0</v>
      </c>
      <c r="AI11" s="233">
        <v>0</v>
      </c>
      <c r="AJ11" s="233">
        <v>165</v>
      </c>
      <c r="AK11" s="233">
        <v>1485.069</v>
      </c>
      <c r="AL11" s="233">
        <v>90</v>
      </c>
      <c r="AM11" s="233">
        <v>36743.612999999998</v>
      </c>
      <c r="AN11" s="233">
        <v>0</v>
      </c>
      <c r="AO11" s="233">
        <v>0</v>
      </c>
      <c r="AP11" s="233">
        <v>735</v>
      </c>
      <c r="AQ11" s="233">
        <v>84470.514999999999</v>
      </c>
      <c r="AR11" s="233">
        <v>1147</v>
      </c>
      <c r="AS11" s="233">
        <v>17413.455999999998</v>
      </c>
      <c r="AT11" s="233">
        <v>689</v>
      </c>
      <c r="AU11" s="233">
        <v>1218.511</v>
      </c>
      <c r="AV11" s="233">
        <v>25</v>
      </c>
      <c r="AW11" s="233">
        <v>11263.436</v>
      </c>
      <c r="AX11" s="233">
        <v>0</v>
      </c>
      <c r="AY11" s="233">
        <v>0</v>
      </c>
      <c r="AZ11" s="233">
        <v>84</v>
      </c>
      <c r="BA11" s="233">
        <v>6730.46</v>
      </c>
      <c r="BB11" s="233">
        <v>2044</v>
      </c>
      <c r="BC11" s="233">
        <v>46010.099000000002</v>
      </c>
      <c r="BD11" s="233">
        <v>0</v>
      </c>
      <c r="BE11" s="233">
        <v>0</v>
      </c>
      <c r="BF11" s="233">
        <v>381</v>
      </c>
      <c r="BG11" s="233">
        <v>2658.6320000000001</v>
      </c>
      <c r="BH11" s="233">
        <v>12596</v>
      </c>
      <c r="BI11" s="233">
        <v>196523.856</v>
      </c>
      <c r="BJ11" s="233">
        <v>4517</v>
      </c>
      <c r="BK11" s="233">
        <v>55383.516000000003</v>
      </c>
      <c r="BL11" s="233">
        <v>55377</v>
      </c>
      <c r="BM11" s="233">
        <v>1024748.351</v>
      </c>
      <c r="BN11" s="233">
        <v>108</v>
      </c>
      <c r="BO11" s="233">
        <v>522.76599999999996</v>
      </c>
      <c r="BP11" s="233">
        <v>20</v>
      </c>
      <c r="BQ11" s="233">
        <v>1220.6980000000001</v>
      </c>
      <c r="BR11" s="233">
        <v>1489685</v>
      </c>
      <c r="BS11" s="233">
        <v>2636968.3730000001</v>
      </c>
      <c r="BT11" s="233"/>
      <c r="BU11" s="231">
        <v>103.59836992566385</v>
      </c>
      <c r="BV11" s="231">
        <v>102.41848648313656</v>
      </c>
    </row>
    <row r="12" spans="1:84" s="282" customFormat="1">
      <c r="A12" s="554" t="s">
        <v>577</v>
      </c>
      <c r="B12" s="233">
        <v>9059525</v>
      </c>
      <c r="C12" s="233">
        <v>107768270.392</v>
      </c>
      <c r="D12" s="233">
        <v>8523381</v>
      </c>
      <c r="E12" s="233">
        <v>94050609.974000007</v>
      </c>
      <c r="F12" s="233">
        <v>5404943</v>
      </c>
      <c r="G12" s="233">
        <v>62100668.153999999</v>
      </c>
      <c r="H12" s="233">
        <v>31072</v>
      </c>
      <c r="I12" s="233">
        <v>469021.30099999998</v>
      </c>
      <c r="J12" s="233">
        <v>1240734</v>
      </c>
      <c r="K12" s="233">
        <v>12438574.757999999</v>
      </c>
      <c r="L12" s="233">
        <v>1846632</v>
      </c>
      <c r="M12" s="233">
        <v>19042345.761</v>
      </c>
      <c r="N12" s="233">
        <v>0</v>
      </c>
      <c r="O12" s="233">
        <v>0</v>
      </c>
      <c r="P12" s="233">
        <v>9736</v>
      </c>
      <c r="Q12" s="233">
        <v>121873.70299999999</v>
      </c>
      <c r="R12" s="233">
        <v>272594</v>
      </c>
      <c r="S12" s="233">
        <v>9436488.6229999997</v>
      </c>
      <c r="T12" s="233">
        <v>0</v>
      </c>
      <c r="U12" s="233">
        <v>0</v>
      </c>
      <c r="V12" s="233">
        <v>3965</v>
      </c>
      <c r="W12" s="233">
        <v>704837.50800000003</v>
      </c>
      <c r="X12" s="233">
        <v>564</v>
      </c>
      <c r="Y12" s="233">
        <v>10642.314</v>
      </c>
      <c r="Z12" s="233">
        <v>171377</v>
      </c>
      <c r="AA12" s="233">
        <v>1476368.2290000001</v>
      </c>
      <c r="AB12" s="233">
        <v>702</v>
      </c>
      <c r="AC12" s="233">
        <v>65562.115000000005</v>
      </c>
      <c r="AD12" s="233">
        <v>0</v>
      </c>
      <c r="AE12" s="233">
        <v>0</v>
      </c>
      <c r="AF12" s="233">
        <v>506</v>
      </c>
      <c r="AG12" s="233">
        <v>54766.548999999999</v>
      </c>
      <c r="AH12" s="233">
        <v>0</v>
      </c>
      <c r="AI12" s="233">
        <v>0</v>
      </c>
      <c r="AJ12" s="233">
        <v>0</v>
      </c>
      <c r="AK12" s="233">
        <v>0</v>
      </c>
      <c r="AL12" s="233">
        <v>32</v>
      </c>
      <c r="AM12" s="233">
        <v>18186.025000000001</v>
      </c>
      <c r="AN12" s="233">
        <v>0</v>
      </c>
      <c r="AO12" s="233">
        <v>0</v>
      </c>
      <c r="AP12" s="233">
        <v>644</v>
      </c>
      <c r="AQ12" s="233">
        <v>66940.125</v>
      </c>
      <c r="AR12" s="233">
        <v>707</v>
      </c>
      <c r="AS12" s="233">
        <v>22652.538</v>
      </c>
      <c r="AT12" s="233">
        <v>660</v>
      </c>
      <c r="AU12" s="233">
        <v>1296.1679999999999</v>
      </c>
      <c r="AV12" s="233">
        <v>30</v>
      </c>
      <c r="AW12" s="233">
        <v>7313.97</v>
      </c>
      <c r="AX12" s="233">
        <v>0</v>
      </c>
      <c r="AY12" s="233">
        <v>0</v>
      </c>
      <c r="AZ12" s="233">
        <v>556</v>
      </c>
      <c r="BA12" s="233">
        <v>651149.74</v>
      </c>
      <c r="BB12" s="233">
        <v>2215</v>
      </c>
      <c r="BC12" s="233">
        <v>39261.656000000003</v>
      </c>
      <c r="BD12" s="233">
        <v>0</v>
      </c>
      <c r="BE12" s="233">
        <v>0</v>
      </c>
      <c r="BF12" s="233">
        <v>442</v>
      </c>
      <c r="BG12" s="233">
        <v>5468.6130000000003</v>
      </c>
      <c r="BH12" s="233">
        <v>14832</v>
      </c>
      <c r="BI12" s="233">
        <v>280042.71399999998</v>
      </c>
      <c r="BJ12" s="233">
        <v>5647</v>
      </c>
      <c r="BK12" s="233">
        <v>82538.947</v>
      </c>
      <c r="BL12" s="233">
        <v>50765</v>
      </c>
      <c r="BM12" s="233">
        <v>671350.61499999999</v>
      </c>
      <c r="BN12" s="233">
        <v>143</v>
      </c>
      <c r="BO12" s="233">
        <v>679.25099999999998</v>
      </c>
      <c r="BP12" s="233">
        <v>1</v>
      </c>
      <c r="BQ12" s="233">
        <v>17.957999999999998</v>
      </c>
      <c r="BR12" s="233">
        <v>26</v>
      </c>
      <c r="BS12" s="233">
        <v>223.05699999999999</v>
      </c>
      <c r="BT12" s="233"/>
      <c r="BU12" s="231">
        <v>100.94747403029073</v>
      </c>
      <c r="BV12" s="231">
        <v>100.95676335439059</v>
      </c>
    </row>
    <row r="13" spans="1:84" s="282" customFormat="1">
      <c r="A13" s="554" t="s">
        <v>578</v>
      </c>
      <c r="B13" s="233">
        <v>19297194</v>
      </c>
      <c r="C13" s="233">
        <v>225038059.859</v>
      </c>
      <c r="D13" s="233">
        <v>18104548</v>
      </c>
      <c r="E13" s="233">
        <v>196872011.48899999</v>
      </c>
      <c r="F13" s="233">
        <v>10041152</v>
      </c>
      <c r="G13" s="233">
        <v>115722369.34900001</v>
      </c>
      <c r="H13" s="233">
        <v>86135</v>
      </c>
      <c r="I13" s="233">
        <v>1288217.452</v>
      </c>
      <c r="J13" s="233">
        <v>2372024</v>
      </c>
      <c r="K13" s="233">
        <v>23129435.101</v>
      </c>
      <c r="L13" s="233">
        <v>5605237</v>
      </c>
      <c r="M13" s="233">
        <v>56731989.586999997</v>
      </c>
      <c r="N13" s="233">
        <v>0</v>
      </c>
      <c r="O13" s="233">
        <v>-52.338000000000001</v>
      </c>
      <c r="P13" s="233">
        <v>29405</v>
      </c>
      <c r="Q13" s="233">
        <v>356598.73100000003</v>
      </c>
      <c r="R13" s="233">
        <v>646733</v>
      </c>
      <c r="S13" s="233">
        <v>20193686.449999999</v>
      </c>
      <c r="T13" s="233">
        <v>0</v>
      </c>
      <c r="U13" s="233">
        <v>0</v>
      </c>
      <c r="V13" s="233">
        <v>24533</v>
      </c>
      <c r="W13" s="233">
        <v>2362682.92</v>
      </c>
      <c r="X13" s="233">
        <v>1549</v>
      </c>
      <c r="Y13" s="233">
        <v>24622.219000000001</v>
      </c>
      <c r="Z13" s="233">
        <v>319568</v>
      </c>
      <c r="AA13" s="233">
        <v>2335459.5</v>
      </c>
      <c r="AB13" s="233">
        <v>903</v>
      </c>
      <c r="AC13" s="233">
        <v>107732.836</v>
      </c>
      <c r="AD13" s="233">
        <v>0</v>
      </c>
      <c r="AE13" s="233">
        <v>0</v>
      </c>
      <c r="AF13" s="233">
        <v>566</v>
      </c>
      <c r="AG13" s="233">
        <v>54606.73</v>
      </c>
      <c r="AH13" s="233">
        <v>0</v>
      </c>
      <c r="AI13" s="233">
        <v>0</v>
      </c>
      <c r="AJ13" s="233">
        <v>227</v>
      </c>
      <c r="AK13" s="233">
        <v>3248.0079999999998</v>
      </c>
      <c r="AL13" s="233">
        <v>254</v>
      </c>
      <c r="AM13" s="233">
        <v>80399.902000000002</v>
      </c>
      <c r="AN13" s="233">
        <v>0</v>
      </c>
      <c r="AO13" s="233">
        <v>0</v>
      </c>
      <c r="AP13" s="233">
        <v>1224</v>
      </c>
      <c r="AQ13" s="233">
        <v>130488.18</v>
      </c>
      <c r="AR13" s="233">
        <v>3272</v>
      </c>
      <c r="AS13" s="233">
        <v>83102.862999999998</v>
      </c>
      <c r="AT13" s="233">
        <v>820</v>
      </c>
      <c r="AU13" s="233">
        <v>2031.4749999999999</v>
      </c>
      <c r="AV13" s="233">
        <v>64</v>
      </c>
      <c r="AW13" s="233">
        <v>14794.147999999999</v>
      </c>
      <c r="AX13" s="233">
        <v>0</v>
      </c>
      <c r="AY13" s="233">
        <v>0</v>
      </c>
      <c r="AZ13" s="233">
        <v>248</v>
      </c>
      <c r="BA13" s="233">
        <v>20767.66</v>
      </c>
      <c r="BB13" s="233">
        <v>3039</v>
      </c>
      <c r="BC13" s="233">
        <v>75477.176000000007</v>
      </c>
      <c r="BD13" s="233">
        <v>0</v>
      </c>
      <c r="BE13" s="233">
        <v>0</v>
      </c>
      <c r="BF13" s="233">
        <v>1041</v>
      </c>
      <c r="BG13" s="233">
        <v>14728.584999999999</v>
      </c>
      <c r="BH13" s="233">
        <v>31545</v>
      </c>
      <c r="BI13" s="233">
        <v>492626.07900000003</v>
      </c>
      <c r="BJ13" s="233">
        <v>5927</v>
      </c>
      <c r="BK13" s="233">
        <v>70752.104999999996</v>
      </c>
      <c r="BL13" s="233">
        <v>120229</v>
      </c>
      <c r="BM13" s="233">
        <v>1733298.652</v>
      </c>
      <c r="BN13" s="233">
        <v>402</v>
      </c>
      <c r="BO13" s="233">
        <v>1800.0540000000001</v>
      </c>
      <c r="BP13" s="233">
        <v>124</v>
      </c>
      <c r="BQ13" s="233">
        <v>3425.8649999999998</v>
      </c>
      <c r="BR13" s="233">
        <v>973</v>
      </c>
      <c r="BS13" s="233">
        <v>3770.57</v>
      </c>
      <c r="BT13" s="233"/>
      <c r="BU13" s="231">
        <v>102.22121928447984</v>
      </c>
      <c r="BV13" s="231">
        <v>101.65915944674992</v>
      </c>
    </row>
    <row r="14" spans="1:84" s="282" customFormat="1">
      <c r="A14" s="554" t="s">
        <v>579</v>
      </c>
      <c r="B14" s="233">
        <v>8990373</v>
      </c>
      <c r="C14" s="233">
        <v>96407200.501000002</v>
      </c>
      <c r="D14" s="233">
        <v>7051332</v>
      </c>
      <c r="E14" s="233">
        <v>79325678.099999994</v>
      </c>
      <c r="F14" s="233">
        <v>4598494</v>
      </c>
      <c r="G14" s="233">
        <v>54394529.053999998</v>
      </c>
      <c r="H14" s="233">
        <v>7028</v>
      </c>
      <c r="I14" s="233">
        <v>92698.373000000007</v>
      </c>
      <c r="J14" s="233">
        <v>975723</v>
      </c>
      <c r="K14" s="233">
        <v>9607043.1300000008</v>
      </c>
      <c r="L14" s="233">
        <v>1470087</v>
      </c>
      <c r="M14" s="233">
        <v>15231407.543</v>
      </c>
      <c r="N14" s="233">
        <v>0</v>
      </c>
      <c r="O14" s="233">
        <v>0</v>
      </c>
      <c r="P14" s="233">
        <v>8217</v>
      </c>
      <c r="Q14" s="233">
        <v>101917.927</v>
      </c>
      <c r="R14" s="233">
        <v>305185</v>
      </c>
      <c r="S14" s="233">
        <v>10867135.036</v>
      </c>
      <c r="T14" s="233">
        <v>0</v>
      </c>
      <c r="U14" s="233">
        <v>0</v>
      </c>
      <c r="V14" s="233">
        <v>6950</v>
      </c>
      <c r="W14" s="233">
        <v>683971.49699999997</v>
      </c>
      <c r="X14" s="233">
        <v>451</v>
      </c>
      <c r="Y14" s="233">
        <v>8278.5709999999999</v>
      </c>
      <c r="Z14" s="233">
        <v>117868</v>
      </c>
      <c r="AA14" s="233">
        <v>1032983.983</v>
      </c>
      <c r="AB14" s="233">
        <v>607</v>
      </c>
      <c r="AC14" s="233">
        <v>91580.680999999997</v>
      </c>
      <c r="AD14" s="233">
        <v>0</v>
      </c>
      <c r="AE14" s="233">
        <v>0</v>
      </c>
      <c r="AF14" s="233">
        <v>605</v>
      </c>
      <c r="AG14" s="233">
        <v>57890.387999999999</v>
      </c>
      <c r="AH14" s="233">
        <v>0</v>
      </c>
      <c r="AI14" s="233">
        <v>0</v>
      </c>
      <c r="AJ14" s="233">
        <v>5</v>
      </c>
      <c r="AK14" s="233">
        <v>61.62</v>
      </c>
      <c r="AL14" s="233">
        <v>51</v>
      </c>
      <c r="AM14" s="233">
        <v>14468.843000000001</v>
      </c>
      <c r="AN14" s="233">
        <v>0</v>
      </c>
      <c r="AO14" s="233">
        <v>0</v>
      </c>
      <c r="AP14" s="233">
        <v>469</v>
      </c>
      <c r="AQ14" s="233">
        <v>48567.438000000002</v>
      </c>
      <c r="AR14" s="233">
        <v>427</v>
      </c>
      <c r="AS14" s="233">
        <v>13560.41</v>
      </c>
      <c r="AT14" s="233">
        <v>610</v>
      </c>
      <c r="AU14" s="233">
        <v>916.42700000000002</v>
      </c>
      <c r="AV14" s="233">
        <v>18</v>
      </c>
      <c r="AW14" s="233">
        <v>8774.125</v>
      </c>
      <c r="AX14" s="233">
        <v>0</v>
      </c>
      <c r="AY14" s="233">
        <v>0</v>
      </c>
      <c r="AZ14" s="233">
        <v>35</v>
      </c>
      <c r="BA14" s="233">
        <v>2941.7</v>
      </c>
      <c r="BB14" s="233">
        <v>1789</v>
      </c>
      <c r="BC14" s="233">
        <v>27223.696</v>
      </c>
      <c r="BD14" s="233">
        <v>0</v>
      </c>
      <c r="BE14" s="233">
        <v>0</v>
      </c>
      <c r="BF14" s="233">
        <v>167</v>
      </c>
      <c r="BG14" s="233">
        <v>1150.9880000000001</v>
      </c>
      <c r="BH14" s="233">
        <v>9958</v>
      </c>
      <c r="BI14" s="233">
        <v>202111.00200000001</v>
      </c>
      <c r="BJ14" s="233">
        <v>2527</v>
      </c>
      <c r="BK14" s="233">
        <v>22772.685000000001</v>
      </c>
      <c r="BL14" s="233">
        <v>43177</v>
      </c>
      <c r="BM14" s="233">
        <v>561796.83600000001</v>
      </c>
      <c r="BN14" s="233">
        <v>52</v>
      </c>
      <c r="BO14" s="233">
        <v>220.38</v>
      </c>
      <c r="BP14" s="233">
        <v>87</v>
      </c>
      <c r="BQ14" s="233">
        <v>2813.3580000000002</v>
      </c>
      <c r="BR14" s="233">
        <v>1439786</v>
      </c>
      <c r="BS14" s="233">
        <v>3330384.81</v>
      </c>
      <c r="BT14" s="233"/>
      <c r="BU14" s="231">
        <v>100.24842513916559</v>
      </c>
      <c r="BV14" s="231">
        <v>100.09476531701867</v>
      </c>
    </row>
    <row r="15" spans="1:84" s="282" customFormat="1">
      <c r="A15" s="554" t="s">
        <v>580</v>
      </c>
      <c r="B15" s="233">
        <v>8662836</v>
      </c>
      <c r="C15" s="233">
        <v>95959603.616999999</v>
      </c>
      <c r="D15" s="233">
        <v>8316196</v>
      </c>
      <c r="E15" s="233">
        <v>86664038.314999998</v>
      </c>
      <c r="F15" s="233">
        <v>5429413</v>
      </c>
      <c r="G15" s="233">
        <v>59173100.739</v>
      </c>
      <c r="H15" s="233">
        <v>7247</v>
      </c>
      <c r="I15" s="233">
        <v>80892.982000000004</v>
      </c>
      <c r="J15" s="233">
        <v>1156426</v>
      </c>
      <c r="K15" s="233">
        <v>10543544.476</v>
      </c>
      <c r="L15" s="233">
        <v>1723110</v>
      </c>
      <c r="M15" s="233">
        <v>16866500.118000001</v>
      </c>
      <c r="N15" s="233">
        <v>0</v>
      </c>
      <c r="O15" s="233">
        <v>0</v>
      </c>
      <c r="P15" s="233">
        <v>13596</v>
      </c>
      <c r="Q15" s="233">
        <v>120137.393</v>
      </c>
      <c r="R15" s="233">
        <v>164561</v>
      </c>
      <c r="S15" s="233">
        <v>6369292.6169999996</v>
      </c>
      <c r="T15" s="233">
        <v>0</v>
      </c>
      <c r="U15" s="233">
        <v>0</v>
      </c>
      <c r="V15" s="233">
        <v>6252</v>
      </c>
      <c r="W15" s="233">
        <v>486140.36700000003</v>
      </c>
      <c r="X15" s="233">
        <v>296</v>
      </c>
      <c r="Y15" s="233">
        <v>5543.6</v>
      </c>
      <c r="Z15" s="233">
        <v>96755</v>
      </c>
      <c r="AA15" s="233">
        <v>915823.78</v>
      </c>
      <c r="AB15" s="233">
        <v>562</v>
      </c>
      <c r="AC15" s="233">
        <v>53540.86</v>
      </c>
      <c r="AD15" s="233">
        <v>0</v>
      </c>
      <c r="AE15" s="233">
        <v>0</v>
      </c>
      <c r="AF15" s="233">
        <v>505</v>
      </c>
      <c r="AG15" s="233">
        <v>60371.506999999998</v>
      </c>
      <c r="AH15" s="233">
        <v>0</v>
      </c>
      <c r="AI15" s="233">
        <v>0</v>
      </c>
      <c r="AJ15" s="233">
        <v>0</v>
      </c>
      <c r="AK15" s="233">
        <v>0</v>
      </c>
      <c r="AL15" s="233">
        <v>91</v>
      </c>
      <c r="AM15" s="233">
        <v>31591.955999999998</v>
      </c>
      <c r="AN15" s="233">
        <v>0</v>
      </c>
      <c r="AO15" s="233">
        <v>0</v>
      </c>
      <c r="AP15" s="233">
        <v>395</v>
      </c>
      <c r="AQ15" s="233">
        <v>41784.705000000002</v>
      </c>
      <c r="AR15" s="233">
        <v>2058</v>
      </c>
      <c r="AS15" s="233">
        <v>53175.307999999997</v>
      </c>
      <c r="AT15" s="233">
        <v>200</v>
      </c>
      <c r="AU15" s="233">
        <v>1131.8409999999999</v>
      </c>
      <c r="AV15" s="233">
        <v>21</v>
      </c>
      <c r="AW15" s="233">
        <v>4123.2169999999996</v>
      </c>
      <c r="AX15" s="233">
        <v>0</v>
      </c>
      <c r="AY15" s="233">
        <v>0</v>
      </c>
      <c r="AZ15" s="233">
        <v>251</v>
      </c>
      <c r="BA15" s="233">
        <v>348563.18</v>
      </c>
      <c r="BB15" s="233">
        <v>1368</v>
      </c>
      <c r="BC15" s="233">
        <v>26436.258999999998</v>
      </c>
      <c r="BD15" s="233">
        <v>0</v>
      </c>
      <c r="BE15" s="233">
        <v>0</v>
      </c>
      <c r="BF15" s="233">
        <v>363</v>
      </c>
      <c r="BG15" s="233">
        <v>3976.1329999999998</v>
      </c>
      <c r="BH15" s="233">
        <v>9932</v>
      </c>
      <c r="BI15" s="233">
        <v>153816.943</v>
      </c>
      <c r="BJ15" s="233">
        <v>3201</v>
      </c>
      <c r="BK15" s="233">
        <v>28561.84</v>
      </c>
      <c r="BL15" s="233">
        <v>45915</v>
      </c>
      <c r="BM15" s="233">
        <v>590743.81099999999</v>
      </c>
      <c r="BN15" s="233">
        <v>94</v>
      </c>
      <c r="BO15" s="233">
        <v>444.47</v>
      </c>
      <c r="BP15" s="233">
        <v>1</v>
      </c>
      <c r="BQ15" s="233">
        <v>20.86</v>
      </c>
      <c r="BR15" s="233">
        <v>223</v>
      </c>
      <c r="BS15" s="233">
        <v>344.65499999999997</v>
      </c>
      <c r="BT15" s="233"/>
      <c r="BU15" s="231">
        <v>101.26689469586626</v>
      </c>
      <c r="BV15" s="231">
        <v>101.11328336617001</v>
      </c>
    </row>
    <row r="16" spans="1:84" s="282" customFormat="1">
      <c r="A16" s="535" t="s">
        <v>581</v>
      </c>
      <c r="B16" s="242">
        <v>15272519</v>
      </c>
      <c r="C16" s="242">
        <v>167099823.93599999</v>
      </c>
      <c r="D16" s="242">
        <v>13644529</v>
      </c>
      <c r="E16" s="242">
        <v>146715068.699</v>
      </c>
      <c r="F16" s="242">
        <v>8547733</v>
      </c>
      <c r="G16" s="242">
        <v>96344568.842999995</v>
      </c>
      <c r="H16" s="242">
        <v>17013</v>
      </c>
      <c r="I16" s="242">
        <v>183117.47399999999</v>
      </c>
      <c r="J16" s="242">
        <v>1559557</v>
      </c>
      <c r="K16" s="242">
        <v>14928418.037</v>
      </c>
      <c r="L16" s="242">
        <v>3520226</v>
      </c>
      <c r="M16" s="242">
        <v>35258964.344999999</v>
      </c>
      <c r="N16" s="242">
        <v>0</v>
      </c>
      <c r="O16" s="242">
        <v>0</v>
      </c>
      <c r="P16" s="242">
        <v>12443</v>
      </c>
      <c r="Q16" s="242">
        <v>131400.36199999999</v>
      </c>
      <c r="R16" s="242">
        <v>343516</v>
      </c>
      <c r="S16" s="242">
        <v>13080813.922</v>
      </c>
      <c r="T16" s="242">
        <v>0</v>
      </c>
      <c r="U16" s="242">
        <v>0</v>
      </c>
      <c r="V16" s="242">
        <v>7469</v>
      </c>
      <c r="W16" s="242">
        <v>1389563.102</v>
      </c>
      <c r="X16" s="242">
        <v>607</v>
      </c>
      <c r="Y16" s="242">
        <v>15747.536</v>
      </c>
      <c r="Z16" s="242">
        <v>237993</v>
      </c>
      <c r="AA16" s="242">
        <v>1951444.9310000001</v>
      </c>
      <c r="AB16" s="242">
        <v>490</v>
      </c>
      <c r="AC16" s="242">
        <v>46438.962</v>
      </c>
      <c r="AD16" s="242">
        <v>0</v>
      </c>
      <c r="AE16" s="242">
        <v>0</v>
      </c>
      <c r="AF16" s="242">
        <v>1045</v>
      </c>
      <c r="AG16" s="242">
        <v>68948.134999999995</v>
      </c>
      <c r="AH16" s="242">
        <v>0</v>
      </c>
      <c r="AI16" s="242">
        <v>0</v>
      </c>
      <c r="AJ16" s="242">
        <v>82</v>
      </c>
      <c r="AK16" s="242">
        <v>241.41800000000001</v>
      </c>
      <c r="AL16" s="242">
        <v>85</v>
      </c>
      <c r="AM16" s="242">
        <v>28014.057000000001</v>
      </c>
      <c r="AN16" s="242">
        <v>0</v>
      </c>
      <c r="AO16" s="242">
        <v>0</v>
      </c>
      <c r="AP16" s="242">
        <v>790</v>
      </c>
      <c r="AQ16" s="242">
        <v>78771.851999999999</v>
      </c>
      <c r="AR16" s="242">
        <v>1753</v>
      </c>
      <c r="AS16" s="242">
        <v>65919.64</v>
      </c>
      <c r="AT16" s="242">
        <v>602</v>
      </c>
      <c r="AU16" s="242">
        <v>1433.2729999999999</v>
      </c>
      <c r="AV16" s="242">
        <v>36</v>
      </c>
      <c r="AW16" s="242">
        <v>5527.7449999999999</v>
      </c>
      <c r="AX16" s="242">
        <v>0</v>
      </c>
      <c r="AY16" s="242">
        <v>0</v>
      </c>
      <c r="AZ16" s="242">
        <v>230</v>
      </c>
      <c r="BA16" s="242">
        <v>22536.94</v>
      </c>
      <c r="BB16" s="242">
        <v>2510</v>
      </c>
      <c r="BC16" s="242">
        <v>54746.459000000003</v>
      </c>
      <c r="BD16" s="242">
        <v>0</v>
      </c>
      <c r="BE16" s="242">
        <v>0</v>
      </c>
      <c r="BF16" s="242">
        <v>551</v>
      </c>
      <c r="BG16" s="242">
        <v>4223.5119999999997</v>
      </c>
      <c r="BH16" s="242">
        <v>11795</v>
      </c>
      <c r="BI16" s="242">
        <v>243591.356</v>
      </c>
      <c r="BJ16" s="242">
        <v>5517</v>
      </c>
      <c r="BK16" s="242">
        <v>57962.783000000003</v>
      </c>
      <c r="BL16" s="242">
        <v>71502</v>
      </c>
      <c r="BM16" s="242">
        <v>1140907.4269999999</v>
      </c>
      <c r="BN16" s="242">
        <v>152</v>
      </c>
      <c r="BO16" s="242">
        <v>658.476</v>
      </c>
      <c r="BP16" s="242">
        <v>76</v>
      </c>
      <c r="BQ16" s="242">
        <v>1129.9069999999999</v>
      </c>
      <c r="BR16" s="242">
        <v>928746</v>
      </c>
      <c r="BS16" s="242">
        <v>1994733.442</v>
      </c>
      <c r="BT16" s="233"/>
      <c r="BU16" s="240">
        <v>101.3640878019979</v>
      </c>
      <c r="BV16" s="240">
        <v>101.857545063431</v>
      </c>
    </row>
    <row r="17" spans="1:74" s="282" customFormat="1">
      <c r="A17" s="554" t="s">
        <v>582</v>
      </c>
      <c r="B17" s="249">
        <v>24785230</v>
      </c>
      <c r="C17" s="249">
        <v>239335096.01800001</v>
      </c>
      <c r="D17" s="249">
        <v>19141849</v>
      </c>
      <c r="E17" s="249">
        <v>195840546.34599999</v>
      </c>
      <c r="F17" s="249">
        <v>9182920</v>
      </c>
      <c r="G17" s="249">
        <v>99705952.136000007</v>
      </c>
      <c r="H17" s="249">
        <v>11826</v>
      </c>
      <c r="I17" s="249">
        <v>122478.02800000001</v>
      </c>
      <c r="J17" s="249">
        <v>2152542</v>
      </c>
      <c r="K17" s="249">
        <v>19814673.681000002</v>
      </c>
      <c r="L17" s="249">
        <v>7794561</v>
      </c>
      <c r="M17" s="249">
        <v>76197442.501000002</v>
      </c>
      <c r="N17" s="249">
        <v>0</v>
      </c>
      <c r="O17" s="249">
        <v>0</v>
      </c>
      <c r="P17" s="249">
        <v>18574</v>
      </c>
      <c r="Q17" s="249">
        <v>176563.427</v>
      </c>
      <c r="R17" s="249">
        <v>605176</v>
      </c>
      <c r="S17" s="249">
        <v>26694631.673999999</v>
      </c>
      <c r="T17" s="249">
        <v>0</v>
      </c>
      <c r="U17" s="249">
        <v>0</v>
      </c>
      <c r="V17" s="249">
        <v>10715</v>
      </c>
      <c r="W17" s="249">
        <v>2233424.6379999998</v>
      </c>
      <c r="X17" s="249">
        <v>418</v>
      </c>
      <c r="Y17" s="249">
        <v>7146.4690000000001</v>
      </c>
      <c r="Z17" s="249">
        <v>343069</v>
      </c>
      <c r="AA17" s="249">
        <v>2258732.4440000001</v>
      </c>
      <c r="AB17" s="249">
        <v>669</v>
      </c>
      <c r="AC17" s="249">
        <v>54712.504000000001</v>
      </c>
      <c r="AD17" s="249">
        <v>0</v>
      </c>
      <c r="AE17" s="249">
        <v>0</v>
      </c>
      <c r="AF17" s="249">
        <v>516</v>
      </c>
      <c r="AG17" s="249">
        <v>79180.346999999994</v>
      </c>
      <c r="AH17" s="249">
        <v>0</v>
      </c>
      <c r="AI17" s="249">
        <v>0</v>
      </c>
      <c r="AJ17" s="249">
        <v>310</v>
      </c>
      <c r="AK17" s="249">
        <v>13084.529</v>
      </c>
      <c r="AL17" s="249">
        <v>446</v>
      </c>
      <c r="AM17" s="249">
        <v>134034.75200000001</v>
      </c>
      <c r="AN17" s="249">
        <v>0</v>
      </c>
      <c r="AO17" s="249">
        <v>0</v>
      </c>
      <c r="AP17" s="249">
        <v>895</v>
      </c>
      <c r="AQ17" s="249">
        <v>101331.333</v>
      </c>
      <c r="AR17" s="249">
        <v>1274</v>
      </c>
      <c r="AS17" s="249">
        <v>35651.313999999998</v>
      </c>
      <c r="AT17" s="249">
        <v>1493</v>
      </c>
      <c r="AU17" s="249">
        <v>3302.308</v>
      </c>
      <c r="AV17" s="249">
        <v>110</v>
      </c>
      <c r="AW17" s="249">
        <v>31665.852999999999</v>
      </c>
      <c r="AX17" s="249">
        <v>0</v>
      </c>
      <c r="AY17" s="249">
        <v>0</v>
      </c>
      <c r="AZ17" s="249">
        <v>509</v>
      </c>
      <c r="BA17" s="249">
        <v>378175.85</v>
      </c>
      <c r="BB17" s="249">
        <v>3404</v>
      </c>
      <c r="BC17" s="249">
        <v>89270.555999999997</v>
      </c>
      <c r="BD17" s="249">
        <v>0</v>
      </c>
      <c r="BE17" s="249">
        <v>0</v>
      </c>
      <c r="BF17" s="249">
        <v>2300</v>
      </c>
      <c r="BG17" s="249">
        <v>18973.737000000001</v>
      </c>
      <c r="BH17" s="249">
        <v>19803</v>
      </c>
      <c r="BI17" s="249">
        <v>443110.261</v>
      </c>
      <c r="BJ17" s="249">
        <v>9807</v>
      </c>
      <c r="BK17" s="249">
        <v>144129.86199999999</v>
      </c>
      <c r="BL17" s="249">
        <v>90548</v>
      </c>
      <c r="BM17" s="249">
        <v>1395942.446</v>
      </c>
      <c r="BN17" s="249">
        <v>98</v>
      </c>
      <c r="BO17" s="249">
        <v>429.24400000000003</v>
      </c>
      <c r="BP17" s="249">
        <v>14</v>
      </c>
      <c r="BQ17" s="249">
        <v>585.72799999999995</v>
      </c>
      <c r="BR17" s="249">
        <v>4533233</v>
      </c>
      <c r="BS17" s="249">
        <v>9200470.3959999997</v>
      </c>
      <c r="BT17" s="233"/>
      <c r="BU17" s="231">
        <v>101.70413264147535</v>
      </c>
      <c r="BV17" s="231">
        <v>101.57122126436934</v>
      </c>
    </row>
    <row r="18" spans="1:74" s="282" customFormat="1">
      <c r="A18" s="554" t="s">
        <v>583</v>
      </c>
      <c r="B18" s="233">
        <v>18138861</v>
      </c>
      <c r="C18" s="233">
        <v>186876733.64500001</v>
      </c>
      <c r="D18" s="233">
        <v>14299886</v>
      </c>
      <c r="E18" s="233">
        <v>156127480.30000001</v>
      </c>
      <c r="F18" s="233">
        <v>7136011</v>
      </c>
      <c r="G18" s="233">
        <v>82432425.333000004</v>
      </c>
      <c r="H18" s="233">
        <v>943</v>
      </c>
      <c r="I18" s="233">
        <v>9368.1180000000004</v>
      </c>
      <c r="J18" s="233">
        <v>1441156</v>
      </c>
      <c r="K18" s="233">
        <v>14157200.549000001</v>
      </c>
      <c r="L18" s="233">
        <v>5721776</v>
      </c>
      <c r="M18" s="233">
        <v>59528486.299999997</v>
      </c>
      <c r="N18" s="233">
        <v>0</v>
      </c>
      <c r="O18" s="233">
        <v>0</v>
      </c>
      <c r="P18" s="233">
        <v>8259</v>
      </c>
      <c r="Q18" s="233">
        <v>137255.32199999999</v>
      </c>
      <c r="R18" s="233">
        <v>403565</v>
      </c>
      <c r="S18" s="233">
        <v>17969048.763</v>
      </c>
      <c r="T18" s="233">
        <v>0</v>
      </c>
      <c r="U18" s="233">
        <v>0</v>
      </c>
      <c r="V18" s="233">
        <v>20620</v>
      </c>
      <c r="W18" s="233">
        <v>2139911.2239999999</v>
      </c>
      <c r="X18" s="233">
        <v>2496</v>
      </c>
      <c r="Y18" s="233">
        <v>45581.169000000002</v>
      </c>
      <c r="Z18" s="233">
        <v>195553</v>
      </c>
      <c r="AA18" s="233">
        <v>1648712.75</v>
      </c>
      <c r="AB18" s="233">
        <v>833</v>
      </c>
      <c r="AC18" s="233">
        <v>75671.588000000003</v>
      </c>
      <c r="AD18" s="233">
        <v>0</v>
      </c>
      <c r="AE18" s="233">
        <v>0</v>
      </c>
      <c r="AF18" s="233">
        <v>738</v>
      </c>
      <c r="AG18" s="233">
        <v>66251.467999999993</v>
      </c>
      <c r="AH18" s="233">
        <v>0</v>
      </c>
      <c r="AI18" s="233">
        <v>0</v>
      </c>
      <c r="AJ18" s="233">
        <v>251</v>
      </c>
      <c r="AK18" s="233">
        <v>1210.3430000000001</v>
      </c>
      <c r="AL18" s="233">
        <v>705</v>
      </c>
      <c r="AM18" s="233">
        <v>319725.315</v>
      </c>
      <c r="AN18" s="233">
        <v>0</v>
      </c>
      <c r="AO18" s="233">
        <v>0</v>
      </c>
      <c r="AP18" s="233">
        <v>903</v>
      </c>
      <c r="AQ18" s="233">
        <v>94799.342999999993</v>
      </c>
      <c r="AR18" s="233">
        <v>1827</v>
      </c>
      <c r="AS18" s="233">
        <v>57782.271999999997</v>
      </c>
      <c r="AT18" s="233">
        <v>908</v>
      </c>
      <c r="AU18" s="233">
        <v>2085.1370000000002</v>
      </c>
      <c r="AV18" s="233">
        <v>74</v>
      </c>
      <c r="AW18" s="233">
        <v>21029.637999999999</v>
      </c>
      <c r="AX18" s="233">
        <v>0</v>
      </c>
      <c r="AY18" s="233">
        <v>0</v>
      </c>
      <c r="AZ18" s="233">
        <v>414</v>
      </c>
      <c r="BA18" s="233">
        <v>375868.59</v>
      </c>
      <c r="BB18" s="233">
        <v>2854</v>
      </c>
      <c r="BC18" s="233">
        <v>72838.023000000001</v>
      </c>
      <c r="BD18" s="233">
        <v>0</v>
      </c>
      <c r="BE18" s="233">
        <v>0</v>
      </c>
      <c r="BF18" s="233">
        <v>652</v>
      </c>
      <c r="BG18" s="233">
        <v>9129.9529999999995</v>
      </c>
      <c r="BH18" s="233">
        <v>24490</v>
      </c>
      <c r="BI18" s="233">
        <v>454237.52399999998</v>
      </c>
      <c r="BJ18" s="233">
        <v>7708</v>
      </c>
      <c r="BK18" s="233">
        <v>125071.175</v>
      </c>
      <c r="BL18" s="233">
        <v>80245</v>
      </c>
      <c r="BM18" s="233">
        <v>1210399.8799999999</v>
      </c>
      <c r="BN18" s="233">
        <v>110</v>
      </c>
      <c r="BO18" s="233">
        <v>428.471</v>
      </c>
      <c r="BP18" s="233">
        <v>33</v>
      </c>
      <c r="BQ18" s="233">
        <v>780.303</v>
      </c>
      <c r="BR18" s="233">
        <v>3085737</v>
      </c>
      <c r="BS18" s="233">
        <v>5921435.0939999996</v>
      </c>
      <c r="BT18" s="233"/>
      <c r="BU18" s="231">
        <v>102.1030726004623</v>
      </c>
      <c r="BV18" s="231">
        <v>101.46217729222408</v>
      </c>
    </row>
    <row r="19" spans="1:74" s="282" customFormat="1">
      <c r="A19" s="554" t="s">
        <v>584</v>
      </c>
      <c r="B19" s="233">
        <v>14161826</v>
      </c>
      <c r="C19" s="233">
        <v>170142395.41600001</v>
      </c>
      <c r="D19" s="233">
        <v>13446395</v>
      </c>
      <c r="E19" s="233">
        <v>149168390.92899999</v>
      </c>
      <c r="F19" s="233">
        <v>7443558</v>
      </c>
      <c r="G19" s="233">
        <v>87200665.738999993</v>
      </c>
      <c r="H19" s="233">
        <v>980</v>
      </c>
      <c r="I19" s="233">
        <v>8260.482</v>
      </c>
      <c r="J19" s="233">
        <v>1398746</v>
      </c>
      <c r="K19" s="233">
        <v>13654004.063999999</v>
      </c>
      <c r="L19" s="233">
        <v>4603111</v>
      </c>
      <c r="M19" s="233">
        <v>48305460.644000001</v>
      </c>
      <c r="N19" s="233">
        <v>0</v>
      </c>
      <c r="O19" s="233">
        <v>0</v>
      </c>
      <c r="P19" s="233">
        <v>9995</v>
      </c>
      <c r="Q19" s="233">
        <v>107436.579</v>
      </c>
      <c r="R19" s="233">
        <v>378808</v>
      </c>
      <c r="S19" s="233">
        <v>15556542.744000001</v>
      </c>
      <c r="T19" s="233">
        <v>4</v>
      </c>
      <c r="U19" s="233">
        <v>4.91</v>
      </c>
      <c r="V19" s="233">
        <v>8159</v>
      </c>
      <c r="W19" s="233">
        <v>1713584.0970000001</v>
      </c>
      <c r="X19" s="233">
        <v>930</v>
      </c>
      <c r="Y19" s="233">
        <v>32107.601999999999</v>
      </c>
      <c r="Z19" s="233">
        <v>211985</v>
      </c>
      <c r="AA19" s="233">
        <v>1427842.8160000001</v>
      </c>
      <c r="AB19" s="233">
        <v>849</v>
      </c>
      <c r="AC19" s="233">
        <v>72566.490000000005</v>
      </c>
      <c r="AD19" s="233">
        <v>0</v>
      </c>
      <c r="AE19" s="233">
        <v>0</v>
      </c>
      <c r="AF19" s="233">
        <v>424</v>
      </c>
      <c r="AG19" s="233">
        <v>47518.953000000001</v>
      </c>
      <c r="AH19" s="233">
        <v>50</v>
      </c>
      <c r="AI19" s="233">
        <v>970.13</v>
      </c>
      <c r="AJ19" s="233">
        <v>83</v>
      </c>
      <c r="AK19" s="233">
        <v>1130.55</v>
      </c>
      <c r="AL19" s="233">
        <v>155</v>
      </c>
      <c r="AM19" s="233">
        <v>45747.946000000004</v>
      </c>
      <c r="AN19" s="233">
        <v>0</v>
      </c>
      <c r="AO19" s="233">
        <v>0</v>
      </c>
      <c r="AP19" s="233">
        <v>1135</v>
      </c>
      <c r="AQ19" s="233">
        <v>138150.076</v>
      </c>
      <c r="AR19" s="233">
        <v>2716</v>
      </c>
      <c r="AS19" s="233">
        <v>76729.368000000002</v>
      </c>
      <c r="AT19" s="233">
        <v>835</v>
      </c>
      <c r="AU19" s="233">
        <v>3376.962</v>
      </c>
      <c r="AV19" s="233">
        <v>51</v>
      </c>
      <c r="AW19" s="233">
        <v>13639.912</v>
      </c>
      <c r="AX19" s="233">
        <v>0</v>
      </c>
      <c r="AY19" s="233">
        <v>0</v>
      </c>
      <c r="AZ19" s="233">
        <v>290</v>
      </c>
      <c r="BA19" s="233">
        <v>296135.14</v>
      </c>
      <c r="BB19" s="233">
        <v>2074</v>
      </c>
      <c r="BC19" s="233">
        <v>55289.784</v>
      </c>
      <c r="BD19" s="233">
        <v>0</v>
      </c>
      <c r="BE19" s="233">
        <v>0</v>
      </c>
      <c r="BF19" s="233">
        <v>617</v>
      </c>
      <c r="BG19" s="233">
        <v>6092.3819999999996</v>
      </c>
      <c r="BH19" s="233">
        <v>15830</v>
      </c>
      <c r="BI19" s="233">
        <v>268171.77799999999</v>
      </c>
      <c r="BJ19" s="233">
        <v>6039</v>
      </c>
      <c r="BK19" s="233">
        <v>95159.152000000002</v>
      </c>
      <c r="BL19" s="233">
        <v>74077</v>
      </c>
      <c r="BM19" s="233">
        <v>1014237.478</v>
      </c>
      <c r="BN19" s="233">
        <v>75</v>
      </c>
      <c r="BO19" s="233">
        <v>320.21699999999998</v>
      </c>
      <c r="BP19" s="233">
        <v>30</v>
      </c>
      <c r="BQ19" s="233">
        <v>815.274</v>
      </c>
      <c r="BR19" s="233">
        <v>220</v>
      </c>
      <c r="BS19" s="233">
        <v>434.14699999999999</v>
      </c>
      <c r="BT19" s="233"/>
      <c r="BU19" s="231">
        <v>101.90577363529532</v>
      </c>
      <c r="BV19" s="231">
        <v>102.16748745713447</v>
      </c>
    </row>
    <row r="20" spans="1:74" s="282" customFormat="1">
      <c r="A20" s="554" t="s">
        <v>585</v>
      </c>
      <c r="B20" s="233">
        <v>64333023</v>
      </c>
      <c r="C20" s="233">
        <v>589527153.92700005</v>
      </c>
      <c r="D20" s="233">
        <v>49228967</v>
      </c>
      <c r="E20" s="233">
        <v>470318787.07999998</v>
      </c>
      <c r="F20" s="233">
        <v>20015478</v>
      </c>
      <c r="G20" s="233">
        <v>205106438.961</v>
      </c>
      <c r="H20" s="233">
        <v>5293</v>
      </c>
      <c r="I20" s="233">
        <v>51618.904000000002</v>
      </c>
      <c r="J20" s="233">
        <v>5144513</v>
      </c>
      <c r="K20" s="233">
        <v>44729091.336999997</v>
      </c>
      <c r="L20" s="233">
        <v>24063683</v>
      </c>
      <c r="M20" s="233">
        <v>220431637.87799999</v>
      </c>
      <c r="N20" s="233">
        <v>-9</v>
      </c>
      <c r="O20" s="233">
        <v>-243.52799999999999</v>
      </c>
      <c r="P20" s="233">
        <v>46862</v>
      </c>
      <c r="Q20" s="233">
        <v>452854.33600000001</v>
      </c>
      <c r="R20" s="233">
        <v>2037871</v>
      </c>
      <c r="S20" s="233">
        <v>73885793.865999997</v>
      </c>
      <c r="T20" s="233">
        <v>7</v>
      </c>
      <c r="U20" s="233">
        <v>15.88</v>
      </c>
      <c r="V20" s="233">
        <v>41044</v>
      </c>
      <c r="W20" s="233">
        <v>8183632.9929999998</v>
      </c>
      <c r="X20" s="233">
        <v>3850</v>
      </c>
      <c r="Y20" s="233">
        <v>108756.424</v>
      </c>
      <c r="Z20" s="233">
        <v>940839</v>
      </c>
      <c r="AA20" s="233">
        <v>8258501.199</v>
      </c>
      <c r="AB20" s="233">
        <v>1357</v>
      </c>
      <c r="AC20" s="233">
        <v>183228.30600000001</v>
      </c>
      <c r="AD20" s="233">
        <v>0</v>
      </c>
      <c r="AE20" s="233">
        <v>0</v>
      </c>
      <c r="AF20" s="233">
        <v>1174</v>
      </c>
      <c r="AG20" s="233">
        <v>55512.921000000002</v>
      </c>
      <c r="AH20" s="233">
        <v>0</v>
      </c>
      <c r="AI20" s="233">
        <v>0</v>
      </c>
      <c r="AJ20" s="233">
        <v>2229</v>
      </c>
      <c r="AK20" s="233">
        <v>36091.599000000002</v>
      </c>
      <c r="AL20" s="233">
        <v>900</v>
      </c>
      <c r="AM20" s="233">
        <v>283216.47899999999</v>
      </c>
      <c r="AN20" s="233">
        <v>0</v>
      </c>
      <c r="AO20" s="233">
        <v>0</v>
      </c>
      <c r="AP20" s="233">
        <v>3705</v>
      </c>
      <c r="AQ20" s="233">
        <v>439106.99400000001</v>
      </c>
      <c r="AR20" s="233">
        <v>9989</v>
      </c>
      <c r="AS20" s="233">
        <v>287844.98</v>
      </c>
      <c r="AT20" s="233">
        <v>3643</v>
      </c>
      <c r="AU20" s="233">
        <v>11560.014999999999</v>
      </c>
      <c r="AV20" s="233">
        <v>250</v>
      </c>
      <c r="AW20" s="233">
        <v>92571.922999999995</v>
      </c>
      <c r="AX20" s="233">
        <v>1</v>
      </c>
      <c r="AY20" s="233">
        <v>119.18</v>
      </c>
      <c r="AZ20" s="233">
        <v>1571</v>
      </c>
      <c r="BA20" s="233">
        <v>724277.01</v>
      </c>
      <c r="BB20" s="233">
        <v>7890</v>
      </c>
      <c r="BC20" s="233">
        <v>176751.61499999999</v>
      </c>
      <c r="BD20" s="233">
        <v>0</v>
      </c>
      <c r="BE20" s="233">
        <v>0</v>
      </c>
      <c r="BF20" s="233">
        <v>4012</v>
      </c>
      <c r="BG20" s="233">
        <v>35347.731</v>
      </c>
      <c r="BH20" s="233">
        <v>54182</v>
      </c>
      <c r="BI20" s="233">
        <v>1314562.8570000001</v>
      </c>
      <c r="BJ20" s="233">
        <v>26595</v>
      </c>
      <c r="BK20" s="233">
        <v>551535.12699999998</v>
      </c>
      <c r="BL20" s="233">
        <v>213132</v>
      </c>
      <c r="BM20" s="233">
        <v>3390275.53</v>
      </c>
      <c r="BN20" s="233">
        <v>324</v>
      </c>
      <c r="BO20" s="233">
        <v>1441.067</v>
      </c>
      <c r="BP20" s="233">
        <v>282</v>
      </c>
      <c r="BQ20" s="233">
        <v>10813.103999999999</v>
      </c>
      <c r="BR20" s="233">
        <v>11702356</v>
      </c>
      <c r="BS20" s="233">
        <v>20724799.239</v>
      </c>
      <c r="BT20" s="233"/>
      <c r="BU20" s="231">
        <v>101.94844867836457</v>
      </c>
      <c r="BV20" s="231">
        <v>102.45079233183485</v>
      </c>
    </row>
    <row r="21" spans="1:74" s="282" customFormat="1">
      <c r="A21" s="535" t="s">
        <v>586</v>
      </c>
      <c r="B21" s="242">
        <v>55633483</v>
      </c>
      <c r="C21" s="242">
        <v>549214021.82500005</v>
      </c>
      <c r="D21" s="242">
        <v>42605677</v>
      </c>
      <c r="E21" s="242">
        <v>439131759.96600002</v>
      </c>
      <c r="F21" s="242">
        <v>15925610</v>
      </c>
      <c r="G21" s="242">
        <v>179884214.625</v>
      </c>
      <c r="H21" s="242">
        <v>48271</v>
      </c>
      <c r="I21" s="242">
        <v>555970.08700000006</v>
      </c>
      <c r="J21" s="242">
        <v>4561202</v>
      </c>
      <c r="K21" s="242">
        <v>42372024.853</v>
      </c>
      <c r="L21" s="242">
        <v>22070594</v>
      </c>
      <c r="M21" s="242">
        <v>216319550.40099999</v>
      </c>
      <c r="N21" s="242">
        <v>-1</v>
      </c>
      <c r="O21" s="242">
        <v>-62.401000000000003</v>
      </c>
      <c r="P21" s="242">
        <v>38216</v>
      </c>
      <c r="Q21" s="242">
        <v>384464.76</v>
      </c>
      <c r="R21" s="242">
        <v>1737036</v>
      </c>
      <c r="S21" s="242">
        <v>69909582.246000007</v>
      </c>
      <c r="T21" s="242">
        <v>0</v>
      </c>
      <c r="U21" s="242">
        <v>0</v>
      </c>
      <c r="V21" s="242">
        <v>43159</v>
      </c>
      <c r="W21" s="242">
        <v>6960984.2570000002</v>
      </c>
      <c r="X21" s="242">
        <v>1549</v>
      </c>
      <c r="Y21" s="242">
        <v>50355.082000000002</v>
      </c>
      <c r="Z21" s="242">
        <v>882165</v>
      </c>
      <c r="AA21" s="242">
        <v>6782047.7819999997</v>
      </c>
      <c r="AB21" s="242">
        <v>1171</v>
      </c>
      <c r="AC21" s="242">
        <v>181873.255</v>
      </c>
      <c r="AD21" s="242">
        <v>0</v>
      </c>
      <c r="AE21" s="242">
        <v>0</v>
      </c>
      <c r="AF21" s="242">
        <v>1201</v>
      </c>
      <c r="AG21" s="242">
        <v>95914.755000000005</v>
      </c>
      <c r="AH21" s="242">
        <v>34</v>
      </c>
      <c r="AI21" s="242">
        <v>1456.47</v>
      </c>
      <c r="AJ21" s="242">
        <v>2932</v>
      </c>
      <c r="AK21" s="242">
        <v>65136.92</v>
      </c>
      <c r="AL21" s="242">
        <v>598</v>
      </c>
      <c r="AM21" s="242">
        <v>232127.96400000001</v>
      </c>
      <c r="AN21" s="242">
        <v>0</v>
      </c>
      <c r="AO21" s="242">
        <v>0</v>
      </c>
      <c r="AP21" s="242">
        <v>2491</v>
      </c>
      <c r="AQ21" s="242">
        <v>282304.54100000003</v>
      </c>
      <c r="AR21" s="242">
        <v>9219</v>
      </c>
      <c r="AS21" s="242">
        <v>232477.34700000001</v>
      </c>
      <c r="AT21" s="242">
        <v>4016</v>
      </c>
      <c r="AU21" s="242">
        <v>14515.99</v>
      </c>
      <c r="AV21" s="242">
        <v>311</v>
      </c>
      <c r="AW21" s="242">
        <v>90824.134000000005</v>
      </c>
      <c r="AX21" s="242">
        <v>0</v>
      </c>
      <c r="AY21" s="242">
        <v>0</v>
      </c>
      <c r="AZ21" s="242">
        <v>1076</v>
      </c>
      <c r="BA21" s="242">
        <v>653368.43000000005</v>
      </c>
      <c r="BB21" s="242">
        <v>7508</v>
      </c>
      <c r="BC21" s="242">
        <v>167147.01</v>
      </c>
      <c r="BD21" s="242">
        <v>0</v>
      </c>
      <c r="BE21" s="242">
        <v>0</v>
      </c>
      <c r="BF21" s="242">
        <v>4711</v>
      </c>
      <c r="BG21" s="242">
        <v>33148.85</v>
      </c>
      <c r="BH21" s="242">
        <v>48241</v>
      </c>
      <c r="BI21" s="242">
        <v>1013606.747</v>
      </c>
      <c r="BJ21" s="242">
        <v>26447</v>
      </c>
      <c r="BK21" s="242">
        <v>516047.89500000002</v>
      </c>
      <c r="BL21" s="242">
        <v>215466</v>
      </c>
      <c r="BM21" s="242">
        <v>3401658.5890000002</v>
      </c>
      <c r="BN21" s="242">
        <v>364</v>
      </c>
      <c r="BO21" s="242">
        <v>1681.173</v>
      </c>
      <c r="BP21" s="242">
        <v>138</v>
      </c>
      <c r="BQ21" s="242">
        <v>3667.5439999999999</v>
      </c>
      <c r="BR21" s="242">
        <v>9999758</v>
      </c>
      <c r="BS21" s="242">
        <v>19007932.519000001</v>
      </c>
      <c r="BT21" s="233"/>
      <c r="BU21" s="240">
        <v>101.85368882066928</v>
      </c>
      <c r="BV21" s="240">
        <v>102.60329320333592</v>
      </c>
    </row>
    <row r="22" spans="1:74" s="282" customFormat="1">
      <c r="A22" s="554" t="s">
        <v>587</v>
      </c>
      <c r="B22" s="249">
        <v>156260493</v>
      </c>
      <c r="C22" s="249">
        <v>1623056675.5209999</v>
      </c>
      <c r="D22" s="249">
        <v>120200960</v>
      </c>
      <c r="E22" s="249">
        <v>1266886901.198</v>
      </c>
      <c r="F22" s="249">
        <v>40995924</v>
      </c>
      <c r="G22" s="249">
        <v>467123166.37900001</v>
      </c>
      <c r="H22" s="249">
        <v>21880</v>
      </c>
      <c r="I22" s="249">
        <v>273025.935</v>
      </c>
      <c r="J22" s="249">
        <v>11027483</v>
      </c>
      <c r="K22" s="249">
        <v>111832108.777</v>
      </c>
      <c r="L22" s="249">
        <v>68155673</v>
      </c>
      <c r="M22" s="249">
        <v>687658600.10699999</v>
      </c>
      <c r="N22" s="249">
        <v>0</v>
      </c>
      <c r="O22" s="249">
        <v>0</v>
      </c>
      <c r="P22" s="249">
        <v>52373</v>
      </c>
      <c r="Q22" s="249">
        <v>644498.35100000002</v>
      </c>
      <c r="R22" s="249">
        <v>6545652</v>
      </c>
      <c r="S22" s="249">
        <v>230864080.09900001</v>
      </c>
      <c r="T22" s="249">
        <v>0</v>
      </c>
      <c r="U22" s="249">
        <v>0</v>
      </c>
      <c r="V22" s="249">
        <v>130874</v>
      </c>
      <c r="W22" s="249">
        <v>21437074.892000001</v>
      </c>
      <c r="X22" s="249">
        <v>3977</v>
      </c>
      <c r="Y22" s="249">
        <v>108019.662</v>
      </c>
      <c r="Z22" s="249">
        <v>2813111</v>
      </c>
      <c r="AA22" s="249">
        <v>27891313.278000001</v>
      </c>
      <c r="AB22" s="249">
        <v>1607</v>
      </c>
      <c r="AC22" s="249">
        <v>221790.47500000001</v>
      </c>
      <c r="AD22" s="249">
        <v>10</v>
      </c>
      <c r="AE22" s="249">
        <v>587.66800000000001</v>
      </c>
      <c r="AF22" s="249">
        <v>3141</v>
      </c>
      <c r="AG22" s="249">
        <v>147635.69</v>
      </c>
      <c r="AH22" s="249">
        <v>42</v>
      </c>
      <c r="AI22" s="249">
        <v>1209.69</v>
      </c>
      <c r="AJ22" s="249">
        <v>8960</v>
      </c>
      <c r="AK22" s="249">
        <v>152642.66</v>
      </c>
      <c r="AL22" s="249">
        <v>3372</v>
      </c>
      <c r="AM22" s="249">
        <v>1265099.6189999999</v>
      </c>
      <c r="AN22" s="249">
        <v>0</v>
      </c>
      <c r="AO22" s="249">
        <v>0</v>
      </c>
      <c r="AP22" s="249">
        <v>5749</v>
      </c>
      <c r="AQ22" s="249">
        <v>677515.995</v>
      </c>
      <c r="AR22" s="249">
        <v>64474</v>
      </c>
      <c r="AS22" s="249">
        <v>1795697.2390000001</v>
      </c>
      <c r="AT22" s="249">
        <v>13312</v>
      </c>
      <c r="AU22" s="249">
        <v>83688.255000000005</v>
      </c>
      <c r="AV22" s="249">
        <v>1221</v>
      </c>
      <c r="AW22" s="249">
        <v>386539.05699999997</v>
      </c>
      <c r="AX22" s="249">
        <v>0</v>
      </c>
      <c r="AY22" s="249">
        <v>0</v>
      </c>
      <c r="AZ22" s="249">
        <v>2916</v>
      </c>
      <c r="BA22" s="249">
        <v>1974761.78</v>
      </c>
      <c r="BB22" s="249">
        <v>20677</v>
      </c>
      <c r="BC22" s="249">
        <v>440773.75599999999</v>
      </c>
      <c r="BD22" s="249">
        <v>0</v>
      </c>
      <c r="BE22" s="249">
        <v>0</v>
      </c>
      <c r="BF22" s="249">
        <v>11904</v>
      </c>
      <c r="BG22" s="249">
        <v>85539.596999999994</v>
      </c>
      <c r="BH22" s="249">
        <v>103903</v>
      </c>
      <c r="BI22" s="249">
        <v>2480940.946</v>
      </c>
      <c r="BJ22" s="249">
        <v>64130</v>
      </c>
      <c r="BK22" s="249">
        <v>1229117.8870000001</v>
      </c>
      <c r="BL22" s="249">
        <v>648150</v>
      </c>
      <c r="BM22" s="249">
        <v>11675450.91</v>
      </c>
      <c r="BN22" s="249">
        <v>1018</v>
      </c>
      <c r="BO22" s="249">
        <v>4544.6419999999998</v>
      </c>
      <c r="BP22" s="249">
        <v>553</v>
      </c>
      <c r="BQ22" s="249">
        <v>22614.776000000002</v>
      </c>
      <c r="BR22" s="249">
        <v>25558407</v>
      </c>
      <c r="BS22" s="249">
        <v>52578637.398999996</v>
      </c>
      <c r="BT22" s="233"/>
      <c r="BU22" s="231">
        <v>102.77335246256007</v>
      </c>
      <c r="BV22" s="231">
        <v>102.60824525203563</v>
      </c>
    </row>
    <row r="23" spans="1:74" s="282" customFormat="1">
      <c r="A23" s="554" t="s">
        <v>588</v>
      </c>
      <c r="B23" s="233">
        <v>89147473</v>
      </c>
      <c r="C23" s="233">
        <v>859943234.09300005</v>
      </c>
      <c r="D23" s="233">
        <v>69526191</v>
      </c>
      <c r="E23" s="233">
        <v>678755584.03900003</v>
      </c>
      <c r="F23" s="233">
        <v>23800175</v>
      </c>
      <c r="G23" s="233">
        <v>252745345.98899999</v>
      </c>
      <c r="H23" s="233">
        <v>46853</v>
      </c>
      <c r="I23" s="233">
        <v>445535.03399999999</v>
      </c>
      <c r="J23" s="233">
        <v>6530259</v>
      </c>
      <c r="K23" s="233">
        <v>58622614.255999997</v>
      </c>
      <c r="L23" s="233">
        <v>39148904</v>
      </c>
      <c r="M23" s="233">
        <v>366942088.75999999</v>
      </c>
      <c r="N23" s="233">
        <v>0</v>
      </c>
      <c r="O23" s="233">
        <v>0</v>
      </c>
      <c r="P23" s="233">
        <v>53483</v>
      </c>
      <c r="Q23" s="233">
        <v>534255.375</v>
      </c>
      <c r="R23" s="233">
        <v>3546318</v>
      </c>
      <c r="S23" s="233">
        <v>116343272.838</v>
      </c>
      <c r="T23" s="233">
        <v>0</v>
      </c>
      <c r="U23" s="233">
        <v>0</v>
      </c>
      <c r="V23" s="233">
        <v>57091</v>
      </c>
      <c r="W23" s="233">
        <v>10760688.914999999</v>
      </c>
      <c r="X23" s="233">
        <v>2349</v>
      </c>
      <c r="Y23" s="233">
        <v>38088.349000000002</v>
      </c>
      <c r="Z23" s="233">
        <v>1587796</v>
      </c>
      <c r="AA23" s="233">
        <v>12786521.745999999</v>
      </c>
      <c r="AB23" s="233">
        <v>1972</v>
      </c>
      <c r="AC23" s="233">
        <v>232885.31599999999</v>
      </c>
      <c r="AD23" s="233">
        <v>0</v>
      </c>
      <c r="AE23" s="233">
        <v>0</v>
      </c>
      <c r="AF23" s="233">
        <v>3512</v>
      </c>
      <c r="AG23" s="233">
        <v>145129.592</v>
      </c>
      <c r="AH23" s="233">
        <v>218</v>
      </c>
      <c r="AI23" s="233">
        <v>5727.34</v>
      </c>
      <c r="AJ23" s="233">
        <v>5686</v>
      </c>
      <c r="AK23" s="233">
        <v>92850.376000000004</v>
      </c>
      <c r="AL23" s="233">
        <v>1371</v>
      </c>
      <c r="AM23" s="233">
        <v>463752.14399999997</v>
      </c>
      <c r="AN23" s="233">
        <v>0</v>
      </c>
      <c r="AO23" s="233">
        <v>0</v>
      </c>
      <c r="AP23" s="233">
        <v>3614</v>
      </c>
      <c r="AQ23" s="233">
        <v>385939.23100000003</v>
      </c>
      <c r="AR23" s="233">
        <v>19165</v>
      </c>
      <c r="AS23" s="233">
        <v>461693.21299999999</v>
      </c>
      <c r="AT23" s="233">
        <v>5888</v>
      </c>
      <c r="AU23" s="233">
        <v>21613.917000000001</v>
      </c>
      <c r="AV23" s="233">
        <v>390</v>
      </c>
      <c r="AW23" s="233">
        <v>130697.594</v>
      </c>
      <c r="AX23" s="233">
        <v>0</v>
      </c>
      <c r="AY23" s="233">
        <v>0</v>
      </c>
      <c r="AZ23" s="233">
        <v>1640</v>
      </c>
      <c r="BA23" s="233">
        <v>1489828.25</v>
      </c>
      <c r="BB23" s="233">
        <v>11930</v>
      </c>
      <c r="BC23" s="233">
        <v>254931.50099999999</v>
      </c>
      <c r="BD23" s="233">
        <v>0</v>
      </c>
      <c r="BE23" s="233">
        <v>0</v>
      </c>
      <c r="BF23" s="233">
        <v>8518</v>
      </c>
      <c r="BG23" s="233">
        <v>70744.729000000007</v>
      </c>
      <c r="BH23" s="233">
        <v>54978</v>
      </c>
      <c r="BI23" s="233">
        <v>1224930.1340000001</v>
      </c>
      <c r="BJ23" s="233">
        <v>48957</v>
      </c>
      <c r="BK23" s="233">
        <v>883773.46</v>
      </c>
      <c r="BL23" s="233">
        <v>301915</v>
      </c>
      <c r="BM23" s="233">
        <v>4618544.1040000003</v>
      </c>
      <c r="BN23" s="233">
        <v>689</v>
      </c>
      <c r="BO23" s="233">
        <v>3233.52</v>
      </c>
      <c r="BP23" s="233">
        <v>98</v>
      </c>
      <c r="BQ23" s="233">
        <v>2306.2959999999998</v>
      </c>
      <c r="BR23" s="233">
        <v>13903704</v>
      </c>
      <c r="BS23" s="233">
        <v>30236242.114</v>
      </c>
      <c r="BT23" s="233"/>
      <c r="BU23" s="231">
        <v>102.501299210613</v>
      </c>
      <c r="BV23" s="231">
        <v>102.67406522113538</v>
      </c>
    </row>
    <row r="24" spans="1:74" s="282" customFormat="1">
      <c r="A24" s="554" t="s">
        <v>589</v>
      </c>
      <c r="B24" s="233">
        <v>20622642</v>
      </c>
      <c r="C24" s="233">
        <v>193364988.87200001</v>
      </c>
      <c r="D24" s="233">
        <v>16002777</v>
      </c>
      <c r="E24" s="233">
        <v>167283439.213</v>
      </c>
      <c r="F24" s="233">
        <v>10092517</v>
      </c>
      <c r="G24" s="233">
        <v>109172392.75300001</v>
      </c>
      <c r="H24" s="233">
        <v>10656</v>
      </c>
      <c r="I24" s="233">
        <v>122287.89599999999</v>
      </c>
      <c r="J24" s="233">
        <v>1837910</v>
      </c>
      <c r="K24" s="233">
        <v>17292079.032000002</v>
      </c>
      <c r="L24" s="233">
        <v>4061694</v>
      </c>
      <c r="M24" s="233">
        <v>40696679.531999998</v>
      </c>
      <c r="N24" s="233">
        <v>0</v>
      </c>
      <c r="O24" s="233">
        <v>0</v>
      </c>
      <c r="P24" s="233">
        <v>9924</v>
      </c>
      <c r="Q24" s="233">
        <v>114023.499</v>
      </c>
      <c r="R24" s="233">
        <v>411237</v>
      </c>
      <c r="S24" s="233">
        <v>13500240.886</v>
      </c>
      <c r="T24" s="233">
        <v>0</v>
      </c>
      <c r="U24" s="233">
        <v>0</v>
      </c>
      <c r="V24" s="233">
        <v>21663</v>
      </c>
      <c r="W24" s="233">
        <v>1289624.0660000001</v>
      </c>
      <c r="X24" s="233">
        <v>2019</v>
      </c>
      <c r="Y24" s="233">
        <v>55100.923000000003</v>
      </c>
      <c r="Z24" s="233">
        <v>290748</v>
      </c>
      <c r="AA24" s="233">
        <v>1770851.8430000001</v>
      </c>
      <c r="AB24" s="233">
        <v>659</v>
      </c>
      <c r="AC24" s="233">
        <v>62503.197999999997</v>
      </c>
      <c r="AD24" s="233">
        <v>0</v>
      </c>
      <c r="AE24" s="233">
        <v>0</v>
      </c>
      <c r="AF24" s="233">
        <v>619</v>
      </c>
      <c r="AG24" s="233">
        <v>53771.91</v>
      </c>
      <c r="AH24" s="233">
        <v>0</v>
      </c>
      <c r="AI24" s="233">
        <v>0</v>
      </c>
      <c r="AJ24" s="233">
        <v>1</v>
      </c>
      <c r="AK24" s="233">
        <v>4.3</v>
      </c>
      <c r="AL24" s="233">
        <v>152</v>
      </c>
      <c r="AM24" s="233">
        <v>40336.152999999998</v>
      </c>
      <c r="AN24" s="233">
        <v>0</v>
      </c>
      <c r="AO24" s="233">
        <v>0</v>
      </c>
      <c r="AP24" s="233">
        <v>939</v>
      </c>
      <c r="AQ24" s="233">
        <v>106494.36</v>
      </c>
      <c r="AR24" s="233">
        <v>1580</v>
      </c>
      <c r="AS24" s="233">
        <v>31838.19</v>
      </c>
      <c r="AT24" s="233">
        <v>690</v>
      </c>
      <c r="AU24" s="233">
        <v>1012.373</v>
      </c>
      <c r="AV24" s="233">
        <v>49</v>
      </c>
      <c r="AW24" s="233">
        <v>13580.036</v>
      </c>
      <c r="AX24" s="233">
        <v>0</v>
      </c>
      <c r="AY24" s="233">
        <v>0</v>
      </c>
      <c r="AZ24" s="233">
        <v>505</v>
      </c>
      <c r="BA24" s="233">
        <v>335411.76</v>
      </c>
      <c r="BB24" s="233">
        <v>3051</v>
      </c>
      <c r="BC24" s="233">
        <v>56898.273000000001</v>
      </c>
      <c r="BD24" s="233">
        <v>0</v>
      </c>
      <c r="BE24" s="233">
        <v>0</v>
      </c>
      <c r="BF24" s="233">
        <v>12388</v>
      </c>
      <c r="BG24" s="233">
        <v>51453.313999999998</v>
      </c>
      <c r="BH24" s="233">
        <v>20845</v>
      </c>
      <c r="BI24" s="233">
        <v>352811.21500000003</v>
      </c>
      <c r="BJ24" s="233">
        <v>5578</v>
      </c>
      <c r="BK24" s="233">
        <v>43151.487000000001</v>
      </c>
      <c r="BL24" s="233">
        <v>90497</v>
      </c>
      <c r="BM24" s="233">
        <v>1320244.79</v>
      </c>
      <c r="BN24" s="233">
        <v>160</v>
      </c>
      <c r="BO24" s="233">
        <v>723.90499999999997</v>
      </c>
      <c r="BP24" s="233">
        <v>48</v>
      </c>
      <c r="BQ24" s="233">
        <v>1060.607</v>
      </c>
      <c r="BR24" s="233">
        <v>3746513</v>
      </c>
      <c r="BS24" s="233">
        <v>6880412.5710000005</v>
      </c>
      <c r="BT24" s="233"/>
      <c r="BU24" s="231">
        <v>102.15185885630333</v>
      </c>
      <c r="BV24" s="231">
        <v>101.01052842748213</v>
      </c>
    </row>
    <row r="25" spans="1:74" s="282" customFormat="1">
      <c r="A25" s="554" t="s">
        <v>590</v>
      </c>
      <c r="B25" s="233">
        <v>7322285</v>
      </c>
      <c r="C25" s="233">
        <v>86710224.361000001</v>
      </c>
      <c r="D25" s="233">
        <v>7112974</v>
      </c>
      <c r="E25" s="233">
        <v>80815695.106000006</v>
      </c>
      <c r="F25" s="233">
        <v>4448893</v>
      </c>
      <c r="G25" s="233">
        <v>52679411.416000001</v>
      </c>
      <c r="H25" s="233">
        <v>3928</v>
      </c>
      <c r="I25" s="233">
        <v>40519.845999999998</v>
      </c>
      <c r="J25" s="233">
        <v>730191</v>
      </c>
      <c r="K25" s="233">
        <v>7396800.5020000003</v>
      </c>
      <c r="L25" s="233">
        <v>1929962</v>
      </c>
      <c r="M25" s="233">
        <v>20698963.342</v>
      </c>
      <c r="N25" s="233">
        <v>0</v>
      </c>
      <c r="O25" s="233">
        <v>0</v>
      </c>
      <c r="P25" s="233">
        <v>981</v>
      </c>
      <c r="Q25" s="233">
        <v>11916.486999999999</v>
      </c>
      <c r="R25" s="233">
        <v>63565</v>
      </c>
      <c r="S25" s="233">
        <v>3386721.5690000001</v>
      </c>
      <c r="T25" s="233">
        <v>0</v>
      </c>
      <c r="U25" s="233">
        <v>0</v>
      </c>
      <c r="V25" s="233">
        <v>1962</v>
      </c>
      <c r="W25" s="233">
        <v>378317.50099999999</v>
      </c>
      <c r="X25" s="233">
        <v>896</v>
      </c>
      <c r="Y25" s="233">
        <v>27289.847000000002</v>
      </c>
      <c r="Z25" s="233">
        <v>82481</v>
      </c>
      <c r="AA25" s="233">
        <v>512383.42499999999</v>
      </c>
      <c r="AB25" s="233">
        <v>735</v>
      </c>
      <c r="AC25" s="233">
        <v>56166.425999999999</v>
      </c>
      <c r="AD25" s="233">
        <v>0</v>
      </c>
      <c r="AE25" s="233">
        <v>0</v>
      </c>
      <c r="AF25" s="233">
        <v>642</v>
      </c>
      <c r="AG25" s="233">
        <v>54296.142</v>
      </c>
      <c r="AH25" s="233">
        <v>0</v>
      </c>
      <c r="AI25" s="233">
        <v>0</v>
      </c>
      <c r="AJ25" s="233">
        <v>0</v>
      </c>
      <c r="AK25" s="233">
        <v>0</v>
      </c>
      <c r="AL25" s="233">
        <v>110</v>
      </c>
      <c r="AM25" s="233">
        <v>30527.907999999999</v>
      </c>
      <c r="AN25" s="233">
        <v>0</v>
      </c>
      <c r="AO25" s="233">
        <v>0</v>
      </c>
      <c r="AP25" s="233">
        <v>287</v>
      </c>
      <c r="AQ25" s="233">
        <v>32394.271000000001</v>
      </c>
      <c r="AR25" s="233">
        <v>180</v>
      </c>
      <c r="AS25" s="233">
        <v>3823.15</v>
      </c>
      <c r="AT25" s="233">
        <v>646</v>
      </c>
      <c r="AU25" s="233">
        <v>1501.7349999999999</v>
      </c>
      <c r="AV25" s="233">
        <v>20</v>
      </c>
      <c r="AW25" s="233">
        <v>3572.2469999999998</v>
      </c>
      <c r="AX25" s="233">
        <v>0</v>
      </c>
      <c r="AY25" s="233">
        <v>0</v>
      </c>
      <c r="AZ25" s="233">
        <v>452</v>
      </c>
      <c r="BA25" s="233">
        <v>569436.13</v>
      </c>
      <c r="BB25" s="233">
        <v>2529</v>
      </c>
      <c r="BC25" s="233">
        <v>44905.290999999997</v>
      </c>
      <c r="BD25" s="233">
        <v>0</v>
      </c>
      <c r="BE25" s="233">
        <v>0</v>
      </c>
      <c r="BF25" s="233">
        <v>336</v>
      </c>
      <c r="BG25" s="233">
        <v>5657.7579999999998</v>
      </c>
      <c r="BH25" s="233">
        <v>8209</v>
      </c>
      <c r="BI25" s="233">
        <v>144819.655</v>
      </c>
      <c r="BJ25" s="233">
        <v>1666</v>
      </c>
      <c r="BK25" s="233">
        <v>15942.433999999999</v>
      </c>
      <c r="BL25" s="233">
        <v>43492</v>
      </c>
      <c r="BM25" s="233">
        <v>612747.68900000001</v>
      </c>
      <c r="BN25" s="233">
        <v>71</v>
      </c>
      <c r="BO25" s="233">
        <v>371.61</v>
      </c>
      <c r="BP25" s="233">
        <v>51</v>
      </c>
      <c r="BQ25" s="233">
        <v>1741.1410000000001</v>
      </c>
      <c r="BR25" s="233">
        <v>0</v>
      </c>
      <c r="BS25" s="233">
        <v>-3.161</v>
      </c>
      <c r="BT25" s="233"/>
      <c r="BU25" s="231">
        <v>102.76774397371764</v>
      </c>
      <c r="BV25" s="231">
        <v>102.11139761937812</v>
      </c>
    </row>
    <row r="26" spans="1:74" s="282" customFormat="1">
      <c r="A26" s="535" t="s">
        <v>591</v>
      </c>
      <c r="B26" s="242">
        <v>9870364</v>
      </c>
      <c r="C26" s="242">
        <v>109496760.32099999</v>
      </c>
      <c r="D26" s="242">
        <v>7745444</v>
      </c>
      <c r="E26" s="242">
        <v>95530085.976999998</v>
      </c>
      <c r="F26" s="242">
        <v>4870959</v>
      </c>
      <c r="G26" s="242">
        <v>63009535.983000003</v>
      </c>
      <c r="H26" s="242">
        <v>16118</v>
      </c>
      <c r="I26" s="242">
        <v>319376.495</v>
      </c>
      <c r="J26" s="242">
        <v>953084</v>
      </c>
      <c r="K26" s="242">
        <v>10649969.242000001</v>
      </c>
      <c r="L26" s="242">
        <v>1905283</v>
      </c>
      <c r="M26" s="242">
        <v>21551204.256999999</v>
      </c>
      <c r="N26" s="242">
        <v>-5</v>
      </c>
      <c r="O26" s="242">
        <v>-93.762</v>
      </c>
      <c r="P26" s="242">
        <v>10389</v>
      </c>
      <c r="Q26" s="242">
        <v>138788.88200000001</v>
      </c>
      <c r="R26" s="242">
        <v>138559</v>
      </c>
      <c r="S26" s="242">
        <v>7086936.6679999996</v>
      </c>
      <c r="T26" s="242">
        <v>0</v>
      </c>
      <c r="U26" s="242">
        <v>0</v>
      </c>
      <c r="V26" s="242">
        <v>15109</v>
      </c>
      <c r="W26" s="242">
        <v>799636.28700000001</v>
      </c>
      <c r="X26" s="242">
        <v>994</v>
      </c>
      <c r="Y26" s="242">
        <v>21292.637999999999</v>
      </c>
      <c r="Z26" s="242">
        <v>146759</v>
      </c>
      <c r="AA26" s="242">
        <v>999698.36100000003</v>
      </c>
      <c r="AB26" s="242">
        <v>897</v>
      </c>
      <c r="AC26" s="242">
        <v>78722.914999999994</v>
      </c>
      <c r="AD26" s="242">
        <v>0</v>
      </c>
      <c r="AE26" s="242">
        <v>0</v>
      </c>
      <c r="AF26" s="242">
        <v>658</v>
      </c>
      <c r="AG26" s="242">
        <v>83764.27</v>
      </c>
      <c r="AH26" s="242">
        <v>18</v>
      </c>
      <c r="AI26" s="242">
        <v>528.1</v>
      </c>
      <c r="AJ26" s="242">
        <v>32</v>
      </c>
      <c r="AK26" s="242">
        <v>897.94799999999998</v>
      </c>
      <c r="AL26" s="242">
        <v>107</v>
      </c>
      <c r="AM26" s="242">
        <v>44854.192999999999</v>
      </c>
      <c r="AN26" s="242">
        <v>0</v>
      </c>
      <c r="AO26" s="242">
        <v>0</v>
      </c>
      <c r="AP26" s="242">
        <v>464</v>
      </c>
      <c r="AQ26" s="242">
        <v>47610.038999999997</v>
      </c>
      <c r="AR26" s="242">
        <v>529</v>
      </c>
      <c r="AS26" s="242">
        <v>14362.914000000001</v>
      </c>
      <c r="AT26" s="242">
        <v>649</v>
      </c>
      <c r="AU26" s="242">
        <v>1623.038</v>
      </c>
      <c r="AV26" s="242">
        <v>32</v>
      </c>
      <c r="AW26" s="242">
        <v>5410.1909999999998</v>
      </c>
      <c r="AX26" s="242">
        <v>0</v>
      </c>
      <c r="AY26" s="242">
        <v>0</v>
      </c>
      <c r="AZ26" s="242">
        <v>53</v>
      </c>
      <c r="BA26" s="242">
        <v>5409.76</v>
      </c>
      <c r="BB26" s="242">
        <v>3172</v>
      </c>
      <c r="BC26" s="242">
        <v>58019.313999999998</v>
      </c>
      <c r="BD26" s="242">
        <v>0</v>
      </c>
      <c r="BE26" s="242">
        <v>0</v>
      </c>
      <c r="BF26" s="242">
        <v>551</v>
      </c>
      <c r="BG26" s="242">
        <v>13064.107</v>
      </c>
      <c r="BH26" s="242">
        <v>9940</v>
      </c>
      <c r="BI26" s="242">
        <v>198415.98499999999</v>
      </c>
      <c r="BJ26" s="242">
        <v>3158</v>
      </c>
      <c r="BK26" s="242">
        <v>50699.067999999999</v>
      </c>
      <c r="BL26" s="242">
        <v>53459</v>
      </c>
      <c r="BM26" s="242">
        <v>767282.01399999997</v>
      </c>
      <c r="BN26" s="242">
        <v>82</v>
      </c>
      <c r="BO26" s="242">
        <v>376.78500000000003</v>
      </c>
      <c r="BP26" s="242">
        <v>9</v>
      </c>
      <c r="BQ26" s="242">
        <v>377.12599999999998</v>
      </c>
      <c r="BR26" s="242">
        <v>1739305</v>
      </c>
      <c r="BS26" s="242">
        <v>3548997.503</v>
      </c>
      <c r="BT26" s="233"/>
      <c r="BU26" s="240">
        <v>103.72324338502349</v>
      </c>
      <c r="BV26" s="240">
        <v>101.43075697627211</v>
      </c>
    </row>
    <row r="27" spans="1:74" s="282" customFormat="1">
      <c r="A27" s="554" t="s">
        <v>592</v>
      </c>
      <c r="B27" s="249">
        <v>6232675</v>
      </c>
      <c r="C27" s="249">
        <v>70261843.402999997</v>
      </c>
      <c r="D27" s="249">
        <v>4922889</v>
      </c>
      <c r="E27" s="249">
        <v>62845608.524999999</v>
      </c>
      <c r="F27" s="249">
        <v>3119933</v>
      </c>
      <c r="G27" s="249">
        <v>41995798.794</v>
      </c>
      <c r="H27" s="249">
        <v>7751</v>
      </c>
      <c r="I27" s="249">
        <v>101236.89599999999</v>
      </c>
      <c r="J27" s="249">
        <v>560533</v>
      </c>
      <c r="K27" s="249">
        <v>6138561.3430000003</v>
      </c>
      <c r="L27" s="249">
        <v>1234672</v>
      </c>
      <c r="M27" s="249">
        <v>14610011.492000001</v>
      </c>
      <c r="N27" s="249">
        <v>0</v>
      </c>
      <c r="O27" s="249">
        <v>0</v>
      </c>
      <c r="P27" s="249">
        <v>1254</v>
      </c>
      <c r="Q27" s="249">
        <v>15989.55</v>
      </c>
      <c r="R27" s="249">
        <v>72212</v>
      </c>
      <c r="S27" s="249">
        <v>3473163.6579999998</v>
      </c>
      <c r="T27" s="249">
        <v>0</v>
      </c>
      <c r="U27" s="249">
        <v>0</v>
      </c>
      <c r="V27" s="249">
        <v>3738</v>
      </c>
      <c r="W27" s="249">
        <v>393613.65500000003</v>
      </c>
      <c r="X27" s="249">
        <v>544</v>
      </c>
      <c r="Y27" s="249">
        <v>6965.3239999999996</v>
      </c>
      <c r="Z27" s="249">
        <v>112663</v>
      </c>
      <c r="AA27" s="249">
        <v>602910.826</v>
      </c>
      <c r="AB27" s="249">
        <v>365</v>
      </c>
      <c r="AC27" s="249">
        <v>37135.879999999997</v>
      </c>
      <c r="AD27" s="249">
        <v>0</v>
      </c>
      <c r="AE27" s="249">
        <v>0</v>
      </c>
      <c r="AF27" s="249">
        <v>274</v>
      </c>
      <c r="AG27" s="249">
        <v>28913.843000000001</v>
      </c>
      <c r="AH27" s="249">
        <v>0</v>
      </c>
      <c r="AI27" s="249">
        <v>0</v>
      </c>
      <c r="AJ27" s="249">
        <v>24</v>
      </c>
      <c r="AK27" s="249">
        <v>2928.6840000000002</v>
      </c>
      <c r="AL27" s="249">
        <v>53</v>
      </c>
      <c r="AM27" s="249">
        <v>14309.715</v>
      </c>
      <c r="AN27" s="249">
        <v>0</v>
      </c>
      <c r="AO27" s="249">
        <v>0</v>
      </c>
      <c r="AP27" s="249">
        <v>469</v>
      </c>
      <c r="AQ27" s="249">
        <v>47166.277999999998</v>
      </c>
      <c r="AR27" s="249">
        <v>201</v>
      </c>
      <c r="AS27" s="249">
        <v>11115.924999999999</v>
      </c>
      <c r="AT27" s="249">
        <v>507</v>
      </c>
      <c r="AU27" s="249">
        <v>2118.87</v>
      </c>
      <c r="AV27" s="249">
        <v>22</v>
      </c>
      <c r="AW27" s="249">
        <v>1934.886</v>
      </c>
      <c r="AX27" s="249">
        <v>0</v>
      </c>
      <c r="AY27" s="249">
        <v>0</v>
      </c>
      <c r="AZ27" s="249">
        <v>46</v>
      </c>
      <c r="BA27" s="249">
        <v>6384.02</v>
      </c>
      <c r="BB27" s="249">
        <v>1896</v>
      </c>
      <c r="BC27" s="249">
        <v>34235.599000000002</v>
      </c>
      <c r="BD27" s="249">
        <v>0</v>
      </c>
      <c r="BE27" s="249">
        <v>0</v>
      </c>
      <c r="BF27" s="249">
        <v>378</v>
      </c>
      <c r="BG27" s="249">
        <v>2486.3150000000001</v>
      </c>
      <c r="BH27" s="249">
        <v>9227</v>
      </c>
      <c r="BI27" s="249">
        <v>153987.64499999999</v>
      </c>
      <c r="BJ27" s="249">
        <v>2414</v>
      </c>
      <c r="BK27" s="249">
        <v>48504.883000000002</v>
      </c>
      <c r="BL27" s="249">
        <v>29976</v>
      </c>
      <c r="BM27" s="249">
        <v>463378.27899999998</v>
      </c>
      <c r="BN27" s="249">
        <v>29</v>
      </c>
      <c r="BO27" s="249">
        <v>125.559</v>
      </c>
      <c r="BP27" s="249">
        <v>10</v>
      </c>
      <c r="BQ27" s="249">
        <v>610.56399999999996</v>
      </c>
      <c r="BR27" s="249">
        <v>1073484</v>
      </c>
      <c r="BS27" s="249">
        <v>2068254.92</v>
      </c>
      <c r="BT27" s="233"/>
      <c r="BU27" s="231">
        <v>126.02286444506001</v>
      </c>
      <c r="BV27" s="231">
        <v>105.907576189602</v>
      </c>
    </row>
    <row r="28" spans="1:74" s="282" customFormat="1">
      <c r="A28" s="554" t="s">
        <v>593</v>
      </c>
      <c r="B28" s="233">
        <v>7510086</v>
      </c>
      <c r="C28" s="233">
        <v>70407670.910999998</v>
      </c>
      <c r="D28" s="233">
        <v>5751644</v>
      </c>
      <c r="E28" s="233">
        <v>58785899.075000003</v>
      </c>
      <c r="F28" s="233">
        <v>3330868</v>
      </c>
      <c r="G28" s="233">
        <v>35851060.229000002</v>
      </c>
      <c r="H28" s="233">
        <v>253</v>
      </c>
      <c r="I28" s="233">
        <v>2014.9179999999999</v>
      </c>
      <c r="J28" s="233">
        <v>738872</v>
      </c>
      <c r="K28" s="233">
        <v>6633094.6129999999</v>
      </c>
      <c r="L28" s="233">
        <v>1681651</v>
      </c>
      <c r="M28" s="233">
        <v>16299729.314999999</v>
      </c>
      <c r="N28" s="233">
        <v>0</v>
      </c>
      <c r="O28" s="233">
        <v>0</v>
      </c>
      <c r="P28" s="233">
        <v>2517</v>
      </c>
      <c r="Q28" s="233">
        <v>26944.368999999999</v>
      </c>
      <c r="R28" s="233">
        <v>145231</v>
      </c>
      <c r="S28" s="233">
        <v>6518692.5140000004</v>
      </c>
      <c r="T28" s="233">
        <v>0</v>
      </c>
      <c r="U28" s="233">
        <v>0</v>
      </c>
      <c r="V28" s="233">
        <v>10986</v>
      </c>
      <c r="W28" s="233">
        <v>792281.80599999998</v>
      </c>
      <c r="X28" s="233">
        <v>728</v>
      </c>
      <c r="Y28" s="233">
        <v>12091.276</v>
      </c>
      <c r="Z28" s="233">
        <v>91063</v>
      </c>
      <c r="AA28" s="233">
        <v>613710.35600000003</v>
      </c>
      <c r="AB28" s="233">
        <v>234</v>
      </c>
      <c r="AC28" s="233">
        <v>20882.791000000001</v>
      </c>
      <c r="AD28" s="233">
        <v>0</v>
      </c>
      <c r="AE28" s="233">
        <v>0</v>
      </c>
      <c r="AF28" s="233">
        <v>399</v>
      </c>
      <c r="AG28" s="233">
        <v>34550.976999999999</v>
      </c>
      <c r="AH28" s="233">
        <v>14</v>
      </c>
      <c r="AI28" s="233">
        <v>823.79</v>
      </c>
      <c r="AJ28" s="233">
        <v>128</v>
      </c>
      <c r="AK28" s="233">
        <v>3097.5709999999999</v>
      </c>
      <c r="AL28" s="233">
        <v>47</v>
      </c>
      <c r="AM28" s="233">
        <v>17469.499</v>
      </c>
      <c r="AN28" s="233">
        <v>0</v>
      </c>
      <c r="AO28" s="233">
        <v>0</v>
      </c>
      <c r="AP28" s="233">
        <v>288</v>
      </c>
      <c r="AQ28" s="233">
        <v>30846.161</v>
      </c>
      <c r="AR28" s="233">
        <v>1213</v>
      </c>
      <c r="AS28" s="233">
        <v>54671.046000000002</v>
      </c>
      <c r="AT28" s="233">
        <v>326</v>
      </c>
      <c r="AU28" s="233">
        <v>1333.1790000000001</v>
      </c>
      <c r="AV28" s="233">
        <v>28</v>
      </c>
      <c r="AW28" s="233">
        <v>7307.0429999999997</v>
      </c>
      <c r="AX28" s="233">
        <v>0</v>
      </c>
      <c r="AY28" s="233">
        <v>0</v>
      </c>
      <c r="AZ28" s="233">
        <v>118</v>
      </c>
      <c r="BA28" s="233">
        <v>66620.149999999994</v>
      </c>
      <c r="BB28" s="233">
        <v>1481</v>
      </c>
      <c r="BC28" s="233">
        <v>29938.58</v>
      </c>
      <c r="BD28" s="233">
        <v>0</v>
      </c>
      <c r="BE28" s="233">
        <v>0</v>
      </c>
      <c r="BF28" s="233">
        <v>147</v>
      </c>
      <c r="BG28" s="233">
        <v>894.14800000000002</v>
      </c>
      <c r="BH28" s="233">
        <v>5226</v>
      </c>
      <c r="BI28" s="233">
        <v>89792.826000000001</v>
      </c>
      <c r="BJ28" s="233">
        <v>3645</v>
      </c>
      <c r="BK28" s="233">
        <v>51376.300999999999</v>
      </c>
      <c r="BL28" s="233">
        <v>24184</v>
      </c>
      <c r="BM28" s="233">
        <v>383366.48800000001</v>
      </c>
      <c r="BN28" s="233">
        <v>54</v>
      </c>
      <c r="BO28" s="233">
        <v>289.55700000000002</v>
      </c>
      <c r="BP28" s="233">
        <v>39</v>
      </c>
      <c r="BQ28" s="233">
        <v>692.05600000000004</v>
      </c>
      <c r="BR28" s="233">
        <v>1470346</v>
      </c>
      <c r="BS28" s="233">
        <v>2864099.352</v>
      </c>
      <c r="BT28" s="233"/>
      <c r="BU28" s="231">
        <v>100.68184018020101</v>
      </c>
      <c r="BV28" s="231">
        <v>99.600075700055399</v>
      </c>
    </row>
    <row r="29" spans="1:74" s="282" customFormat="1">
      <c r="A29" s="554" t="s">
        <v>594</v>
      </c>
      <c r="B29" s="233">
        <v>15730194</v>
      </c>
      <c r="C29" s="233">
        <v>166787263.22099999</v>
      </c>
      <c r="D29" s="233">
        <v>13435597</v>
      </c>
      <c r="E29" s="233">
        <v>149903335.15799999</v>
      </c>
      <c r="F29" s="233">
        <v>7453153</v>
      </c>
      <c r="G29" s="233">
        <v>87008876.368000001</v>
      </c>
      <c r="H29" s="233">
        <v>867</v>
      </c>
      <c r="I29" s="233">
        <v>5230.9750000000004</v>
      </c>
      <c r="J29" s="233">
        <v>1481295</v>
      </c>
      <c r="K29" s="233">
        <v>15152755.277000001</v>
      </c>
      <c r="L29" s="233">
        <v>4500282</v>
      </c>
      <c r="M29" s="233">
        <v>47736472.538000003</v>
      </c>
      <c r="N29" s="233">
        <v>0</v>
      </c>
      <c r="O29" s="233">
        <v>0</v>
      </c>
      <c r="P29" s="233">
        <v>3868</v>
      </c>
      <c r="Q29" s="233">
        <v>34237.044999999998</v>
      </c>
      <c r="R29" s="233">
        <v>210649</v>
      </c>
      <c r="S29" s="233">
        <v>8653005.3460000008</v>
      </c>
      <c r="T29" s="233">
        <v>0</v>
      </c>
      <c r="U29" s="233">
        <v>0</v>
      </c>
      <c r="V29" s="233">
        <v>6921</v>
      </c>
      <c r="W29" s="233">
        <v>1124834.8019999999</v>
      </c>
      <c r="X29" s="233">
        <v>2604</v>
      </c>
      <c r="Y29" s="233">
        <v>39078.533000000003</v>
      </c>
      <c r="Z29" s="233">
        <v>285960</v>
      </c>
      <c r="AA29" s="233">
        <v>1426404.5530000001</v>
      </c>
      <c r="AB29" s="233">
        <v>1115</v>
      </c>
      <c r="AC29" s="233">
        <v>101339.649</v>
      </c>
      <c r="AD29" s="233">
        <v>0</v>
      </c>
      <c r="AE29" s="233">
        <v>0</v>
      </c>
      <c r="AF29" s="233">
        <v>1534</v>
      </c>
      <c r="AG29" s="233">
        <v>154246.663</v>
      </c>
      <c r="AH29" s="233">
        <v>0</v>
      </c>
      <c r="AI29" s="233">
        <v>0</v>
      </c>
      <c r="AJ29" s="233">
        <v>171</v>
      </c>
      <c r="AK29" s="233">
        <v>2080.5120000000002</v>
      </c>
      <c r="AL29" s="233">
        <v>290</v>
      </c>
      <c r="AM29" s="233">
        <v>87310.37</v>
      </c>
      <c r="AN29" s="233">
        <v>0</v>
      </c>
      <c r="AO29" s="233">
        <v>0</v>
      </c>
      <c r="AP29" s="233">
        <v>1086</v>
      </c>
      <c r="AQ29" s="233">
        <v>126631.98699999999</v>
      </c>
      <c r="AR29" s="233">
        <v>6044</v>
      </c>
      <c r="AS29" s="233">
        <v>177552.81200000001</v>
      </c>
      <c r="AT29" s="233">
        <v>1135</v>
      </c>
      <c r="AU29" s="233">
        <v>3603.2860000000001</v>
      </c>
      <c r="AV29" s="233">
        <v>49</v>
      </c>
      <c r="AW29" s="233">
        <v>10489.509</v>
      </c>
      <c r="AX29" s="233">
        <v>0</v>
      </c>
      <c r="AY29" s="233">
        <v>0</v>
      </c>
      <c r="AZ29" s="233">
        <v>460</v>
      </c>
      <c r="BA29" s="233">
        <v>390735</v>
      </c>
      <c r="BB29" s="233">
        <v>2808</v>
      </c>
      <c r="BC29" s="233">
        <v>62312.082999999999</v>
      </c>
      <c r="BD29" s="233">
        <v>0</v>
      </c>
      <c r="BE29" s="233">
        <v>0</v>
      </c>
      <c r="BF29" s="233">
        <v>942</v>
      </c>
      <c r="BG29" s="233">
        <v>7351.1229999999996</v>
      </c>
      <c r="BH29" s="233">
        <v>27793</v>
      </c>
      <c r="BI29" s="233">
        <v>464094.57199999999</v>
      </c>
      <c r="BJ29" s="233">
        <v>7269</v>
      </c>
      <c r="BK29" s="233">
        <v>140216.78</v>
      </c>
      <c r="BL29" s="233">
        <v>77306</v>
      </c>
      <c r="BM29" s="233">
        <v>1036437.3050000001</v>
      </c>
      <c r="BN29" s="233">
        <v>93</v>
      </c>
      <c r="BO29" s="233">
        <v>425.45699999999999</v>
      </c>
      <c r="BP29" s="233">
        <v>44</v>
      </c>
      <c r="BQ29" s="233">
        <v>1186.0260000000001</v>
      </c>
      <c r="BR29" s="233">
        <v>1656456</v>
      </c>
      <c r="BS29" s="233">
        <v>2840354.65</v>
      </c>
      <c r="BT29" s="233"/>
      <c r="BU29" s="231">
        <v>114.20835310899547</v>
      </c>
      <c r="BV29" s="231">
        <v>104.10066664054733</v>
      </c>
    </row>
    <row r="30" spans="1:74" s="282" customFormat="1">
      <c r="A30" s="554" t="s">
        <v>595</v>
      </c>
      <c r="B30" s="233">
        <v>15285509</v>
      </c>
      <c r="C30" s="233">
        <v>164478476.31600001</v>
      </c>
      <c r="D30" s="233">
        <v>14724122</v>
      </c>
      <c r="E30" s="233">
        <v>150640035.384</v>
      </c>
      <c r="F30" s="233">
        <v>9213109</v>
      </c>
      <c r="G30" s="233">
        <v>98402431.650999993</v>
      </c>
      <c r="H30" s="233">
        <v>735</v>
      </c>
      <c r="I30" s="233">
        <v>5830.2820000000002</v>
      </c>
      <c r="J30" s="233">
        <v>1625863</v>
      </c>
      <c r="K30" s="233">
        <v>14961513.050000001</v>
      </c>
      <c r="L30" s="233">
        <v>3884415</v>
      </c>
      <c r="M30" s="233">
        <v>37270260.401000001</v>
      </c>
      <c r="N30" s="233">
        <v>0</v>
      </c>
      <c r="O30" s="233">
        <v>0</v>
      </c>
      <c r="P30" s="233">
        <v>6925</v>
      </c>
      <c r="Q30" s="233">
        <v>86986.165999999997</v>
      </c>
      <c r="R30" s="233">
        <v>271022</v>
      </c>
      <c r="S30" s="233">
        <v>10350157.021</v>
      </c>
      <c r="T30" s="233">
        <v>0</v>
      </c>
      <c r="U30" s="233">
        <v>0</v>
      </c>
      <c r="V30" s="233">
        <v>9332</v>
      </c>
      <c r="W30" s="233">
        <v>872800.90700000001</v>
      </c>
      <c r="X30" s="233">
        <v>567</v>
      </c>
      <c r="Y30" s="233">
        <v>8312.2620000000006</v>
      </c>
      <c r="Z30" s="233">
        <v>178445</v>
      </c>
      <c r="AA30" s="233">
        <v>921310.41599999997</v>
      </c>
      <c r="AB30" s="233">
        <v>342</v>
      </c>
      <c r="AC30" s="233">
        <v>29149.56</v>
      </c>
      <c r="AD30" s="233">
        <v>0</v>
      </c>
      <c r="AE30" s="233">
        <v>0</v>
      </c>
      <c r="AF30" s="233">
        <v>1309</v>
      </c>
      <c r="AG30" s="233">
        <v>39288.955999999998</v>
      </c>
      <c r="AH30" s="233">
        <v>29</v>
      </c>
      <c r="AI30" s="233">
        <v>638.15</v>
      </c>
      <c r="AJ30" s="233">
        <v>419</v>
      </c>
      <c r="AK30" s="233">
        <v>7449.6009999999997</v>
      </c>
      <c r="AL30" s="233">
        <v>59</v>
      </c>
      <c r="AM30" s="233">
        <v>18126.039000000001</v>
      </c>
      <c r="AN30" s="233">
        <v>0</v>
      </c>
      <c r="AO30" s="233">
        <v>0</v>
      </c>
      <c r="AP30" s="233">
        <v>807</v>
      </c>
      <c r="AQ30" s="233">
        <v>109877.77</v>
      </c>
      <c r="AR30" s="233">
        <v>2015</v>
      </c>
      <c r="AS30" s="233">
        <v>53183.209000000003</v>
      </c>
      <c r="AT30" s="233">
        <v>832</v>
      </c>
      <c r="AU30" s="233">
        <v>1954.61</v>
      </c>
      <c r="AV30" s="233">
        <v>57</v>
      </c>
      <c r="AW30" s="233">
        <v>15346.083000000001</v>
      </c>
      <c r="AX30" s="233">
        <v>0</v>
      </c>
      <c r="AY30" s="233">
        <v>0</v>
      </c>
      <c r="AZ30" s="233">
        <v>162</v>
      </c>
      <c r="BA30" s="233">
        <v>15055.35</v>
      </c>
      <c r="BB30" s="233">
        <v>4503</v>
      </c>
      <c r="BC30" s="233">
        <v>75908.914999999994</v>
      </c>
      <c r="BD30" s="233">
        <v>0</v>
      </c>
      <c r="BE30" s="233">
        <v>0</v>
      </c>
      <c r="BF30" s="233">
        <v>3134</v>
      </c>
      <c r="BG30" s="233">
        <v>16240.736999999999</v>
      </c>
      <c r="BH30" s="233">
        <v>12546</v>
      </c>
      <c r="BI30" s="233">
        <v>222638.08600000001</v>
      </c>
      <c r="BJ30" s="233">
        <v>5877</v>
      </c>
      <c r="BK30" s="233">
        <v>54832.620999999999</v>
      </c>
      <c r="BL30" s="233">
        <v>62660</v>
      </c>
      <c r="BM30" s="233">
        <v>935661.92099999997</v>
      </c>
      <c r="BN30" s="233">
        <v>225</v>
      </c>
      <c r="BO30" s="233">
        <v>1098.067</v>
      </c>
      <c r="BP30" s="233">
        <v>69</v>
      </c>
      <c r="BQ30" s="233">
        <v>2337.6019999999999</v>
      </c>
      <c r="BR30" s="233">
        <v>51</v>
      </c>
      <c r="BS30" s="233">
        <v>86.882999999999996</v>
      </c>
      <c r="BT30" s="233"/>
      <c r="BU30" s="231">
        <v>101.60797154300442</v>
      </c>
      <c r="BV30" s="231">
        <v>101.80356326441876</v>
      </c>
    </row>
    <row r="31" spans="1:74" s="282" customFormat="1">
      <c r="A31" s="535" t="s">
        <v>596</v>
      </c>
      <c r="B31" s="242">
        <v>28049814</v>
      </c>
      <c r="C31" s="242">
        <v>313337681.27399999</v>
      </c>
      <c r="D31" s="242">
        <v>26620394</v>
      </c>
      <c r="E31" s="242">
        <v>278974029.83399999</v>
      </c>
      <c r="F31" s="242">
        <v>12919831</v>
      </c>
      <c r="G31" s="242">
        <v>142854975.72299999</v>
      </c>
      <c r="H31" s="242">
        <v>29134</v>
      </c>
      <c r="I31" s="242">
        <v>353968.37800000003</v>
      </c>
      <c r="J31" s="242">
        <v>2449984</v>
      </c>
      <c r="K31" s="242">
        <v>22991125.640000001</v>
      </c>
      <c r="L31" s="242">
        <v>11221445</v>
      </c>
      <c r="M31" s="242">
        <v>112773960.09299999</v>
      </c>
      <c r="N31" s="242">
        <v>0</v>
      </c>
      <c r="O31" s="242">
        <v>0</v>
      </c>
      <c r="P31" s="242">
        <v>31278</v>
      </c>
      <c r="Q31" s="242">
        <v>393259.73499999999</v>
      </c>
      <c r="R31" s="242">
        <v>646438</v>
      </c>
      <c r="S31" s="242">
        <v>24531165.182999998</v>
      </c>
      <c r="T31" s="242">
        <v>0</v>
      </c>
      <c r="U31" s="242">
        <v>0</v>
      </c>
      <c r="V31" s="242">
        <v>17597</v>
      </c>
      <c r="W31" s="242">
        <v>2558598.6639999999</v>
      </c>
      <c r="X31" s="242">
        <v>2198</v>
      </c>
      <c r="Y31" s="242">
        <v>34833.953999999998</v>
      </c>
      <c r="Z31" s="242">
        <v>444969</v>
      </c>
      <c r="AA31" s="242">
        <v>2706533.0040000002</v>
      </c>
      <c r="AB31" s="242">
        <v>951</v>
      </c>
      <c r="AC31" s="242">
        <v>112776.11900000001</v>
      </c>
      <c r="AD31" s="242">
        <v>0</v>
      </c>
      <c r="AE31" s="242">
        <v>0</v>
      </c>
      <c r="AF31" s="242">
        <v>835</v>
      </c>
      <c r="AG31" s="242">
        <v>120838.802</v>
      </c>
      <c r="AH31" s="242">
        <v>23</v>
      </c>
      <c r="AI31" s="242">
        <v>1042.97</v>
      </c>
      <c r="AJ31" s="242">
        <v>657</v>
      </c>
      <c r="AK31" s="242">
        <v>6235.4849999999997</v>
      </c>
      <c r="AL31" s="242">
        <v>202</v>
      </c>
      <c r="AM31" s="242">
        <v>73069.082999999999</v>
      </c>
      <c r="AN31" s="242">
        <v>0</v>
      </c>
      <c r="AO31" s="242">
        <v>0</v>
      </c>
      <c r="AP31" s="242">
        <v>1424</v>
      </c>
      <c r="AQ31" s="242">
        <v>160377.212</v>
      </c>
      <c r="AR31" s="242">
        <v>1296</v>
      </c>
      <c r="AS31" s="242">
        <v>46139.065999999999</v>
      </c>
      <c r="AT31" s="242">
        <v>1575</v>
      </c>
      <c r="AU31" s="242">
        <v>3891.335</v>
      </c>
      <c r="AV31" s="242">
        <v>75</v>
      </c>
      <c r="AW31" s="242">
        <v>14891.859</v>
      </c>
      <c r="AX31" s="242">
        <v>0</v>
      </c>
      <c r="AY31" s="242">
        <v>0</v>
      </c>
      <c r="AZ31" s="242">
        <v>457</v>
      </c>
      <c r="BA31" s="242">
        <v>243465.54</v>
      </c>
      <c r="BB31" s="242">
        <v>5367</v>
      </c>
      <c r="BC31" s="242">
        <v>115670.96799999999</v>
      </c>
      <c r="BD31" s="242">
        <v>0</v>
      </c>
      <c r="BE31" s="242">
        <v>0</v>
      </c>
      <c r="BF31" s="242">
        <v>3787</v>
      </c>
      <c r="BG31" s="242">
        <v>43056.938000000002</v>
      </c>
      <c r="BH31" s="242">
        <v>37601</v>
      </c>
      <c r="BI31" s="242">
        <v>709058.13699999999</v>
      </c>
      <c r="BJ31" s="242">
        <v>16016</v>
      </c>
      <c r="BK31" s="242">
        <v>318259.18900000001</v>
      </c>
      <c r="BL31" s="242">
        <v>132674</v>
      </c>
      <c r="BM31" s="242">
        <v>1833051.4979999999</v>
      </c>
      <c r="BN31" s="242">
        <v>247</v>
      </c>
      <c r="BO31" s="242">
        <v>1044.1690000000001</v>
      </c>
      <c r="BP31" s="242">
        <v>136</v>
      </c>
      <c r="BQ31" s="242">
        <v>4047.692</v>
      </c>
      <c r="BR31" s="242">
        <v>83617</v>
      </c>
      <c r="BS31" s="242">
        <v>332344.83799999999</v>
      </c>
      <c r="BT31" s="233"/>
      <c r="BU31" s="240">
        <v>102.74341009287626</v>
      </c>
      <c r="BV31" s="240">
        <v>102.01150596785118</v>
      </c>
    </row>
    <row r="32" spans="1:74" s="282" customFormat="1">
      <c r="A32" s="554" t="s">
        <v>597</v>
      </c>
      <c r="B32" s="249">
        <v>61472071</v>
      </c>
      <c r="C32" s="249">
        <v>695600771.875</v>
      </c>
      <c r="D32" s="249">
        <v>58138260</v>
      </c>
      <c r="E32" s="249">
        <v>609340035.17400002</v>
      </c>
      <c r="F32" s="249">
        <v>27337719</v>
      </c>
      <c r="G32" s="249">
        <v>305166790.139</v>
      </c>
      <c r="H32" s="249">
        <v>19283</v>
      </c>
      <c r="I32" s="249">
        <v>229929.66200000001</v>
      </c>
      <c r="J32" s="249">
        <v>5247305</v>
      </c>
      <c r="K32" s="249">
        <v>50626560.376999997</v>
      </c>
      <c r="L32" s="249">
        <v>25533953</v>
      </c>
      <c r="M32" s="249">
        <v>253316754.99599999</v>
      </c>
      <c r="N32" s="249">
        <v>0</v>
      </c>
      <c r="O32" s="249">
        <v>-4.383</v>
      </c>
      <c r="P32" s="249">
        <v>31467</v>
      </c>
      <c r="Q32" s="249">
        <v>311509.84700000001</v>
      </c>
      <c r="R32" s="249">
        <v>1633935</v>
      </c>
      <c r="S32" s="249">
        <v>61938239.5</v>
      </c>
      <c r="T32" s="249">
        <v>0</v>
      </c>
      <c r="U32" s="249">
        <v>0</v>
      </c>
      <c r="V32" s="249">
        <v>61131</v>
      </c>
      <c r="W32" s="249">
        <v>7084973.7589999996</v>
      </c>
      <c r="X32" s="249">
        <v>6847</v>
      </c>
      <c r="Y32" s="249">
        <v>86914.573000000004</v>
      </c>
      <c r="Z32" s="249">
        <v>1200902</v>
      </c>
      <c r="AA32" s="249">
        <v>7931402.3490000004</v>
      </c>
      <c r="AB32" s="249">
        <v>1145</v>
      </c>
      <c r="AC32" s="249">
        <v>96475.122000000003</v>
      </c>
      <c r="AD32" s="249">
        <v>0</v>
      </c>
      <c r="AE32" s="249">
        <v>0</v>
      </c>
      <c r="AF32" s="249">
        <v>1275</v>
      </c>
      <c r="AG32" s="249">
        <v>83919.360000000001</v>
      </c>
      <c r="AH32" s="249">
        <v>47</v>
      </c>
      <c r="AI32" s="249">
        <v>14898.01</v>
      </c>
      <c r="AJ32" s="249">
        <v>3146</v>
      </c>
      <c r="AK32" s="249">
        <v>78183.195000000007</v>
      </c>
      <c r="AL32" s="249">
        <v>435</v>
      </c>
      <c r="AM32" s="249">
        <v>174312.378</v>
      </c>
      <c r="AN32" s="249">
        <v>0</v>
      </c>
      <c r="AO32" s="249">
        <v>0</v>
      </c>
      <c r="AP32" s="249">
        <v>3751</v>
      </c>
      <c r="AQ32" s="249">
        <v>417575.78499999997</v>
      </c>
      <c r="AR32" s="249">
        <v>10871</v>
      </c>
      <c r="AS32" s="249">
        <v>333030.37199999997</v>
      </c>
      <c r="AT32" s="249">
        <v>5097</v>
      </c>
      <c r="AU32" s="249">
        <v>15502.957</v>
      </c>
      <c r="AV32" s="249">
        <v>371</v>
      </c>
      <c r="AW32" s="249">
        <v>97542.645000000004</v>
      </c>
      <c r="AX32" s="249">
        <v>0</v>
      </c>
      <c r="AY32" s="249">
        <v>0</v>
      </c>
      <c r="AZ32" s="249">
        <v>1025</v>
      </c>
      <c r="BA32" s="249">
        <v>914872.66</v>
      </c>
      <c r="BB32" s="249">
        <v>10341</v>
      </c>
      <c r="BC32" s="249">
        <v>196403.679</v>
      </c>
      <c r="BD32" s="249">
        <v>0</v>
      </c>
      <c r="BE32" s="249">
        <v>0</v>
      </c>
      <c r="BF32" s="249">
        <v>15777</v>
      </c>
      <c r="BG32" s="249">
        <v>90672.14</v>
      </c>
      <c r="BH32" s="249">
        <v>58143</v>
      </c>
      <c r="BI32" s="249">
        <v>1420779.595</v>
      </c>
      <c r="BJ32" s="249">
        <v>34699</v>
      </c>
      <c r="BK32" s="249">
        <v>736035.44099999999</v>
      </c>
      <c r="BL32" s="249">
        <v>251915</v>
      </c>
      <c r="BM32" s="249">
        <v>4216728.3049999997</v>
      </c>
      <c r="BN32" s="249">
        <v>588</v>
      </c>
      <c r="BO32" s="249">
        <v>2829.482</v>
      </c>
      <c r="BP32" s="249">
        <v>221</v>
      </c>
      <c r="BQ32" s="249">
        <v>8111.7709999999997</v>
      </c>
      <c r="BR32" s="249">
        <v>682</v>
      </c>
      <c r="BS32" s="249">
        <v>9828.1589999999997</v>
      </c>
      <c r="BT32" s="233"/>
      <c r="BU32" s="231">
        <v>103.20166892646701</v>
      </c>
      <c r="BV32" s="231">
        <v>102.52510577926732</v>
      </c>
    </row>
    <row r="33" spans="1:74" s="282" customFormat="1">
      <c r="A33" s="554" t="s">
        <v>598</v>
      </c>
      <c r="B33" s="233">
        <v>14104605</v>
      </c>
      <c r="C33" s="233">
        <v>147993523.55500001</v>
      </c>
      <c r="D33" s="233">
        <v>12831258</v>
      </c>
      <c r="E33" s="233">
        <v>127953082.97400001</v>
      </c>
      <c r="F33" s="233">
        <v>6669915</v>
      </c>
      <c r="G33" s="233">
        <v>69939078.586999997</v>
      </c>
      <c r="H33" s="233">
        <v>27746</v>
      </c>
      <c r="I33" s="233">
        <v>317879.74800000002</v>
      </c>
      <c r="J33" s="233">
        <v>1398504</v>
      </c>
      <c r="K33" s="233">
        <v>12907277.25</v>
      </c>
      <c r="L33" s="233">
        <v>4735093</v>
      </c>
      <c r="M33" s="233">
        <v>44788847.388999999</v>
      </c>
      <c r="N33" s="233">
        <v>0</v>
      </c>
      <c r="O33" s="233">
        <v>0</v>
      </c>
      <c r="P33" s="233">
        <v>8626</v>
      </c>
      <c r="Q33" s="233">
        <v>90916.71</v>
      </c>
      <c r="R33" s="233">
        <v>331218</v>
      </c>
      <c r="S33" s="233">
        <v>13606235.478</v>
      </c>
      <c r="T33" s="233">
        <v>0</v>
      </c>
      <c r="U33" s="233">
        <v>0</v>
      </c>
      <c r="V33" s="233">
        <v>8063</v>
      </c>
      <c r="W33" s="233">
        <v>1215973.524</v>
      </c>
      <c r="X33" s="233">
        <v>1699</v>
      </c>
      <c r="Y33" s="233">
        <v>37095.023000000001</v>
      </c>
      <c r="Z33" s="233">
        <v>270704</v>
      </c>
      <c r="AA33" s="233">
        <v>1852801.3629999999</v>
      </c>
      <c r="AB33" s="233">
        <v>584</v>
      </c>
      <c r="AC33" s="233">
        <v>76024.240999999995</v>
      </c>
      <c r="AD33" s="233">
        <v>0</v>
      </c>
      <c r="AE33" s="233">
        <v>0</v>
      </c>
      <c r="AF33" s="233">
        <v>349</v>
      </c>
      <c r="AG33" s="233">
        <v>38891.593000000001</v>
      </c>
      <c r="AH33" s="233">
        <v>22</v>
      </c>
      <c r="AI33" s="233">
        <v>2710.2260000000001</v>
      </c>
      <c r="AJ33" s="233">
        <v>407</v>
      </c>
      <c r="AK33" s="233">
        <v>5889.8530000000001</v>
      </c>
      <c r="AL33" s="233">
        <v>244</v>
      </c>
      <c r="AM33" s="233">
        <v>95227.209000000003</v>
      </c>
      <c r="AN33" s="233">
        <v>0</v>
      </c>
      <c r="AO33" s="233">
        <v>0</v>
      </c>
      <c r="AP33" s="233">
        <v>969</v>
      </c>
      <c r="AQ33" s="233">
        <v>111721.667</v>
      </c>
      <c r="AR33" s="233">
        <v>396</v>
      </c>
      <c r="AS33" s="233">
        <v>5626.4859999999999</v>
      </c>
      <c r="AT33" s="233">
        <v>755</v>
      </c>
      <c r="AU33" s="233">
        <v>1389.4469999999999</v>
      </c>
      <c r="AV33" s="233">
        <v>54</v>
      </c>
      <c r="AW33" s="233">
        <v>13478.286</v>
      </c>
      <c r="AX33" s="233">
        <v>0</v>
      </c>
      <c r="AY33" s="233">
        <v>0</v>
      </c>
      <c r="AZ33" s="233">
        <v>346</v>
      </c>
      <c r="BA33" s="233">
        <v>370774.72</v>
      </c>
      <c r="BB33" s="233">
        <v>2930</v>
      </c>
      <c r="BC33" s="233">
        <v>55254.606</v>
      </c>
      <c r="BD33" s="233">
        <v>0</v>
      </c>
      <c r="BE33" s="233">
        <v>0</v>
      </c>
      <c r="BF33" s="233">
        <v>2063</v>
      </c>
      <c r="BG33" s="233">
        <v>13357.614</v>
      </c>
      <c r="BH33" s="233">
        <v>16842</v>
      </c>
      <c r="BI33" s="233">
        <v>311364.897</v>
      </c>
      <c r="BJ33" s="233">
        <v>11294</v>
      </c>
      <c r="BK33" s="233">
        <v>198865.356</v>
      </c>
      <c r="BL33" s="233">
        <v>73726</v>
      </c>
      <c r="BM33" s="233">
        <v>1067822.166</v>
      </c>
      <c r="BN33" s="233">
        <v>166</v>
      </c>
      <c r="BO33" s="233">
        <v>827.58900000000006</v>
      </c>
      <c r="BP33" s="233">
        <v>33</v>
      </c>
      <c r="BQ33" s="233">
        <v>6153.759</v>
      </c>
      <c r="BR33" s="233">
        <v>541857</v>
      </c>
      <c r="BS33" s="233">
        <v>862038.76800000004</v>
      </c>
      <c r="BT33" s="233"/>
      <c r="BU33" s="231">
        <v>105.97299457490227</v>
      </c>
      <c r="BV33" s="231">
        <v>102.29151483604188</v>
      </c>
    </row>
    <row r="34" spans="1:74" s="282" customFormat="1">
      <c r="A34" s="554" t="s">
        <v>599</v>
      </c>
      <c r="B34" s="233">
        <v>10606752</v>
      </c>
      <c r="C34" s="233">
        <v>117735967.553</v>
      </c>
      <c r="D34" s="233">
        <v>10082599</v>
      </c>
      <c r="E34" s="233">
        <v>104955441.733</v>
      </c>
      <c r="F34" s="233">
        <v>4989732</v>
      </c>
      <c r="G34" s="233">
        <v>55326965.283</v>
      </c>
      <c r="H34" s="233">
        <v>830</v>
      </c>
      <c r="I34" s="233">
        <v>5601.7979999999998</v>
      </c>
      <c r="J34" s="233">
        <v>1088858</v>
      </c>
      <c r="K34" s="233">
        <v>10151578.887</v>
      </c>
      <c r="L34" s="233">
        <v>4003179</v>
      </c>
      <c r="M34" s="233">
        <v>39471295.765000001</v>
      </c>
      <c r="N34" s="233">
        <v>0</v>
      </c>
      <c r="O34" s="233">
        <v>-21.545999999999999</v>
      </c>
      <c r="P34" s="233">
        <v>5009</v>
      </c>
      <c r="Q34" s="233">
        <v>49015.798999999999</v>
      </c>
      <c r="R34" s="233">
        <v>232407</v>
      </c>
      <c r="S34" s="233">
        <v>8597315.0720000006</v>
      </c>
      <c r="T34" s="233">
        <v>0</v>
      </c>
      <c r="U34" s="233">
        <v>0</v>
      </c>
      <c r="V34" s="233">
        <v>11569</v>
      </c>
      <c r="W34" s="233">
        <v>1074835.2749999999</v>
      </c>
      <c r="X34" s="233">
        <v>906</v>
      </c>
      <c r="Y34" s="233">
        <v>12705.352000000001</v>
      </c>
      <c r="Z34" s="233">
        <v>191944</v>
      </c>
      <c r="AA34" s="233">
        <v>1185451.2690000001</v>
      </c>
      <c r="AB34" s="233">
        <v>335</v>
      </c>
      <c r="AC34" s="233">
        <v>28817.958999999999</v>
      </c>
      <c r="AD34" s="233">
        <v>0</v>
      </c>
      <c r="AE34" s="233">
        <v>0</v>
      </c>
      <c r="AF34" s="233">
        <v>302</v>
      </c>
      <c r="AG34" s="233">
        <v>55008.472000000002</v>
      </c>
      <c r="AH34" s="233">
        <v>0</v>
      </c>
      <c r="AI34" s="233">
        <v>0</v>
      </c>
      <c r="AJ34" s="233">
        <v>292</v>
      </c>
      <c r="AK34" s="233">
        <v>3509.277</v>
      </c>
      <c r="AL34" s="233">
        <v>118</v>
      </c>
      <c r="AM34" s="233">
        <v>29437.243999999999</v>
      </c>
      <c r="AN34" s="233">
        <v>0</v>
      </c>
      <c r="AO34" s="233">
        <v>0</v>
      </c>
      <c r="AP34" s="233">
        <v>792</v>
      </c>
      <c r="AQ34" s="233">
        <v>88150.701000000001</v>
      </c>
      <c r="AR34" s="233">
        <v>648</v>
      </c>
      <c r="AS34" s="233">
        <v>17821.306</v>
      </c>
      <c r="AT34" s="233">
        <v>840</v>
      </c>
      <c r="AU34" s="233">
        <v>1583.2</v>
      </c>
      <c r="AV34" s="233">
        <v>36</v>
      </c>
      <c r="AW34" s="233">
        <v>6041.0649999999996</v>
      </c>
      <c r="AX34" s="233">
        <v>0</v>
      </c>
      <c r="AY34" s="233">
        <v>0</v>
      </c>
      <c r="AZ34" s="233">
        <v>437</v>
      </c>
      <c r="BA34" s="233">
        <v>445663.03</v>
      </c>
      <c r="BB34" s="233">
        <v>1816</v>
      </c>
      <c r="BC34" s="233">
        <v>34849.767</v>
      </c>
      <c r="BD34" s="233">
        <v>0</v>
      </c>
      <c r="BE34" s="233">
        <v>0</v>
      </c>
      <c r="BF34" s="233">
        <v>2630</v>
      </c>
      <c r="BG34" s="233">
        <v>20082.016</v>
      </c>
      <c r="BH34" s="233">
        <v>17387</v>
      </c>
      <c r="BI34" s="233">
        <v>366945.783</v>
      </c>
      <c r="BJ34" s="233">
        <v>4095</v>
      </c>
      <c r="BK34" s="233">
        <v>81021.210999999996</v>
      </c>
      <c r="BL34" s="233">
        <v>52407</v>
      </c>
      <c r="BM34" s="233">
        <v>680578.93799999997</v>
      </c>
      <c r="BN34" s="233">
        <v>153</v>
      </c>
      <c r="BO34" s="233">
        <v>703.70299999999997</v>
      </c>
      <c r="BP34" s="233">
        <v>30</v>
      </c>
      <c r="BQ34" s="233">
        <v>1010.927</v>
      </c>
      <c r="BR34" s="233">
        <v>0</v>
      </c>
      <c r="BS34" s="233">
        <v>0</v>
      </c>
      <c r="BT34" s="233"/>
      <c r="BU34" s="231">
        <v>101.88167080241448</v>
      </c>
      <c r="BV34" s="231">
        <v>101.30433263975551</v>
      </c>
    </row>
    <row r="35" spans="1:74" s="282" customFormat="1">
      <c r="A35" s="554" t="s">
        <v>600</v>
      </c>
      <c r="B35" s="233">
        <v>17767641</v>
      </c>
      <c r="C35" s="233">
        <v>253450911.41999999</v>
      </c>
      <c r="D35" s="233">
        <v>15826366</v>
      </c>
      <c r="E35" s="233">
        <v>195134744.528</v>
      </c>
      <c r="F35" s="233">
        <v>9099232</v>
      </c>
      <c r="G35" s="233">
        <v>118790372.05500001</v>
      </c>
      <c r="H35" s="233">
        <v>4199</v>
      </c>
      <c r="I35" s="233">
        <v>63915.159</v>
      </c>
      <c r="J35" s="233">
        <v>2194782</v>
      </c>
      <c r="K35" s="233">
        <v>23737956.151999999</v>
      </c>
      <c r="L35" s="233">
        <v>4528153</v>
      </c>
      <c r="M35" s="233">
        <v>52542501.162</v>
      </c>
      <c r="N35" s="233">
        <v>-11</v>
      </c>
      <c r="O35" s="233">
        <v>-179.559</v>
      </c>
      <c r="P35" s="233">
        <v>21357</v>
      </c>
      <c r="Q35" s="233">
        <v>271179.962</v>
      </c>
      <c r="R35" s="233">
        <v>1170315</v>
      </c>
      <c r="S35" s="233">
        <v>44541317.631999999</v>
      </c>
      <c r="T35" s="233">
        <v>0</v>
      </c>
      <c r="U35" s="233">
        <v>0</v>
      </c>
      <c r="V35" s="233">
        <v>42364</v>
      </c>
      <c r="W35" s="233">
        <v>4550130.6639999999</v>
      </c>
      <c r="X35" s="233">
        <v>2597</v>
      </c>
      <c r="Y35" s="233">
        <v>19299.344000000001</v>
      </c>
      <c r="Z35" s="233">
        <v>468304</v>
      </c>
      <c r="AA35" s="233">
        <v>5149473.5710000005</v>
      </c>
      <c r="AB35" s="233">
        <v>445</v>
      </c>
      <c r="AC35" s="233">
        <v>61760.118999999999</v>
      </c>
      <c r="AD35" s="233">
        <v>0</v>
      </c>
      <c r="AE35" s="233">
        <v>0</v>
      </c>
      <c r="AF35" s="233">
        <v>733</v>
      </c>
      <c r="AG35" s="233">
        <v>50461.300999999999</v>
      </c>
      <c r="AH35" s="233">
        <v>0</v>
      </c>
      <c r="AI35" s="233">
        <v>0</v>
      </c>
      <c r="AJ35" s="233">
        <v>1413</v>
      </c>
      <c r="AK35" s="233">
        <v>30792.683000000001</v>
      </c>
      <c r="AL35" s="233">
        <v>167</v>
      </c>
      <c r="AM35" s="233">
        <v>62600.813999999998</v>
      </c>
      <c r="AN35" s="233">
        <v>0</v>
      </c>
      <c r="AO35" s="233">
        <v>0</v>
      </c>
      <c r="AP35" s="233">
        <v>1407</v>
      </c>
      <c r="AQ35" s="233">
        <v>184901.56400000001</v>
      </c>
      <c r="AR35" s="233">
        <v>5488</v>
      </c>
      <c r="AS35" s="233">
        <v>192361.97099999999</v>
      </c>
      <c r="AT35" s="233">
        <v>1769</v>
      </c>
      <c r="AU35" s="233">
        <v>4163.7150000000001</v>
      </c>
      <c r="AV35" s="233">
        <v>113</v>
      </c>
      <c r="AW35" s="233">
        <v>29855.607</v>
      </c>
      <c r="AX35" s="233">
        <v>0</v>
      </c>
      <c r="AY35" s="233">
        <v>0</v>
      </c>
      <c r="AZ35" s="233">
        <v>242</v>
      </c>
      <c r="BA35" s="233">
        <v>27186.93</v>
      </c>
      <c r="BB35" s="233">
        <v>3953</v>
      </c>
      <c r="BC35" s="233">
        <v>83641.274999999994</v>
      </c>
      <c r="BD35" s="233">
        <v>0</v>
      </c>
      <c r="BE35" s="233">
        <v>0</v>
      </c>
      <c r="BF35" s="233">
        <v>2865</v>
      </c>
      <c r="BG35" s="233">
        <v>34516.972999999998</v>
      </c>
      <c r="BH35" s="233">
        <v>26770</v>
      </c>
      <c r="BI35" s="233">
        <v>584371.12199999997</v>
      </c>
      <c r="BJ35" s="233">
        <v>9676</v>
      </c>
      <c r="BK35" s="233">
        <v>134419.655</v>
      </c>
      <c r="BL35" s="233">
        <v>121864</v>
      </c>
      <c r="BM35" s="233">
        <v>2178112.2880000002</v>
      </c>
      <c r="BN35" s="233">
        <v>374</v>
      </c>
      <c r="BO35" s="233">
        <v>1705.1690000000001</v>
      </c>
      <c r="BP35" s="233">
        <v>60</v>
      </c>
      <c r="BQ35" s="233">
        <v>11956.796</v>
      </c>
      <c r="BR35" s="233">
        <v>59010</v>
      </c>
      <c r="BS35" s="233">
        <v>112137.296</v>
      </c>
      <c r="BT35" s="233"/>
      <c r="BU35" s="231">
        <v>101.64129291847119</v>
      </c>
      <c r="BV35" s="231">
        <v>100.95340005584823</v>
      </c>
    </row>
    <row r="36" spans="1:74" s="282" customFormat="1">
      <c r="A36" s="535" t="s">
        <v>601</v>
      </c>
      <c r="B36" s="242">
        <v>86741564</v>
      </c>
      <c r="C36" s="242">
        <v>1085264923.9909999</v>
      </c>
      <c r="D36" s="242">
        <v>62223583</v>
      </c>
      <c r="E36" s="242">
        <v>740528341.59200001</v>
      </c>
      <c r="F36" s="242">
        <v>33132698</v>
      </c>
      <c r="G36" s="242">
        <v>414439865.99800003</v>
      </c>
      <c r="H36" s="242">
        <v>22043</v>
      </c>
      <c r="I36" s="242">
        <v>308481.98100000003</v>
      </c>
      <c r="J36" s="242">
        <v>5918142</v>
      </c>
      <c r="K36" s="242">
        <v>64452434.498000003</v>
      </c>
      <c r="L36" s="242">
        <v>23150700</v>
      </c>
      <c r="M36" s="242">
        <v>261327559.11500001</v>
      </c>
      <c r="N36" s="242">
        <v>0</v>
      </c>
      <c r="O36" s="242">
        <v>0</v>
      </c>
      <c r="P36" s="242">
        <v>11712</v>
      </c>
      <c r="Q36" s="242">
        <v>162429.88699999999</v>
      </c>
      <c r="R36" s="242">
        <v>7157022</v>
      </c>
      <c r="S36" s="242">
        <v>253818472.53299999</v>
      </c>
      <c r="T36" s="242">
        <v>0</v>
      </c>
      <c r="U36" s="242">
        <v>0</v>
      </c>
      <c r="V36" s="242">
        <v>104058</v>
      </c>
      <c r="W36" s="242">
        <v>18582485.256000001</v>
      </c>
      <c r="X36" s="242">
        <v>6384</v>
      </c>
      <c r="Y36" s="242">
        <v>194027.44399999999</v>
      </c>
      <c r="Z36" s="242">
        <v>1986881</v>
      </c>
      <c r="AA36" s="242">
        <v>23745081.772999998</v>
      </c>
      <c r="AB36" s="242">
        <v>773</v>
      </c>
      <c r="AC36" s="242">
        <v>86771.653000000006</v>
      </c>
      <c r="AD36" s="242">
        <v>0</v>
      </c>
      <c r="AE36" s="242">
        <v>0</v>
      </c>
      <c r="AF36" s="242">
        <v>4075</v>
      </c>
      <c r="AG36" s="242">
        <v>199612.527</v>
      </c>
      <c r="AH36" s="242">
        <v>93</v>
      </c>
      <c r="AI36" s="242">
        <v>5492.7280000000001</v>
      </c>
      <c r="AJ36" s="242">
        <v>12525</v>
      </c>
      <c r="AK36" s="242">
        <v>386229.424</v>
      </c>
      <c r="AL36" s="242">
        <v>741</v>
      </c>
      <c r="AM36" s="242">
        <v>301432.63099999999</v>
      </c>
      <c r="AN36" s="242">
        <v>0</v>
      </c>
      <c r="AO36" s="242">
        <v>0</v>
      </c>
      <c r="AP36" s="242">
        <v>3866</v>
      </c>
      <c r="AQ36" s="242">
        <v>516108.87599999999</v>
      </c>
      <c r="AR36" s="242">
        <v>24463</v>
      </c>
      <c r="AS36" s="242">
        <v>767006.52800000005</v>
      </c>
      <c r="AT36" s="242">
        <v>11623</v>
      </c>
      <c r="AU36" s="242">
        <v>87485.870999999999</v>
      </c>
      <c r="AV36" s="242">
        <v>1101</v>
      </c>
      <c r="AW36" s="242">
        <v>439491.734</v>
      </c>
      <c r="AX36" s="242">
        <v>0</v>
      </c>
      <c r="AY36" s="242">
        <v>0</v>
      </c>
      <c r="AZ36" s="242">
        <v>1788</v>
      </c>
      <c r="BA36" s="242">
        <v>708554.78</v>
      </c>
      <c r="BB36" s="242">
        <v>18116</v>
      </c>
      <c r="BC36" s="242">
        <v>367407.61900000001</v>
      </c>
      <c r="BD36" s="242">
        <v>0</v>
      </c>
      <c r="BE36" s="242">
        <v>0</v>
      </c>
      <c r="BF36" s="242">
        <v>27884</v>
      </c>
      <c r="BG36" s="242">
        <v>142080.58100000001</v>
      </c>
      <c r="BH36" s="242">
        <v>114888</v>
      </c>
      <c r="BI36" s="242">
        <v>2559942.844</v>
      </c>
      <c r="BJ36" s="242">
        <v>53905</v>
      </c>
      <c r="BK36" s="242">
        <v>1110827.527</v>
      </c>
      <c r="BL36" s="242">
        <v>398903</v>
      </c>
      <c r="BM36" s="242">
        <v>8768547.4940000009</v>
      </c>
      <c r="BN36" s="242">
        <v>1190</v>
      </c>
      <c r="BO36" s="242">
        <v>5851.2280000000001</v>
      </c>
      <c r="BP36" s="242">
        <v>291</v>
      </c>
      <c r="BQ36" s="242">
        <v>16189.725</v>
      </c>
      <c r="BR36" s="242">
        <v>14575699</v>
      </c>
      <c r="BS36" s="242">
        <v>31765051.736000001</v>
      </c>
      <c r="BT36" s="233"/>
      <c r="BU36" s="240">
        <v>102.83926698526031</v>
      </c>
      <c r="BV36" s="240">
        <v>101.66481736415085</v>
      </c>
    </row>
    <row r="37" spans="1:74" s="282" customFormat="1">
      <c r="A37" s="554" t="s">
        <v>602</v>
      </c>
      <c r="B37" s="249">
        <v>44272934</v>
      </c>
      <c r="C37" s="249">
        <v>539015073.74199998</v>
      </c>
      <c r="D37" s="249">
        <v>39571698</v>
      </c>
      <c r="E37" s="249">
        <v>427143487.43800002</v>
      </c>
      <c r="F37" s="249">
        <v>20127740</v>
      </c>
      <c r="G37" s="249">
        <v>230634663.58199999</v>
      </c>
      <c r="H37" s="249">
        <v>64241</v>
      </c>
      <c r="I37" s="249">
        <v>805715.83700000006</v>
      </c>
      <c r="J37" s="249">
        <v>4357430</v>
      </c>
      <c r="K37" s="249">
        <v>42370133.544</v>
      </c>
      <c r="L37" s="249">
        <v>15022287</v>
      </c>
      <c r="M37" s="249">
        <v>153332974.47499999</v>
      </c>
      <c r="N37" s="249">
        <v>-6</v>
      </c>
      <c r="O37" s="249">
        <v>-866.83399999999995</v>
      </c>
      <c r="P37" s="249">
        <v>19492</v>
      </c>
      <c r="Q37" s="249">
        <v>216903.86</v>
      </c>
      <c r="R37" s="249">
        <v>2534625</v>
      </c>
      <c r="S37" s="249">
        <v>86557486.636000007</v>
      </c>
      <c r="T37" s="249">
        <v>0</v>
      </c>
      <c r="U37" s="249">
        <v>0</v>
      </c>
      <c r="V37" s="249">
        <v>51099</v>
      </c>
      <c r="W37" s="249">
        <v>7826362.2740000002</v>
      </c>
      <c r="X37" s="249">
        <v>2046</v>
      </c>
      <c r="Y37" s="249">
        <v>25993.253000000001</v>
      </c>
      <c r="Z37" s="249">
        <v>896918</v>
      </c>
      <c r="AA37" s="249">
        <v>8193318.125</v>
      </c>
      <c r="AB37" s="249">
        <v>1592</v>
      </c>
      <c r="AC37" s="249">
        <v>227955.93</v>
      </c>
      <c r="AD37" s="249">
        <v>0</v>
      </c>
      <c r="AE37" s="249">
        <v>0</v>
      </c>
      <c r="AF37" s="249">
        <v>2323</v>
      </c>
      <c r="AG37" s="249">
        <v>108346.853</v>
      </c>
      <c r="AH37" s="249">
        <v>40</v>
      </c>
      <c r="AI37" s="249">
        <v>514.70000000000005</v>
      </c>
      <c r="AJ37" s="249">
        <v>5217</v>
      </c>
      <c r="AK37" s="249">
        <v>165275.065</v>
      </c>
      <c r="AL37" s="249">
        <v>154</v>
      </c>
      <c r="AM37" s="249">
        <v>69549.892000000007</v>
      </c>
      <c r="AN37" s="249">
        <v>0</v>
      </c>
      <c r="AO37" s="249">
        <v>0</v>
      </c>
      <c r="AP37" s="249">
        <v>2328</v>
      </c>
      <c r="AQ37" s="249">
        <v>291765.90399999998</v>
      </c>
      <c r="AR37" s="249">
        <v>6737</v>
      </c>
      <c r="AS37" s="249">
        <v>175748.766</v>
      </c>
      <c r="AT37" s="249">
        <v>3170</v>
      </c>
      <c r="AU37" s="249">
        <v>9721.2189999999991</v>
      </c>
      <c r="AV37" s="249">
        <v>288</v>
      </c>
      <c r="AW37" s="249">
        <v>93988.388000000006</v>
      </c>
      <c r="AX37" s="249">
        <v>0</v>
      </c>
      <c r="AY37" s="249">
        <v>0</v>
      </c>
      <c r="AZ37" s="249">
        <v>324</v>
      </c>
      <c r="BA37" s="249">
        <v>38625.17</v>
      </c>
      <c r="BB37" s="249">
        <v>11763</v>
      </c>
      <c r="BC37" s="249">
        <v>222663.981</v>
      </c>
      <c r="BD37" s="249">
        <v>0</v>
      </c>
      <c r="BE37" s="249">
        <v>0</v>
      </c>
      <c r="BF37" s="249">
        <v>10207</v>
      </c>
      <c r="BG37" s="249">
        <v>91205.239000000001</v>
      </c>
      <c r="BH37" s="249">
        <v>41818</v>
      </c>
      <c r="BI37" s="249">
        <v>970664.61399999994</v>
      </c>
      <c r="BJ37" s="249">
        <v>27047</v>
      </c>
      <c r="BK37" s="249">
        <v>465476.27399999998</v>
      </c>
      <c r="BL37" s="249">
        <v>233313</v>
      </c>
      <c r="BM37" s="249">
        <v>4228443.2149999999</v>
      </c>
      <c r="BN37" s="249">
        <v>793</v>
      </c>
      <c r="BO37" s="249">
        <v>3805.61</v>
      </c>
      <c r="BP37" s="249">
        <v>591</v>
      </c>
      <c r="BQ37" s="249">
        <v>17505.087</v>
      </c>
      <c r="BR37" s="249">
        <v>849357</v>
      </c>
      <c r="BS37" s="249">
        <v>1871133.0830000001</v>
      </c>
      <c r="BT37" s="233"/>
      <c r="BU37" s="231">
        <v>103.77111638602116</v>
      </c>
      <c r="BV37" s="231">
        <v>102.23462520781655</v>
      </c>
    </row>
    <row r="38" spans="1:74" s="282" customFormat="1">
      <c r="A38" s="554" t="s">
        <v>603</v>
      </c>
      <c r="B38" s="233">
        <v>9299735</v>
      </c>
      <c r="C38" s="233">
        <v>121801748.553</v>
      </c>
      <c r="D38" s="233">
        <v>8598348</v>
      </c>
      <c r="E38" s="233">
        <v>99707632.307999998</v>
      </c>
      <c r="F38" s="233">
        <v>4669093</v>
      </c>
      <c r="G38" s="233">
        <v>57622584.445</v>
      </c>
      <c r="H38" s="233">
        <v>1420</v>
      </c>
      <c r="I38" s="233">
        <v>18273.280999999999</v>
      </c>
      <c r="J38" s="233">
        <v>1199793</v>
      </c>
      <c r="K38" s="233">
        <v>12460535.721999999</v>
      </c>
      <c r="L38" s="233">
        <v>2728042</v>
      </c>
      <c r="M38" s="233">
        <v>29606238.859999999</v>
      </c>
      <c r="N38" s="233">
        <v>-7</v>
      </c>
      <c r="O38" s="233">
        <v>-181.13399999999999</v>
      </c>
      <c r="P38" s="233">
        <v>1977</v>
      </c>
      <c r="Q38" s="233">
        <v>38664.618999999999</v>
      </c>
      <c r="R38" s="233">
        <v>451060</v>
      </c>
      <c r="S38" s="233">
        <v>16550204.185000001</v>
      </c>
      <c r="T38" s="233">
        <v>0</v>
      </c>
      <c r="U38" s="233">
        <v>0</v>
      </c>
      <c r="V38" s="233">
        <v>11713</v>
      </c>
      <c r="W38" s="233">
        <v>1617258.6429999999</v>
      </c>
      <c r="X38" s="233">
        <v>872</v>
      </c>
      <c r="Y38" s="233">
        <v>13331.849</v>
      </c>
      <c r="Z38" s="233">
        <v>151123</v>
      </c>
      <c r="AA38" s="233">
        <v>1415635.389</v>
      </c>
      <c r="AB38" s="233">
        <v>504</v>
      </c>
      <c r="AC38" s="233">
        <v>86330.023000000001</v>
      </c>
      <c r="AD38" s="233">
        <v>0</v>
      </c>
      <c r="AE38" s="233">
        <v>0</v>
      </c>
      <c r="AF38" s="233">
        <v>324</v>
      </c>
      <c r="AG38" s="233">
        <v>46645.974000000002</v>
      </c>
      <c r="AH38" s="233">
        <v>0</v>
      </c>
      <c r="AI38" s="233">
        <v>0</v>
      </c>
      <c r="AJ38" s="233">
        <v>625</v>
      </c>
      <c r="AK38" s="233">
        <v>14289.147999999999</v>
      </c>
      <c r="AL38" s="233">
        <v>58</v>
      </c>
      <c r="AM38" s="233">
        <v>13090.366</v>
      </c>
      <c r="AN38" s="233">
        <v>0</v>
      </c>
      <c r="AO38" s="233">
        <v>0</v>
      </c>
      <c r="AP38" s="233">
        <v>941</v>
      </c>
      <c r="AQ38" s="233">
        <v>123082.91499999999</v>
      </c>
      <c r="AR38" s="233">
        <v>788</v>
      </c>
      <c r="AS38" s="233">
        <v>22087.567999999999</v>
      </c>
      <c r="AT38" s="233">
        <v>771</v>
      </c>
      <c r="AU38" s="233">
        <v>2495.0219999999999</v>
      </c>
      <c r="AV38" s="233">
        <v>91</v>
      </c>
      <c r="AW38" s="233">
        <v>33133.606</v>
      </c>
      <c r="AX38" s="233">
        <v>0</v>
      </c>
      <c r="AY38" s="233">
        <v>0</v>
      </c>
      <c r="AZ38" s="233">
        <v>563</v>
      </c>
      <c r="BA38" s="233">
        <v>621968.91</v>
      </c>
      <c r="BB38" s="233">
        <v>2671</v>
      </c>
      <c r="BC38" s="233">
        <v>57214.239999999998</v>
      </c>
      <c r="BD38" s="233">
        <v>0</v>
      </c>
      <c r="BE38" s="233">
        <v>0</v>
      </c>
      <c r="BF38" s="233">
        <v>2384</v>
      </c>
      <c r="BG38" s="233">
        <v>17781.635999999999</v>
      </c>
      <c r="BH38" s="233">
        <v>16519</v>
      </c>
      <c r="BI38" s="233">
        <v>365830.05300000001</v>
      </c>
      <c r="BJ38" s="233">
        <v>4672</v>
      </c>
      <c r="BK38" s="233">
        <v>153534.04399999999</v>
      </c>
      <c r="BL38" s="233">
        <v>48049</v>
      </c>
      <c r="BM38" s="233">
        <v>894291.09199999995</v>
      </c>
      <c r="BN38" s="233">
        <v>157</v>
      </c>
      <c r="BO38" s="233">
        <v>809.41600000000005</v>
      </c>
      <c r="BP38" s="233">
        <v>17</v>
      </c>
      <c r="BQ38" s="233">
        <v>198.60499999999999</v>
      </c>
      <c r="BR38" s="233">
        <v>5515</v>
      </c>
      <c r="BS38" s="233">
        <v>6420.076</v>
      </c>
      <c r="BT38" s="233"/>
      <c r="BU38" s="231">
        <v>101.49949587147222</v>
      </c>
      <c r="BV38" s="231">
        <v>101.28849387746712</v>
      </c>
    </row>
    <row r="39" spans="1:74" s="282" customFormat="1">
      <c r="A39" s="554" t="s">
        <v>604</v>
      </c>
      <c r="B39" s="233">
        <v>7887488</v>
      </c>
      <c r="C39" s="233">
        <v>87418398.483999997</v>
      </c>
      <c r="D39" s="233">
        <v>5911166</v>
      </c>
      <c r="E39" s="233">
        <v>66692262.428999998</v>
      </c>
      <c r="F39" s="233">
        <v>3640786</v>
      </c>
      <c r="G39" s="233">
        <v>42942203.702</v>
      </c>
      <c r="H39" s="233">
        <v>9202</v>
      </c>
      <c r="I39" s="233">
        <v>99227.635999999999</v>
      </c>
      <c r="J39" s="233">
        <v>901055</v>
      </c>
      <c r="K39" s="233">
        <v>9063441.3249999993</v>
      </c>
      <c r="L39" s="233">
        <v>1360123</v>
      </c>
      <c r="M39" s="233">
        <v>14587389.766000001</v>
      </c>
      <c r="N39" s="233">
        <v>0</v>
      </c>
      <c r="O39" s="233">
        <v>0</v>
      </c>
      <c r="P39" s="233">
        <v>1796</v>
      </c>
      <c r="Q39" s="233">
        <v>33656.046999999999</v>
      </c>
      <c r="R39" s="233">
        <v>364780</v>
      </c>
      <c r="S39" s="233">
        <v>13826199.921</v>
      </c>
      <c r="T39" s="233">
        <v>0</v>
      </c>
      <c r="U39" s="233">
        <v>0</v>
      </c>
      <c r="V39" s="233">
        <v>10621</v>
      </c>
      <c r="W39" s="233">
        <v>1512635.673</v>
      </c>
      <c r="X39" s="233">
        <v>267</v>
      </c>
      <c r="Y39" s="233">
        <v>5197.3779999999997</v>
      </c>
      <c r="Z39" s="233">
        <v>96540</v>
      </c>
      <c r="AA39" s="233">
        <v>855892.49399999995</v>
      </c>
      <c r="AB39" s="233">
        <v>468</v>
      </c>
      <c r="AC39" s="233">
        <v>40787.017999999996</v>
      </c>
      <c r="AD39" s="233">
        <v>0</v>
      </c>
      <c r="AE39" s="233">
        <v>0</v>
      </c>
      <c r="AF39" s="233">
        <v>232</v>
      </c>
      <c r="AG39" s="233">
        <v>24603.798999999999</v>
      </c>
      <c r="AH39" s="233">
        <v>0</v>
      </c>
      <c r="AI39" s="233">
        <v>0</v>
      </c>
      <c r="AJ39" s="233">
        <v>479</v>
      </c>
      <c r="AK39" s="233">
        <v>15844.83</v>
      </c>
      <c r="AL39" s="233">
        <v>18</v>
      </c>
      <c r="AM39" s="233">
        <v>4890.509</v>
      </c>
      <c r="AN39" s="233">
        <v>0</v>
      </c>
      <c r="AO39" s="233">
        <v>0</v>
      </c>
      <c r="AP39" s="233">
        <v>244</v>
      </c>
      <c r="AQ39" s="233">
        <v>31899.032999999999</v>
      </c>
      <c r="AR39" s="233">
        <v>251</v>
      </c>
      <c r="AS39" s="233">
        <v>9092.7520000000004</v>
      </c>
      <c r="AT39" s="233">
        <v>608</v>
      </c>
      <c r="AU39" s="233">
        <v>1405.1569999999999</v>
      </c>
      <c r="AV39" s="233">
        <v>28</v>
      </c>
      <c r="AW39" s="233">
        <v>11540.904</v>
      </c>
      <c r="AX39" s="233">
        <v>0</v>
      </c>
      <c r="AY39" s="233">
        <v>0</v>
      </c>
      <c r="AZ39" s="233">
        <v>101</v>
      </c>
      <c r="BA39" s="233">
        <v>12455.07</v>
      </c>
      <c r="BB39" s="233">
        <v>1964</v>
      </c>
      <c r="BC39" s="233">
        <v>41227.250999999997</v>
      </c>
      <c r="BD39" s="233">
        <v>0</v>
      </c>
      <c r="BE39" s="233">
        <v>0</v>
      </c>
      <c r="BF39" s="233">
        <v>822</v>
      </c>
      <c r="BG39" s="233">
        <v>5691.3990000000003</v>
      </c>
      <c r="BH39" s="233">
        <v>7188</v>
      </c>
      <c r="BI39" s="233">
        <v>149721.948</v>
      </c>
      <c r="BJ39" s="233">
        <v>5885</v>
      </c>
      <c r="BK39" s="233">
        <v>118008.504</v>
      </c>
      <c r="BL39" s="233">
        <v>40371</v>
      </c>
      <c r="BM39" s="233">
        <v>615896.28799999994</v>
      </c>
      <c r="BN39" s="233">
        <v>149</v>
      </c>
      <c r="BO39" s="233">
        <v>704.28700000000003</v>
      </c>
      <c r="BP39" s="233">
        <v>1</v>
      </c>
      <c r="BQ39" s="233">
        <v>2.5379999999999998</v>
      </c>
      <c r="BR39" s="233">
        <v>1443509</v>
      </c>
      <c r="BS39" s="233">
        <v>3408783.2549999999</v>
      </c>
      <c r="BT39" s="233"/>
      <c r="BU39" s="231">
        <v>101.39775491209394</v>
      </c>
      <c r="BV39" s="231">
        <v>100.75724949153691</v>
      </c>
    </row>
    <row r="40" spans="1:74" s="282" customFormat="1">
      <c r="A40" s="554" t="s">
        <v>605</v>
      </c>
      <c r="B40" s="233">
        <v>5360542</v>
      </c>
      <c r="C40" s="233">
        <v>56187454.656999998</v>
      </c>
      <c r="D40" s="233">
        <v>4024953</v>
      </c>
      <c r="E40" s="233">
        <v>46693368.259999998</v>
      </c>
      <c r="F40" s="233">
        <v>2653964</v>
      </c>
      <c r="G40" s="233">
        <v>32137844.401999999</v>
      </c>
      <c r="H40" s="233">
        <v>14237</v>
      </c>
      <c r="I40" s="233">
        <v>203141.59599999999</v>
      </c>
      <c r="J40" s="233">
        <v>643142</v>
      </c>
      <c r="K40" s="233">
        <v>6505313.04</v>
      </c>
      <c r="L40" s="233">
        <v>713610</v>
      </c>
      <c r="M40" s="233">
        <v>7847069.2220000001</v>
      </c>
      <c r="N40" s="233">
        <v>0</v>
      </c>
      <c r="O40" s="233">
        <v>0</v>
      </c>
      <c r="P40" s="233">
        <v>8217</v>
      </c>
      <c r="Q40" s="233">
        <v>109706.62</v>
      </c>
      <c r="R40" s="233">
        <v>143101</v>
      </c>
      <c r="S40" s="233">
        <v>5064717.7529999996</v>
      </c>
      <c r="T40" s="233">
        <v>0</v>
      </c>
      <c r="U40" s="233">
        <v>0</v>
      </c>
      <c r="V40" s="233">
        <v>8931</v>
      </c>
      <c r="W40" s="233">
        <v>581895.35800000001</v>
      </c>
      <c r="X40" s="233">
        <v>446</v>
      </c>
      <c r="Y40" s="233">
        <v>8634.0450000000001</v>
      </c>
      <c r="Z40" s="233">
        <v>100693</v>
      </c>
      <c r="AA40" s="233">
        <v>767238.66</v>
      </c>
      <c r="AB40" s="233">
        <v>278</v>
      </c>
      <c r="AC40" s="233">
        <v>29033.782999999999</v>
      </c>
      <c r="AD40" s="233">
        <v>0</v>
      </c>
      <c r="AE40" s="233">
        <v>0</v>
      </c>
      <c r="AF40" s="233">
        <v>726</v>
      </c>
      <c r="AG40" s="233">
        <v>17629.297999999999</v>
      </c>
      <c r="AH40" s="233">
        <v>0</v>
      </c>
      <c r="AI40" s="233">
        <v>0</v>
      </c>
      <c r="AJ40" s="233">
        <v>208</v>
      </c>
      <c r="AK40" s="233">
        <v>2692.03</v>
      </c>
      <c r="AL40" s="233">
        <v>25</v>
      </c>
      <c r="AM40" s="233">
        <v>5446.5590000000002</v>
      </c>
      <c r="AN40" s="233">
        <v>0</v>
      </c>
      <c r="AO40" s="233">
        <v>0</v>
      </c>
      <c r="AP40" s="233">
        <v>228</v>
      </c>
      <c r="AQ40" s="233">
        <v>25030.74</v>
      </c>
      <c r="AR40" s="233">
        <v>129</v>
      </c>
      <c r="AS40" s="233">
        <v>2942.136</v>
      </c>
      <c r="AT40" s="233">
        <v>282</v>
      </c>
      <c r="AU40" s="233">
        <v>667.58699999999999</v>
      </c>
      <c r="AV40" s="233">
        <v>14</v>
      </c>
      <c r="AW40" s="233">
        <v>4494.1239999999998</v>
      </c>
      <c r="AX40" s="233">
        <v>0</v>
      </c>
      <c r="AY40" s="233">
        <v>0</v>
      </c>
      <c r="AZ40" s="233">
        <v>217</v>
      </c>
      <c r="BA40" s="233">
        <v>294435.48</v>
      </c>
      <c r="BB40" s="233">
        <v>2926</v>
      </c>
      <c r="BC40" s="233">
        <v>43038.417999999998</v>
      </c>
      <c r="BD40" s="233">
        <v>0</v>
      </c>
      <c r="BE40" s="233">
        <v>0</v>
      </c>
      <c r="BF40" s="233">
        <v>479</v>
      </c>
      <c r="BG40" s="233">
        <v>4723.0190000000002</v>
      </c>
      <c r="BH40" s="233">
        <v>7477</v>
      </c>
      <c r="BI40" s="233">
        <v>121371.531</v>
      </c>
      <c r="BJ40" s="233">
        <v>3894</v>
      </c>
      <c r="BK40" s="233">
        <v>40337.764000000003</v>
      </c>
      <c r="BL40" s="233">
        <v>26547</v>
      </c>
      <c r="BM40" s="233">
        <v>407370.01400000002</v>
      </c>
      <c r="BN40" s="233">
        <v>194</v>
      </c>
      <c r="BO40" s="233">
        <v>978.37599999999998</v>
      </c>
      <c r="BP40" s="233">
        <v>0</v>
      </c>
      <c r="BQ40" s="233">
        <v>0</v>
      </c>
      <c r="BR40" s="233">
        <v>1030577</v>
      </c>
      <c r="BS40" s="233">
        <v>1961703.102</v>
      </c>
      <c r="BT40" s="233"/>
      <c r="BU40" s="231">
        <v>101.03758500859392</v>
      </c>
      <c r="BV40" s="231">
        <v>101.21708692339151</v>
      </c>
    </row>
    <row r="41" spans="1:74" s="282" customFormat="1">
      <c r="A41" s="535" t="s">
        <v>606</v>
      </c>
      <c r="B41" s="242">
        <v>5337472</v>
      </c>
      <c r="C41" s="242">
        <v>60987549.748000003</v>
      </c>
      <c r="D41" s="242">
        <v>4994516</v>
      </c>
      <c r="E41" s="242">
        <v>54242326.880000003</v>
      </c>
      <c r="F41" s="242">
        <v>3267225</v>
      </c>
      <c r="G41" s="242">
        <v>37116731.732000001</v>
      </c>
      <c r="H41" s="242">
        <v>23873</v>
      </c>
      <c r="I41" s="242">
        <v>347398.68099999998</v>
      </c>
      <c r="J41" s="242">
        <v>766812</v>
      </c>
      <c r="K41" s="242">
        <v>7448050.5820000004</v>
      </c>
      <c r="L41" s="242">
        <v>936606</v>
      </c>
      <c r="M41" s="242">
        <v>9330145.8849999998</v>
      </c>
      <c r="N41" s="242">
        <v>0</v>
      </c>
      <c r="O41" s="242">
        <v>0</v>
      </c>
      <c r="P41" s="242">
        <v>2377</v>
      </c>
      <c r="Q41" s="242">
        <v>32639.733</v>
      </c>
      <c r="R41" s="242">
        <v>114486</v>
      </c>
      <c r="S41" s="242">
        <v>4380243.2560000001</v>
      </c>
      <c r="T41" s="242">
        <v>1</v>
      </c>
      <c r="U41" s="242">
        <v>9.15</v>
      </c>
      <c r="V41" s="242">
        <v>5941</v>
      </c>
      <c r="W41" s="242">
        <v>382051.29599999997</v>
      </c>
      <c r="X41" s="242">
        <v>495</v>
      </c>
      <c r="Y41" s="242">
        <v>21990.895</v>
      </c>
      <c r="Z41" s="242">
        <v>154623</v>
      </c>
      <c r="AA41" s="242">
        <v>867115.652</v>
      </c>
      <c r="AB41" s="242">
        <v>615</v>
      </c>
      <c r="AC41" s="242">
        <v>59966.732000000004</v>
      </c>
      <c r="AD41" s="242">
        <v>0</v>
      </c>
      <c r="AE41" s="242">
        <v>0</v>
      </c>
      <c r="AF41" s="242">
        <v>250</v>
      </c>
      <c r="AG41" s="242">
        <v>28315.963</v>
      </c>
      <c r="AH41" s="242">
        <v>40</v>
      </c>
      <c r="AI41" s="242">
        <v>930.39</v>
      </c>
      <c r="AJ41" s="242">
        <v>425</v>
      </c>
      <c r="AK41" s="242">
        <v>16909.745999999999</v>
      </c>
      <c r="AL41" s="242">
        <v>42</v>
      </c>
      <c r="AM41" s="242">
        <v>5292.1660000000002</v>
      </c>
      <c r="AN41" s="242">
        <v>0</v>
      </c>
      <c r="AO41" s="242">
        <v>0</v>
      </c>
      <c r="AP41" s="242">
        <v>347</v>
      </c>
      <c r="AQ41" s="242">
        <v>34429.567000000003</v>
      </c>
      <c r="AR41" s="242">
        <v>109</v>
      </c>
      <c r="AS41" s="242">
        <v>8133.5420000000004</v>
      </c>
      <c r="AT41" s="242">
        <v>290</v>
      </c>
      <c r="AU41" s="242">
        <v>772.88</v>
      </c>
      <c r="AV41" s="242">
        <v>11</v>
      </c>
      <c r="AW41" s="242">
        <v>2304.7089999999998</v>
      </c>
      <c r="AX41" s="242">
        <v>0</v>
      </c>
      <c r="AY41" s="242">
        <v>0</v>
      </c>
      <c r="AZ41" s="242">
        <v>142</v>
      </c>
      <c r="BA41" s="242">
        <v>132060.26999999999</v>
      </c>
      <c r="BB41" s="242">
        <v>2239</v>
      </c>
      <c r="BC41" s="242">
        <v>40489.080999999998</v>
      </c>
      <c r="BD41" s="242">
        <v>0</v>
      </c>
      <c r="BE41" s="242">
        <v>0</v>
      </c>
      <c r="BF41" s="242">
        <v>505</v>
      </c>
      <c r="BG41" s="242">
        <v>5868.5219999999999</v>
      </c>
      <c r="BH41" s="242">
        <v>6694</v>
      </c>
      <c r="BI41" s="242">
        <v>117909.697</v>
      </c>
      <c r="BJ41" s="242">
        <v>4680</v>
      </c>
      <c r="BK41" s="242">
        <v>40384.256000000001</v>
      </c>
      <c r="BL41" s="242">
        <v>30980</v>
      </c>
      <c r="BM41" s="242">
        <v>530309.88899999997</v>
      </c>
      <c r="BN41" s="242">
        <v>108</v>
      </c>
      <c r="BO41" s="242">
        <v>468.23</v>
      </c>
      <c r="BP41" s="242">
        <v>45</v>
      </c>
      <c r="BQ41" s="242">
        <v>1699.31</v>
      </c>
      <c r="BR41" s="242">
        <v>17511</v>
      </c>
      <c r="BS41" s="242">
        <v>34927.936000000002</v>
      </c>
      <c r="BT41" s="233"/>
      <c r="BU41" s="240">
        <v>102.25962874051879</v>
      </c>
      <c r="BV41" s="240">
        <v>100.66226758426076</v>
      </c>
    </row>
    <row r="42" spans="1:74" s="282" customFormat="1">
      <c r="A42" s="554" t="s">
        <v>607</v>
      </c>
      <c r="B42" s="249">
        <v>18010753</v>
      </c>
      <c r="C42" s="249">
        <v>200261699.461</v>
      </c>
      <c r="D42" s="249">
        <v>13615632</v>
      </c>
      <c r="E42" s="249">
        <v>164705894.572</v>
      </c>
      <c r="F42" s="249">
        <v>8687596</v>
      </c>
      <c r="G42" s="249">
        <v>110020034.852</v>
      </c>
      <c r="H42" s="249">
        <v>15568</v>
      </c>
      <c r="I42" s="249">
        <v>262565.82799999998</v>
      </c>
      <c r="J42" s="249">
        <v>1587220</v>
      </c>
      <c r="K42" s="249">
        <v>16724548.645</v>
      </c>
      <c r="L42" s="249">
        <v>3325248</v>
      </c>
      <c r="M42" s="249">
        <v>37698745.247000001</v>
      </c>
      <c r="N42" s="249">
        <v>0</v>
      </c>
      <c r="O42" s="249">
        <v>0</v>
      </c>
      <c r="P42" s="249">
        <v>4948</v>
      </c>
      <c r="Q42" s="249">
        <v>86966.865000000005</v>
      </c>
      <c r="R42" s="249">
        <v>533407</v>
      </c>
      <c r="S42" s="249">
        <v>20644932.072999999</v>
      </c>
      <c r="T42" s="249">
        <v>0</v>
      </c>
      <c r="U42" s="249">
        <v>0</v>
      </c>
      <c r="V42" s="249">
        <v>24161</v>
      </c>
      <c r="W42" s="249">
        <v>2035926.267</v>
      </c>
      <c r="X42" s="249">
        <v>1844</v>
      </c>
      <c r="Y42" s="249">
        <v>49017.067999999999</v>
      </c>
      <c r="Z42" s="249">
        <v>304918</v>
      </c>
      <c r="AA42" s="249">
        <v>2742706.2110000001</v>
      </c>
      <c r="AB42" s="249">
        <v>530</v>
      </c>
      <c r="AC42" s="249">
        <v>75092.626000000004</v>
      </c>
      <c r="AD42" s="249">
        <v>0</v>
      </c>
      <c r="AE42" s="249">
        <v>0</v>
      </c>
      <c r="AF42" s="249">
        <v>591</v>
      </c>
      <c r="AG42" s="249">
        <v>56889.108999999997</v>
      </c>
      <c r="AH42" s="249">
        <v>11</v>
      </c>
      <c r="AI42" s="249">
        <v>888.93</v>
      </c>
      <c r="AJ42" s="249">
        <v>2194</v>
      </c>
      <c r="AK42" s="249">
        <v>50858.510999999999</v>
      </c>
      <c r="AL42" s="249">
        <v>75</v>
      </c>
      <c r="AM42" s="249">
        <v>33034.589</v>
      </c>
      <c r="AN42" s="249">
        <v>0</v>
      </c>
      <c r="AO42" s="249">
        <v>0</v>
      </c>
      <c r="AP42" s="249">
        <v>1070</v>
      </c>
      <c r="AQ42" s="249">
        <v>109761.958</v>
      </c>
      <c r="AR42" s="249">
        <v>1457</v>
      </c>
      <c r="AS42" s="249">
        <v>40313.614999999998</v>
      </c>
      <c r="AT42" s="249">
        <v>908</v>
      </c>
      <c r="AU42" s="249">
        <v>2141.5740000000001</v>
      </c>
      <c r="AV42" s="249">
        <v>93</v>
      </c>
      <c r="AW42" s="249">
        <v>24542.25</v>
      </c>
      <c r="AX42" s="249">
        <v>0</v>
      </c>
      <c r="AY42" s="249">
        <v>0</v>
      </c>
      <c r="AZ42" s="249">
        <v>602</v>
      </c>
      <c r="BA42" s="249">
        <v>608459.54</v>
      </c>
      <c r="BB42" s="249">
        <v>4779</v>
      </c>
      <c r="BC42" s="249">
        <v>97764.626000000004</v>
      </c>
      <c r="BD42" s="249">
        <v>0</v>
      </c>
      <c r="BE42" s="249">
        <v>0</v>
      </c>
      <c r="BF42" s="249">
        <v>2091</v>
      </c>
      <c r="BG42" s="249">
        <v>11187.617</v>
      </c>
      <c r="BH42" s="249">
        <v>22940</v>
      </c>
      <c r="BI42" s="249">
        <v>512041.66200000001</v>
      </c>
      <c r="BJ42" s="249">
        <v>9045</v>
      </c>
      <c r="BK42" s="249">
        <v>181242.274</v>
      </c>
      <c r="BL42" s="249">
        <v>77900</v>
      </c>
      <c r="BM42" s="249">
        <v>1488154.8060000001</v>
      </c>
      <c r="BN42" s="249">
        <v>212</v>
      </c>
      <c r="BO42" s="249">
        <v>1062.652</v>
      </c>
      <c r="BP42" s="249">
        <v>133</v>
      </c>
      <c r="BQ42" s="249">
        <v>2325.4380000000001</v>
      </c>
      <c r="BR42" s="249">
        <v>3401212</v>
      </c>
      <c r="BS42" s="249">
        <v>6700494.6279999996</v>
      </c>
      <c r="BT42" s="233"/>
      <c r="BU42" s="231">
        <v>100.90519549270127</v>
      </c>
      <c r="BV42" s="231">
        <v>100.38113731234859</v>
      </c>
    </row>
    <row r="43" spans="1:74" s="282" customFormat="1">
      <c r="A43" s="554" t="s">
        <v>608</v>
      </c>
      <c r="B43" s="233">
        <v>26750436</v>
      </c>
      <c r="C43" s="233">
        <v>286660346.20499998</v>
      </c>
      <c r="D43" s="233">
        <v>21017664</v>
      </c>
      <c r="E43" s="233">
        <v>229452937.19600001</v>
      </c>
      <c r="F43" s="233">
        <v>12392835</v>
      </c>
      <c r="G43" s="233">
        <v>143455440.65000001</v>
      </c>
      <c r="H43" s="233">
        <v>49275</v>
      </c>
      <c r="I43" s="233">
        <v>628384.79299999995</v>
      </c>
      <c r="J43" s="233">
        <v>2430428</v>
      </c>
      <c r="K43" s="233">
        <v>23638027.223000001</v>
      </c>
      <c r="L43" s="233">
        <v>6145126</v>
      </c>
      <c r="M43" s="233">
        <v>61731084.530000001</v>
      </c>
      <c r="N43" s="233">
        <v>-6</v>
      </c>
      <c r="O43" s="233">
        <v>-245.322</v>
      </c>
      <c r="P43" s="233">
        <v>37499</v>
      </c>
      <c r="Q43" s="233">
        <v>480802.27799999999</v>
      </c>
      <c r="R43" s="233">
        <v>964462</v>
      </c>
      <c r="S43" s="233">
        <v>33605549.491999999</v>
      </c>
      <c r="T43" s="233">
        <v>0</v>
      </c>
      <c r="U43" s="233">
        <v>0</v>
      </c>
      <c r="V43" s="233">
        <v>23314</v>
      </c>
      <c r="W43" s="233">
        <v>3133266.983</v>
      </c>
      <c r="X43" s="233">
        <v>2248</v>
      </c>
      <c r="Y43" s="233">
        <v>25591.055</v>
      </c>
      <c r="Z43" s="233">
        <v>571175</v>
      </c>
      <c r="AA43" s="233">
        <v>6068410.3399999999</v>
      </c>
      <c r="AB43" s="233">
        <v>1164</v>
      </c>
      <c r="AC43" s="233">
        <v>103706.213</v>
      </c>
      <c r="AD43" s="233">
        <v>0</v>
      </c>
      <c r="AE43" s="233">
        <v>0</v>
      </c>
      <c r="AF43" s="233">
        <v>1885</v>
      </c>
      <c r="AG43" s="233">
        <v>108127.738</v>
      </c>
      <c r="AH43" s="233">
        <v>9165</v>
      </c>
      <c r="AI43" s="233">
        <v>472155.897</v>
      </c>
      <c r="AJ43" s="233">
        <v>79455</v>
      </c>
      <c r="AK43" s="233">
        <v>1458073.8770000001</v>
      </c>
      <c r="AL43" s="233">
        <v>636</v>
      </c>
      <c r="AM43" s="233">
        <v>328242.42</v>
      </c>
      <c r="AN43" s="233">
        <v>0</v>
      </c>
      <c r="AO43" s="233">
        <v>0</v>
      </c>
      <c r="AP43" s="233">
        <v>1637</v>
      </c>
      <c r="AQ43" s="233">
        <v>193692.14600000001</v>
      </c>
      <c r="AR43" s="233">
        <v>6585</v>
      </c>
      <c r="AS43" s="233">
        <v>192740.95699999999</v>
      </c>
      <c r="AT43" s="233">
        <v>1212</v>
      </c>
      <c r="AU43" s="233">
        <v>3412.212</v>
      </c>
      <c r="AV43" s="233">
        <v>78</v>
      </c>
      <c r="AW43" s="233">
        <v>15690.716</v>
      </c>
      <c r="AX43" s="233">
        <v>0</v>
      </c>
      <c r="AY43" s="233">
        <v>0</v>
      </c>
      <c r="AZ43" s="233">
        <v>730</v>
      </c>
      <c r="BA43" s="233">
        <v>590000.77</v>
      </c>
      <c r="BB43" s="233">
        <v>10101</v>
      </c>
      <c r="BC43" s="233">
        <v>160641.848</v>
      </c>
      <c r="BD43" s="233">
        <v>0</v>
      </c>
      <c r="BE43" s="233">
        <v>0</v>
      </c>
      <c r="BF43" s="233">
        <v>3673</v>
      </c>
      <c r="BG43" s="233">
        <v>32413.008999999998</v>
      </c>
      <c r="BH43" s="233">
        <v>35453</v>
      </c>
      <c r="BI43" s="233">
        <v>728332.84600000002</v>
      </c>
      <c r="BJ43" s="233">
        <v>11867</v>
      </c>
      <c r="BK43" s="233">
        <v>141721.32699999999</v>
      </c>
      <c r="BL43" s="233">
        <v>126860</v>
      </c>
      <c r="BM43" s="233">
        <v>1977806.4180000001</v>
      </c>
      <c r="BN43" s="233">
        <v>605</v>
      </c>
      <c r="BO43" s="233">
        <v>3151.2930000000001</v>
      </c>
      <c r="BP43" s="233">
        <v>97</v>
      </c>
      <c r="BQ43" s="233">
        <v>2565.3000000000002</v>
      </c>
      <c r="BR43" s="233">
        <v>3842877</v>
      </c>
      <c r="BS43" s="233">
        <v>7381559.1960000005</v>
      </c>
      <c r="BT43" s="233"/>
      <c r="BU43" s="231">
        <v>100.59343140487775</v>
      </c>
      <c r="BV43" s="231">
        <v>100.47282822053101</v>
      </c>
    </row>
    <row r="44" spans="1:74" s="282" customFormat="1">
      <c r="A44" s="554" t="s">
        <v>609</v>
      </c>
      <c r="B44" s="233">
        <v>10413601</v>
      </c>
      <c r="C44" s="233">
        <v>123552768.072</v>
      </c>
      <c r="D44" s="233">
        <v>9740581</v>
      </c>
      <c r="E44" s="233">
        <v>104464938.874</v>
      </c>
      <c r="F44" s="233">
        <v>5838415</v>
      </c>
      <c r="G44" s="233">
        <v>65975122.284999996</v>
      </c>
      <c r="H44" s="233">
        <v>58651</v>
      </c>
      <c r="I44" s="233">
        <v>817181.94299999997</v>
      </c>
      <c r="J44" s="233">
        <v>1285135</v>
      </c>
      <c r="K44" s="233">
        <v>12068821.045</v>
      </c>
      <c r="L44" s="233">
        <v>2558380</v>
      </c>
      <c r="M44" s="233">
        <v>25603813.601</v>
      </c>
      <c r="N44" s="233">
        <v>0</v>
      </c>
      <c r="O44" s="233">
        <v>0</v>
      </c>
      <c r="P44" s="233">
        <v>21095</v>
      </c>
      <c r="Q44" s="233">
        <v>228466.10800000001</v>
      </c>
      <c r="R44" s="233">
        <v>356084</v>
      </c>
      <c r="S44" s="233">
        <v>13994909.864</v>
      </c>
      <c r="T44" s="233">
        <v>0</v>
      </c>
      <c r="U44" s="233">
        <v>0</v>
      </c>
      <c r="V44" s="233">
        <v>14680</v>
      </c>
      <c r="W44" s="233">
        <v>1437802.7379999999</v>
      </c>
      <c r="X44" s="233">
        <v>954</v>
      </c>
      <c r="Y44" s="233">
        <v>27144.391</v>
      </c>
      <c r="Z44" s="233">
        <v>187047</v>
      </c>
      <c r="AA44" s="233">
        <v>1622257.01</v>
      </c>
      <c r="AB44" s="233">
        <v>463</v>
      </c>
      <c r="AC44" s="233">
        <v>54424.874000000003</v>
      </c>
      <c r="AD44" s="233">
        <v>0</v>
      </c>
      <c r="AE44" s="233">
        <v>0</v>
      </c>
      <c r="AF44" s="233">
        <v>414</v>
      </c>
      <c r="AG44" s="233">
        <v>57200.044000000002</v>
      </c>
      <c r="AH44" s="233">
        <v>392</v>
      </c>
      <c r="AI44" s="233">
        <v>27797.62</v>
      </c>
      <c r="AJ44" s="233">
        <v>2950</v>
      </c>
      <c r="AK44" s="233">
        <v>47316.553</v>
      </c>
      <c r="AL44" s="233">
        <v>64</v>
      </c>
      <c r="AM44" s="233">
        <v>20568.075000000001</v>
      </c>
      <c r="AN44" s="233">
        <v>0</v>
      </c>
      <c r="AO44" s="233">
        <v>0</v>
      </c>
      <c r="AP44" s="233">
        <v>1031</v>
      </c>
      <c r="AQ44" s="233">
        <v>104741.158</v>
      </c>
      <c r="AR44" s="233">
        <v>521</v>
      </c>
      <c r="AS44" s="233">
        <v>12202.916999999999</v>
      </c>
      <c r="AT44" s="233">
        <v>536</v>
      </c>
      <c r="AU44" s="233">
        <v>1191.827</v>
      </c>
      <c r="AV44" s="233">
        <v>21</v>
      </c>
      <c r="AW44" s="233">
        <v>8991.0769999999993</v>
      </c>
      <c r="AX44" s="233">
        <v>0</v>
      </c>
      <c r="AY44" s="233">
        <v>0</v>
      </c>
      <c r="AZ44" s="233">
        <v>241</v>
      </c>
      <c r="BA44" s="233">
        <v>152959.67999999999</v>
      </c>
      <c r="BB44" s="233">
        <v>3331</v>
      </c>
      <c r="BC44" s="233">
        <v>57150.743999999999</v>
      </c>
      <c r="BD44" s="233">
        <v>0</v>
      </c>
      <c r="BE44" s="233">
        <v>0</v>
      </c>
      <c r="BF44" s="233">
        <v>1392</v>
      </c>
      <c r="BG44" s="233">
        <v>14922.754000000001</v>
      </c>
      <c r="BH44" s="233">
        <v>13285</v>
      </c>
      <c r="BI44" s="233">
        <v>276740.40500000003</v>
      </c>
      <c r="BJ44" s="233">
        <v>7069</v>
      </c>
      <c r="BK44" s="233">
        <v>79128.687999999995</v>
      </c>
      <c r="BL44" s="233">
        <v>61316</v>
      </c>
      <c r="BM44" s="233">
        <v>860580.8</v>
      </c>
      <c r="BN44" s="233">
        <v>114</v>
      </c>
      <c r="BO44" s="233">
        <v>592.55999999999995</v>
      </c>
      <c r="BP44" s="233">
        <v>20</v>
      </c>
      <c r="BQ44" s="233">
        <v>739.31100000000004</v>
      </c>
      <c r="BR44" s="233">
        <v>0</v>
      </c>
      <c r="BS44" s="233">
        <v>0</v>
      </c>
      <c r="BT44" s="233"/>
      <c r="BU44" s="231">
        <v>100.48744162815578</v>
      </c>
      <c r="BV44" s="231">
        <v>100.85749099071973</v>
      </c>
    </row>
    <row r="45" spans="1:74" s="282" customFormat="1">
      <c r="A45" s="554" t="s">
        <v>610</v>
      </c>
      <c r="B45" s="233">
        <v>6828668</v>
      </c>
      <c r="C45" s="233">
        <v>78282079.687000006</v>
      </c>
      <c r="D45" s="233">
        <v>5049463</v>
      </c>
      <c r="E45" s="233">
        <v>59429349.954999998</v>
      </c>
      <c r="F45" s="233">
        <v>3377954</v>
      </c>
      <c r="G45" s="233">
        <v>41226024.713</v>
      </c>
      <c r="H45" s="233">
        <v>19840</v>
      </c>
      <c r="I45" s="233">
        <v>311095.99</v>
      </c>
      <c r="J45" s="233">
        <v>749021</v>
      </c>
      <c r="K45" s="233">
        <v>7866542.5870000003</v>
      </c>
      <c r="L45" s="233">
        <v>902648</v>
      </c>
      <c r="M45" s="233">
        <v>10025686.664999999</v>
      </c>
      <c r="N45" s="233">
        <v>0</v>
      </c>
      <c r="O45" s="233">
        <v>0</v>
      </c>
      <c r="P45" s="233">
        <v>6569</v>
      </c>
      <c r="Q45" s="233">
        <v>88141.657999999996</v>
      </c>
      <c r="R45" s="233">
        <v>289052</v>
      </c>
      <c r="S45" s="233">
        <v>13186670.975</v>
      </c>
      <c r="T45" s="233">
        <v>0</v>
      </c>
      <c r="U45" s="233">
        <v>0</v>
      </c>
      <c r="V45" s="233">
        <v>5687</v>
      </c>
      <c r="W45" s="233">
        <v>976466.228</v>
      </c>
      <c r="X45" s="233">
        <v>296</v>
      </c>
      <c r="Y45" s="233">
        <v>7185.5280000000002</v>
      </c>
      <c r="Z45" s="233">
        <v>87273</v>
      </c>
      <c r="AA45" s="233">
        <v>1036375.545</v>
      </c>
      <c r="AB45" s="233">
        <v>701</v>
      </c>
      <c r="AC45" s="233">
        <v>74734.467999999993</v>
      </c>
      <c r="AD45" s="233">
        <v>0</v>
      </c>
      <c r="AE45" s="233">
        <v>0</v>
      </c>
      <c r="AF45" s="233">
        <v>255</v>
      </c>
      <c r="AG45" s="233">
        <v>48766.125999999997</v>
      </c>
      <c r="AH45" s="233">
        <v>0</v>
      </c>
      <c r="AI45" s="233">
        <v>0</v>
      </c>
      <c r="AJ45" s="233">
        <v>45</v>
      </c>
      <c r="AK45" s="233">
        <v>730.75</v>
      </c>
      <c r="AL45" s="233">
        <v>34</v>
      </c>
      <c r="AM45" s="233">
        <v>12933.315000000001</v>
      </c>
      <c r="AN45" s="233">
        <v>0</v>
      </c>
      <c r="AO45" s="233">
        <v>0</v>
      </c>
      <c r="AP45" s="233">
        <v>230</v>
      </c>
      <c r="AQ45" s="233">
        <v>23860.262999999999</v>
      </c>
      <c r="AR45" s="233">
        <v>72</v>
      </c>
      <c r="AS45" s="233">
        <v>936.85</v>
      </c>
      <c r="AT45" s="233">
        <v>409</v>
      </c>
      <c r="AU45" s="233">
        <v>1022.054</v>
      </c>
      <c r="AV45" s="233">
        <v>20</v>
      </c>
      <c r="AW45" s="233">
        <v>2995.1480000000001</v>
      </c>
      <c r="AX45" s="233">
        <v>0</v>
      </c>
      <c r="AY45" s="233">
        <v>0</v>
      </c>
      <c r="AZ45" s="233">
        <v>87</v>
      </c>
      <c r="BA45" s="233">
        <v>6325.53</v>
      </c>
      <c r="BB45" s="233">
        <v>1901</v>
      </c>
      <c r="BC45" s="233">
        <v>32606.435000000001</v>
      </c>
      <c r="BD45" s="233">
        <v>0</v>
      </c>
      <c r="BE45" s="233">
        <v>0</v>
      </c>
      <c r="BF45" s="233">
        <v>442</v>
      </c>
      <c r="BG45" s="233">
        <v>6065.0190000000002</v>
      </c>
      <c r="BH45" s="233">
        <v>3806</v>
      </c>
      <c r="BI45" s="233">
        <v>72654.289999999994</v>
      </c>
      <c r="BJ45" s="233">
        <v>3723</v>
      </c>
      <c r="BK45" s="233">
        <v>60868.923999999999</v>
      </c>
      <c r="BL45" s="233">
        <v>34544</v>
      </c>
      <c r="BM45" s="233">
        <v>547971.59900000005</v>
      </c>
      <c r="BN45" s="233">
        <v>31</v>
      </c>
      <c r="BO45" s="233">
        <v>175.398</v>
      </c>
      <c r="BP45" s="233">
        <v>17</v>
      </c>
      <c r="BQ45" s="233">
        <v>556.827</v>
      </c>
      <c r="BR45" s="233">
        <v>1344011</v>
      </c>
      <c r="BS45" s="233">
        <v>2664686.8020000001</v>
      </c>
      <c r="BT45" s="233"/>
      <c r="BU45" s="231">
        <v>100.08940914916495</v>
      </c>
      <c r="BV45" s="231">
        <v>100.58555889548688</v>
      </c>
    </row>
    <row r="46" spans="1:74" s="282" customFormat="1">
      <c r="A46" s="535" t="s">
        <v>611</v>
      </c>
      <c r="B46" s="242">
        <v>9618010</v>
      </c>
      <c r="C46" s="242">
        <v>100130652.767</v>
      </c>
      <c r="D46" s="242">
        <v>7262291</v>
      </c>
      <c r="E46" s="242">
        <v>82615421.572999999</v>
      </c>
      <c r="F46" s="242">
        <v>4699738</v>
      </c>
      <c r="G46" s="242">
        <v>56089603.993000001</v>
      </c>
      <c r="H46" s="242">
        <v>21229</v>
      </c>
      <c r="I46" s="242">
        <v>262783.67099999997</v>
      </c>
      <c r="J46" s="242">
        <v>906539</v>
      </c>
      <c r="K46" s="242">
        <v>9026999.6070000008</v>
      </c>
      <c r="L46" s="242">
        <v>1634785</v>
      </c>
      <c r="M46" s="242">
        <v>17236034.302000001</v>
      </c>
      <c r="N46" s="242">
        <v>0</v>
      </c>
      <c r="O46" s="242">
        <v>0</v>
      </c>
      <c r="P46" s="242">
        <v>8375</v>
      </c>
      <c r="Q46" s="242">
        <v>106606.16899999999</v>
      </c>
      <c r="R46" s="242">
        <v>244084</v>
      </c>
      <c r="S46" s="242">
        <v>9899889.4499999993</v>
      </c>
      <c r="T46" s="242">
        <v>0</v>
      </c>
      <c r="U46" s="242">
        <v>0</v>
      </c>
      <c r="V46" s="242">
        <v>8986</v>
      </c>
      <c r="W46" s="242">
        <v>849801.92599999998</v>
      </c>
      <c r="X46" s="242">
        <v>539</v>
      </c>
      <c r="Y46" s="242">
        <v>18394.453000000001</v>
      </c>
      <c r="Z46" s="242">
        <v>94884</v>
      </c>
      <c r="AA46" s="242">
        <v>1020401.696</v>
      </c>
      <c r="AB46" s="242">
        <v>512</v>
      </c>
      <c r="AC46" s="242">
        <v>67205.629000000001</v>
      </c>
      <c r="AD46" s="242">
        <v>0</v>
      </c>
      <c r="AE46" s="242">
        <v>0</v>
      </c>
      <c r="AF46" s="242">
        <v>502</v>
      </c>
      <c r="AG46" s="242">
        <v>40702.339</v>
      </c>
      <c r="AH46" s="242">
        <v>10</v>
      </c>
      <c r="AI46" s="242">
        <v>876.07</v>
      </c>
      <c r="AJ46" s="242">
        <v>552</v>
      </c>
      <c r="AK46" s="242">
        <v>21187.42</v>
      </c>
      <c r="AL46" s="242">
        <v>108</v>
      </c>
      <c r="AM46" s="242">
        <v>40562.993999999999</v>
      </c>
      <c r="AN46" s="242">
        <v>0</v>
      </c>
      <c r="AO46" s="242">
        <v>0</v>
      </c>
      <c r="AP46" s="242">
        <v>559</v>
      </c>
      <c r="AQ46" s="242">
        <v>62240.595000000001</v>
      </c>
      <c r="AR46" s="242">
        <v>848</v>
      </c>
      <c r="AS46" s="242">
        <v>30435.844000000001</v>
      </c>
      <c r="AT46" s="242">
        <v>743</v>
      </c>
      <c r="AU46" s="242">
        <v>1590.3420000000001</v>
      </c>
      <c r="AV46" s="242">
        <v>21</v>
      </c>
      <c r="AW46" s="242">
        <v>4273.7209999999995</v>
      </c>
      <c r="AX46" s="242">
        <v>0</v>
      </c>
      <c r="AY46" s="242">
        <v>0</v>
      </c>
      <c r="AZ46" s="242">
        <v>53</v>
      </c>
      <c r="BA46" s="242">
        <v>7463.08</v>
      </c>
      <c r="BB46" s="242">
        <v>2352</v>
      </c>
      <c r="BC46" s="242">
        <v>47659.205999999998</v>
      </c>
      <c r="BD46" s="242">
        <v>0</v>
      </c>
      <c r="BE46" s="242">
        <v>0</v>
      </c>
      <c r="BF46" s="242">
        <v>347</v>
      </c>
      <c r="BG46" s="242">
        <v>1750.8430000000001</v>
      </c>
      <c r="BH46" s="242">
        <v>8578</v>
      </c>
      <c r="BI46" s="242">
        <v>172671.49100000001</v>
      </c>
      <c r="BJ46" s="242">
        <v>2786</v>
      </c>
      <c r="BK46" s="242">
        <v>38585.042000000001</v>
      </c>
      <c r="BL46" s="242">
        <v>48526</v>
      </c>
      <c r="BM46" s="242">
        <v>644040.88100000005</v>
      </c>
      <c r="BN46" s="242">
        <v>103</v>
      </c>
      <c r="BO46" s="242">
        <v>520.59900000000005</v>
      </c>
      <c r="BP46" s="242">
        <v>14</v>
      </c>
      <c r="BQ46" s="242">
        <v>157.88900000000001</v>
      </c>
      <c r="BR46" s="242">
        <v>1932237</v>
      </c>
      <c r="BS46" s="242">
        <v>4438213.5149999997</v>
      </c>
      <c r="BT46" s="233"/>
      <c r="BU46" s="240">
        <v>100.9801086821175</v>
      </c>
      <c r="BV46" s="240">
        <v>100.43674071065172</v>
      </c>
    </row>
    <row r="47" spans="1:74" s="282" customFormat="1">
      <c r="A47" s="554" t="s">
        <v>612</v>
      </c>
      <c r="B47" s="249">
        <v>9727164</v>
      </c>
      <c r="C47" s="249">
        <v>127983078.367</v>
      </c>
      <c r="D47" s="249">
        <v>8956835</v>
      </c>
      <c r="E47" s="249">
        <v>104370390.413</v>
      </c>
      <c r="F47" s="249">
        <v>5929553</v>
      </c>
      <c r="G47" s="249">
        <v>71782373.923999995</v>
      </c>
      <c r="H47" s="249">
        <v>58831</v>
      </c>
      <c r="I47" s="249">
        <v>835693.83299999998</v>
      </c>
      <c r="J47" s="249">
        <v>1134062</v>
      </c>
      <c r="K47" s="249">
        <v>11697871.615</v>
      </c>
      <c r="L47" s="249">
        <v>1834389</v>
      </c>
      <c r="M47" s="249">
        <v>20054451.041000001</v>
      </c>
      <c r="N47" s="249">
        <v>0</v>
      </c>
      <c r="O47" s="249">
        <v>0</v>
      </c>
      <c r="P47" s="249">
        <v>3454</v>
      </c>
      <c r="Q47" s="249">
        <v>49261.964</v>
      </c>
      <c r="R47" s="249">
        <v>469671</v>
      </c>
      <c r="S47" s="249">
        <v>18528828.410999998</v>
      </c>
      <c r="T47" s="249">
        <v>0</v>
      </c>
      <c r="U47" s="249">
        <v>0</v>
      </c>
      <c r="V47" s="249">
        <v>13707</v>
      </c>
      <c r="W47" s="249">
        <v>1542322.888</v>
      </c>
      <c r="X47" s="249">
        <v>814</v>
      </c>
      <c r="Y47" s="249">
        <v>12920.880999999999</v>
      </c>
      <c r="Z47" s="249">
        <v>199802</v>
      </c>
      <c r="AA47" s="249">
        <v>1878219.83</v>
      </c>
      <c r="AB47" s="249">
        <v>502</v>
      </c>
      <c r="AC47" s="249">
        <v>42587.995999999999</v>
      </c>
      <c r="AD47" s="249">
        <v>0</v>
      </c>
      <c r="AE47" s="249">
        <v>0</v>
      </c>
      <c r="AF47" s="249">
        <v>323</v>
      </c>
      <c r="AG47" s="249">
        <v>42876.048000000003</v>
      </c>
      <c r="AH47" s="249">
        <v>0</v>
      </c>
      <c r="AI47" s="249">
        <v>0</v>
      </c>
      <c r="AJ47" s="249">
        <v>784</v>
      </c>
      <c r="AK47" s="249">
        <v>9844.3729999999996</v>
      </c>
      <c r="AL47" s="249">
        <v>42</v>
      </c>
      <c r="AM47" s="249">
        <v>12774.107</v>
      </c>
      <c r="AN47" s="249">
        <v>0</v>
      </c>
      <c r="AO47" s="249">
        <v>0</v>
      </c>
      <c r="AP47" s="249">
        <v>549</v>
      </c>
      <c r="AQ47" s="249">
        <v>59088.023000000001</v>
      </c>
      <c r="AR47" s="249">
        <v>452</v>
      </c>
      <c r="AS47" s="249">
        <v>19557.092000000001</v>
      </c>
      <c r="AT47" s="249">
        <v>459</v>
      </c>
      <c r="AU47" s="249">
        <v>1026.7380000000001</v>
      </c>
      <c r="AV47" s="249">
        <v>21</v>
      </c>
      <c r="AW47" s="249">
        <v>3977.335</v>
      </c>
      <c r="AX47" s="249">
        <v>0</v>
      </c>
      <c r="AY47" s="249">
        <v>0</v>
      </c>
      <c r="AZ47" s="249">
        <v>191</v>
      </c>
      <c r="BA47" s="249">
        <v>22539.74</v>
      </c>
      <c r="BB47" s="249">
        <v>3929</v>
      </c>
      <c r="BC47" s="249">
        <v>79416.138999999996</v>
      </c>
      <c r="BD47" s="249">
        <v>0</v>
      </c>
      <c r="BE47" s="249">
        <v>0</v>
      </c>
      <c r="BF47" s="249">
        <v>784</v>
      </c>
      <c r="BG47" s="249">
        <v>4228.5460000000003</v>
      </c>
      <c r="BH47" s="249">
        <v>12893</v>
      </c>
      <c r="BI47" s="249">
        <v>248111.75399999999</v>
      </c>
      <c r="BJ47" s="249">
        <v>5548</v>
      </c>
      <c r="BK47" s="249">
        <v>69188.576000000001</v>
      </c>
      <c r="BL47" s="249">
        <v>56130</v>
      </c>
      <c r="BM47" s="249">
        <v>982574.28799999994</v>
      </c>
      <c r="BN47" s="249">
        <v>212</v>
      </c>
      <c r="BO47" s="249">
        <v>1080.653</v>
      </c>
      <c r="BP47" s="249">
        <v>62</v>
      </c>
      <c r="BQ47" s="249">
        <v>2262.5720000000001</v>
      </c>
      <c r="BR47" s="249">
        <v>0</v>
      </c>
      <c r="BS47" s="249">
        <v>0</v>
      </c>
      <c r="BT47" s="233"/>
      <c r="BU47" s="231">
        <v>101.33704934448733</v>
      </c>
      <c r="BV47" s="231">
        <v>101.37871521892143</v>
      </c>
    </row>
    <row r="48" spans="1:74" s="282" customFormat="1">
      <c r="A48" s="554" t="s">
        <v>613</v>
      </c>
      <c r="B48" s="233">
        <v>4946784</v>
      </c>
      <c r="C48" s="233">
        <v>75000654.471000001</v>
      </c>
      <c r="D48" s="233">
        <v>4343942</v>
      </c>
      <c r="E48" s="233">
        <v>52661711.571000002</v>
      </c>
      <c r="F48" s="233">
        <v>3046615</v>
      </c>
      <c r="G48" s="233">
        <v>38406251.487000003</v>
      </c>
      <c r="H48" s="233">
        <v>26329</v>
      </c>
      <c r="I48" s="233">
        <v>456744.72</v>
      </c>
      <c r="J48" s="233">
        <v>730889</v>
      </c>
      <c r="K48" s="233">
        <v>7716506.3930000002</v>
      </c>
      <c r="L48" s="233">
        <v>540109</v>
      </c>
      <c r="M48" s="233">
        <v>6082208.9709999999</v>
      </c>
      <c r="N48" s="233">
        <v>0</v>
      </c>
      <c r="O48" s="233">
        <v>0</v>
      </c>
      <c r="P48" s="233">
        <v>3329</v>
      </c>
      <c r="Q48" s="233">
        <v>35392.959000000003</v>
      </c>
      <c r="R48" s="233">
        <v>423889</v>
      </c>
      <c r="S48" s="233">
        <v>18093301.734999999</v>
      </c>
      <c r="T48" s="233">
        <v>0</v>
      </c>
      <c r="U48" s="233">
        <v>0</v>
      </c>
      <c r="V48" s="233">
        <v>13063</v>
      </c>
      <c r="W48" s="233">
        <v>1732483.7169999999</v>
      </c>
      <c r="X48" s="233">
        <v>153</v>
      </c>
      <c r="Y48" s="233">
        <v>1887.9480000000001</v>
      </c>
      <c r="Z48" s="233">
        <v>114262</v>
      </c>
      <c r="AA48" s="233">
        <v>1344847.1170000001</v>
      </c>
      <c r="AB48" s="233">
        <v>349</v>
      </c>
      <c r="AC48" s="233">
        <v>40462.646000000001</v>
      </c>
      <c r="AD48" s="233">
        <v>0</v>
      </c>
      <c r="AE48" s="233">
        <v>0</v>
      </c>
      <c r="AF48" s="233">
        <v>349</v>
      </c>
      <c r="AG48" s="233">
        <v>34193.256000000001</v>
      </c>
      <c r="AH48" s="233">
        <v>0</v>
      </c>
      <c r="AI48" s="233">
        <v>0</v>
      </c>
      <c r="AJ48" s="233">
        <v>95</v>
      </c>
      <c r="AK48" s="233">
        <v>3589.6280000000002</v>
      </c>
      <c r="AL48" s="233">
        <v>94</v>
      </c>
      <c r="AM48" s="233">
        <v>45082.796000000002</v>
      </c>
      <c r="AN48" s="233">
        <v>0</v>
      </c>
      <c r="AO48" s="233">
        <v>0</v>
      </c>
      <c r="AP48" s="233">
        <v>360</v>
      </c>
      <c r="AQ48" s="233">
        <v>39495.559000000001</v>
      </c>
      <c r="AR48" s="233">
        <v>2540</v>
      </c>
      <c r="AS48" s="233">
        <v>84107.263999999996</v>
      </c>
      <c r="AT48" s="233">
        <v>245</v>
      </c>
      <c r="AU48" s="233">
        <v>744.85299999999995</v>
      </c>
      <c r="AV48" s="233">
        <v>17</v>
      </c>
      <c r="AW48" s="233">
        <v>5874.683</v>
      </c>
      <c r="AX48" s="233">
        <v>0</v>
      </c>
      <c r="AY48" s="233">
        <v>0</v>
      </c>
      <c r="AZ48" s="233">
        <v>141</v>
      </c>
      <c r="BA48" s="233">
        <v>12961.9</v>
      </c>
      <c r="BB48" s="233">
        <v>1468</v>
      </c>
      <c r="BC48" s="233">
        <v>24342.013999999999</v>
      </c>
      <c r="BD48" s="233">
        <v>0</v>
      </c>
      <c r="BE48" s="233">
        <v>0</v>
      </c>
      <c r="BF48" s="233">
        <v>302</v>
      </c>
      <c r="BG48" s="233">
        <v>4254.2839999999997</v>
      </c>
      <c r="BH48" s="233">
        <v>6083</v>
      </c>
      <c r="BI48" s="233">
        <v>104742.148</v>
      </c>
      <c r="BJ48" s="233">
        <v>5672</v>
      </c>
      <c r="BK48" s="233">
        <v>64942.947999999997</v>
      </c>
      <c r="BL48" s="233">
        <v>30362</v>
      </c>
      <c r="BM48" s="233">
        <v>666007.62800000003</v>
      </c>
      <c r="BN48" s="233">
        <v>48</v>
      </c>
      <c r="BO48" s="233">
        <v>188.55</v>
      </c>
      <c r="BP48" s="233">
        <v>21</v>
      </c>
      <c r="BQ48" s="233">
        <v>39.267000000000003</v>
      </c>
      <c r="BR48" s="233">
        <v>0</v>
      </c>
      <c r="BS48" s="233">
        <v>0</v>
      </c>
      <c r="BT48" s="233"/>
      <c r="BU48" s="231">
        <v>100.37571008719493</v>
      </c>
      <c r="BV48" s="231">
        <v>100.92660433018692</v>
      </c>
    </row>
    <row r="49" spans="1:74" s="282" customFormat="1">
      <c r="A49" s="554" t="s">
        <v>614</v>
      </c>
      <c r="B49" s="233">
        <v>49978746</v>
      </c>
      <c r="C49" s="233">
        <v>609301078.90999997</v>
      </c>
      <c r="D49" s="233">
        <v>38914190</v>
      </c>
      <c r="E49" s="233">
        <v>444404454.35699999</v>
      </c>
      <c r="F49" s="233">
        <v>23482509</v>
      </c>
      <c r="G49" s="233">
        <v>281449971.27200001</v>
      </c>
      <c r="H49" s="233">
        <v>66926</v>
      </c>
      <c r="I49" s="233">
        <v>939994.076</v>
      </c>
      <c r="J49" s="233">
        <v>4314415</v>
      </c>
      <c r="K49" s="233">
        <v>44673516.969999999</v>
      </c>
      <c r="L49" s="233">
        <v>11050340</v>
      </c>
      <c r="M49" s="233">
        <v>117340972.039</v>
      </c>
      <c r="N49" s="233">
        <v>0</v>
      </c>
      <c r="O49" s="233">
        <v>0</v>
      </c>
      <c r="P49" s="233">
        <v>44406</v>
      </c>
      <c r="Q49" s="233">
        <v>632105.70499999996</v>
      </c>
      <c r="R49" s="233">
        <v>3197266</v>
      </c>
      <c r="S49" s="233">
        <v>121540067.961</v>
      </c>
      <c r="T49" s="233">
        <v>18</v>
      </c>
      <c r="U49" s="233">
        <v>2926.46</v>
      </c>
      <c r="V49" s="233">
        <v>85696</v>
      </c>
      <c r="W49" s="233">
        <v>10035825.983999999</v>
      </c>
      <c r="X49" s="233">
        <v>4115</v>
      </c>
      <c r="Y49" s="233">
        <v>151482.72700000001</v>
      </c>
      <c r="Z49" s="233">
        <v>952141</v>
      </c>
      <c r="AA49" s="233">
        <v>10983847.789999999</v>
      </c>
      <c r="AB49" s="233">
        <v>1450</v>
      </c>
      <c r="AC49" s="233">
        <v>179624.726</v>
      </c>
      <c r="AD49" s="233">
        <v>0</v>
      </c>
      <c r="AE49" s="233">
        <v>0</v>
      </c>
      <c r="AF49" s="233">
        <v>1693</v>
      </c>
      <c r="AG49" s="233">
        <v>168502.84</v>
      </c>
      <c r="AH49" s="233">
        <v>95</v>
      </c>
      <c r="AI49" s="233">
        <v>2362.7800000000002</v>
      </c>
      <c r="AJ49" s="233">
        <v>10497</v>
      </c>
      <c r="AK49" s="233">
        <v>253213.07699999999</v>
      </c>
      <c r="AL49" s="233">
        <v>769</v>
      </c>
      <c r="AM49" s="233">
        <v>359865.82799999998</v>
      </c>
      <c r="AN49" s="233">
        <v>0</v>
      </c>
      <c r="AO49" s="233">
        <v>0</v>
      </c>
      <c r="AP49" s="233">
        <v>2442</v>
      </c>
      <c r="AQ49" s="233">
        <v>357316.19799999997</v>
      </c>
      <c r="AR49" s="233">
        <v>7098</v>
      </c>
      <c r="AS49" s="233">
        <v>217611.394</v>
      </c>
      <c r="AT49" s="233">
        <v>3042</v>
      </c>
      <c r="AU49" s="233">
        <v>10095.89</v>
      </c>
      <c r="AV49" s="233">
        <v>234</v>
      </c>
      <c r="AW49" s="233">
        <v>89202.066999999995</v>
      </c>
      <c r="AX49" s="233">
        <v>0</v>
      </c>
      <c r="AY49" s="233">
        <v>0</v>
      </c>
      <c r="AZ49" s="233">
        <v>541</v>
      </c>
      <c r="BA49" s="233">
        <v>61940.18</v>
      </c>
      <c r="BB49" s="233">
        <v>12746</v>
      </c>
      <c r="BC49" s="233">
        <v>236160.19699999999</v>
      </c>
      <c r="BD49" s="233">
        <v>0</v>
      </c>
      <c r="BE49" s="233">
        <v>0</v>
      </c>
      <c r="BF49" s="233">
        <v>19191</v>
      </c>
      <c r="BG49" s="233">
        <v>100744.01700000001</v>
      </c>
      <c r="BH49" s="233">
        <v>47953</v>
      </c>
      <c r="BI49" s="233">
        <v>1152343.9990000001</v>
      </c>
      <c r="BJ49" s="233">
        <v>29278</v>
      </c>
      <c r="BK49" s="233">
        <v>578651.06499999994</v>
      </c>
      <c r="BL49" s="233">
        <v>230722</v>
      </c>
      <c r="BM49" s="233">
        <v>4189054.08</v>
      </c>
      <c r="BN49" s="233">
        <v>745</v>
      </c>
      <c r="BO49" s="233">
        <v>3661.9229999999998</v>
      </c>
      <c r="BP49" s="233">
        <v>115</v>
      </c>
      <c r="BQ49" s="233">
        <v>3218.1590000000001</v>
      </c>
      <c r="BR49" s="233">
        <v>6412303</v>
      </c>
      <c r="BS49" s="233">
        <v>13586799.505999999</v>
      </c>
      <c r="BT49" s="233"/>
      <c r="BU49" s="231">
        <v>106.50864717198381</v>
      </c>
      <c r="BV49" s="231">
        <v>102.61155972906641</v>
      </c>
    </row>
    <row r="50" spans="1:74" s="282" customFormat="1">
      <c r="A50" s="554" t="s">
        <v>615</v>
      </c>
      <c r="B50" s="233">
        <v>8248501</v>
      </c>
      <c r="C50" s="233">
        <v>84019560.125</v>
      </c>
      <c r="D50" s="233">
        <v>6485090</v>
      </c>
      <c r="E50" s="233">
        <v>69764197.866999999</v>
      </c>
      <c r="F50" s="233">
        <v>4363096</v>
      </c>
      <c r="G50" s="233">
        <v>49653788.844999999</v>
      </c>
      <c r="H50" s="233">
        <v>16998</v>
      </c>
      <c r="I50" s="233">
        <v>203033.17600000001</v>
      </c>
      <c r="J50" s="233">
        <v>905764</v>
      </c>
      <c r="K50" s="233">
        <v>8498281.5840000007</v>
      </c>
      <c r="L50" s="233">
        <v>1199232</v>
      </c>
      <c r="M50" s="233">
        <v>11409094.262</v>
      </c>
      <c r="N50" s="233">
        <v>0</v>
      </c>
      <c r="O50" s="233">
        <v>0</v>
      </c>
      <c r="P50" s="233">
        <v>6996</v>
      </c>
      <c r="Q50" s="233">
        <v>69786.324999999997</v>
      </c>
      <c r="R50" s="233">
        <v>199292</v>
      </c>
      <c r="S50" s="233">
        <v>8274183.7910000002</v>
      </c>
      <c r="T50" s="233">
        <v>0</v>
      </c>
      <c r="U50" s="233">
        <v>0</v>
      </c>
      <c r="V50" s="233">
        <v>12630</v>
      </c>
      <c r="W50" s="233">
        <v>907901.48100000003</v>
      </c>
      <c r="X50" s="233">
        <v>849</v>
      </c>
      <c r="Y50" s="233">
        <v>14188.607</v>
      </c>
      <c r="Z50" s="233">
        <v>114444</v>
      </c>
      <c r="AA50" s="233">
        <v>1154061.6459999999</v>
      </c>
      <c r="AB50" s="233">
        <v>818</v>
      </c>
      <c r="AC50" s="233">
        <v>83167.028999999995</v>
      </c>
      <c r="AD50" s="233">
        <v>0</v>
      </c>
      <c r="AE50" s="233">
        <v>0</v>
      </c>
      <c r="AF50" s="233">
        <v>576</v>
      </c>
      <c r="AG50" s="233">
        <v>64249.968000000001</v>
      </c>
      <c r="AH50" s="233">
        <v>4</v>
      </c>
      <c r="AI50" s="233">
        <v>47.03</v>
      </c>
      <c r="AJ50" s="233">
        <v>1031</v>
      </c>
      <c r="AK50" s="233">
        <v>32740.678</v>
      </c>
      <c r="AL50" s="233">
        <v>101</v>
      </c>
      <c r="AM50" s="233">
        <v>35971.023999999998</v>
      </c>
      <c r="AN50" s="233">
        <v>0</v>
      </c>
      <c r="AO50" s="233">
        <v>0</v>
      </c>
      <c r="AP50" s="233">
        <v>404</v>
      </c>
      <c r="AQ50" s="233">
        <v>44478.959000000003</v>
      </c>
      <c r="AR50" s="233">
        <v>453</v>
      </c>
      <c r="AS50" s="233">
        <v>41141.336000000003</v>
      </c>
      <c r="AT50" s="233">
        <v>390</v>
      </c>
      <c r="AU50" s="233">
        <v>986.57299999999998</v>
      </c>
      <c r="AV50" s="233">
        <v>44</v>
      </c>
      <c r="AW50" s="233">
        <v>10692.752</v>
      </c>
      <c r="AX50" s="233">
        <v>0</v>
      </c>
      <c r="AY50" s="233">
        <v>0</v>
      </c>
      <c r="AZ50" s="233">
        <v>545</v>
      </c>
      <c r="BA50" s="233">
        <v>621912.32999999996</v>
      </c>
      <c r="BB50" s="233">
        <v>2655</v>
      </c>
      <c r="BC50" s="233">
        <v>49560.057999999997</v>
      </c>
      <c r="BD50" s="233">
        <v>0</v>
      </c>
      <c r="BE50" s="233">
        <v>0</v>
      </c>
      <c r="BF50" s="233">
        <v>1279</v>
      </c>
      <c r="BG50" s="233">
        <v>10606.22</v>
      </c>
      <c r="BH50" s="233">
        <v>9209</v>
      </c>
      <c r="BI50" s="233">
        <v>143223.59899999999</v>
      </c>
      <c r="BJ50" s="233">
        <v>4445</v>
      </c>
      <c r="BK50" s="233">
        <v>102131.099</v>
      </c>
      <c r="BL50" s="233">
        <v>34538</v>
      </c>
      <c r="BM50" s="233">
        <v>523056.56699999998</v>
      </c>
      <c r="BN50" s="233">
        <v>114</v>
      </c>
      <c r="BO50" s="233">
        <v>578.721</v>
      </c>
      <c r="BP50" s="233">
        <v>5</v>
      </c>
      <c r="BQ50" s="233">
        <v>86.643000000000001</v>
      </c>
      <c r="BR50" s="233">
        <v>1372589</v>
      </c>
      <c r="BS50" s="233">
        <v>2070609.8219999999</v>
      </c>
      <c r="BT50" s="233"/>
      <c r="BU50" s="231">
        <v>101.72087504236057</v>
      </c>
      <c r="BV50" s="231">
        <v>102.09519659793224</v>
      </c>
    </row>
    <row r="51" spans="1:74" s="282" customFormat="1">
      <c r="A51" s="535" t="s">
        <v>616</v>
      </c>
      <c r="B51" s="242">
        <v>11388436</v>
      </c>
      <c r="C51" s="242">
        <v>137313764.00999999</v>
      </c>
      <c r="D51" s="242">
        <v>9169147</v>
      </c>
      <c r="E51" s="242">
        <v>102146132.473</v>
      </c>
      <c r="F51" s="242">
        <v>5962756</v>
      </c>
      <c r="G51" s="242">
        <v>69633864.090000004</v>
      </c>
      <c r="H51" s="242">
        <v>125781</v>
      </c>
      <c r="I51" s="242">
        <v>1867992.581</v>
      </c>
      <c r="J51" s="242">
        <v>1463766</v>
      </c>
      <c r="K51" s="242">
        <v>13963981.991</v>
      </c>
      <c r="L51" s="242">
        <v>1616844</v>
      </c>
      <c r="M51" s="242">
        <v>16680293.811000001</v>
      </c>
      <c r="N51" s="242">
        <v>0</v>
      </c>
      <c r="O51" s="242">
        <v>0</v>
      </c>
      <c r="P51" s="242">
        <v>42890</v>
      </c>
      <c r="Q51" s="242">
        <v>494640.98599999998</v>
      </c>
      <c r="R51" s="242">
        <v>665283</v>
      </c>
      <c r="S51" s="242">
        <v>24698760.634</v>
      </c>
      <c r="T51" s="242">
        <v>0</v>
      </c>
      <c r="U51" s="242">
        <v>0</v>
      </c>
      <c r="V51" s="242">
        <v>21941</v>
      </c>
      <c r="W51" s="242">
        <v>2126384.89</v>
      </c>
      <c r="X51" s="242">
        <v>1688</v>
      </c>
      <c r="Y51" s="242">
        <v>15604.248</v>
      </c>
      <c r="Z51" s="242">
        <v>170164</v>
      </c>
      <c r="AA51" s="242">
        <v>2046673.798</v>
      </c>
      <c r="AB51" s="242">
        <v>705</v>
      </c>
      <c r="AC51" s="242">
        <v>68776.078999999998</v>
      </c>
      <c r="AD51" s="242">
        <v>0</v>
      </c>
      <c r="AE51" s="242">
        <v>0</v>
      </c>
      <c r="AF51" s="242">
        <v>278</v>
      </c>
      <c r="AG51" s="242">
        <v>31994.36</v>
      </c>
      <c r="AH51" s="242">
        <v>3752</v>
      </c>
      <c r="AI51" s="242">
        <v>154950.166</v>
      </c>
      <c r="AJ51" s="242">
        <v>59238</v>
      </c>
      <c r="AK51" s="242">
        <v>1385994.6640000001</v>
      </c>
      <c r="AL51" s="242">
        <v>136</v>
      </c>
      <c r="AM51" s="242">
        <v>70609.072</v>
      </c>
      <c r="AN51" s="242">
        <v>0</v>
      </c>
      <c r="AO51" s="242">
        <v>0</v>
      </c>
      <c r="AP51" s="242">
        <v>659</v>
      </c>
      <c r="AQ51" s="242">
        <v>68367.55</v>
      </c>
      <c r="AR51" s="242">
        <v>2088</v>
      </c>
      <c r="AS51" s="242">
        <v>47412.088000000003</v>
      </c>
      <c r="AT51" s="242">
        <v>782</v>
      </c>
      <c r="AU51" s="242">
        <v>4534.8670000000002</v>
      </c>
      <c r="AV51" s="242">
        <v>70</v>
      </c>
      <c r="AW51" s="242">
        <v>27102.781999999999</v>
      </c>
      <c r="AX51" s="242">
        <v>0</v>
      </c>
      <c r="AY51" s="242">
        <v>0</v>
      </c>
      <c r="AZ51" s="242">
        <v>290</v>
      </c>
      <c r="BA51" s="242">
        <v>350140.18</v>
      </c>
      <c r="BB51" s="242">
        <v>3586</v>
      </c>
      <c r="BC51" s="242">
        <v>64124.639999999999</v>
      </c>
      <c r="BD51" s="242">
        <v>0</v>
      </c>
      <c r="BE51" s="242">
        <v>0</v>
      </c>
      <c r="BF51" s="242">
        <v>1676</v>
      </c>
      <c r="BG51" s="242">
        <v>8254.7939999999999</v>
      </c>
      <c r="BH51" s="242">
        <v>17165</v>
      </c>
      <c r="BI51" s="242">
        <v>307420.38699999999</v>
      </c>
      <c r="BJ51" s="242">
        <v>7668</v>
      </c>
      <c r="BK51" s="242">
        <v>131487.21</v>
      </c>
      <c r="BL51" s="242">
        <v>73681</v>
      </c>
      <c r="BM51" s="242">
        <v>1138718.53</v>
      </c>
      <c r="BN51" s="242">
        <v>121</v>
      </c>
      <c r="BO51" s="242">
        <v>606.94100000000003</v>
      </c>
      <c r="BP51" s="242">
        <v>7</v>
      </c>
      <c r="BQ51" s="242">
        <v>75.733999999999995</v>
      </c>
      <c r="BR51" s="242">
        <v>1145421</v>
      </c>
      <c r="BS51" s="242">
        <v>1924996.9369999999</v>
      </c>
      <c r="BT51" s="233"/>
      <c r="BU51" s="240">
        <v>101.01611867431622</v>
      </c>
      <c r="BV51" s="240">
        <v>101.03744204695062</v>
      </c>
    </row>
    <row r="52" spans="1:74" s="282" customFormat="1">
      <c r="A52" s="554" t="s">
        <v>617</v>
      </c>
      <c r="B52" s="249">
        <v>14640625</v>
      </c>
      <c r="C52" s="249">
        <v>173854869.648</v>
      </c>
      <c r="D52" s="249">
        <v>12390606</v>
      </c>
      <c r="E52" s="249">
        <v>140110460.46399999</v>
      </c>
      <c r="F52" s="249">
        <v>8192697</v>
      </c>
      <c r="G52" s="249">
        <v>96585894.241999999</v>
      </c>
      <c r="H52" s="249">
        <v>49109</v>
      </c>
      <c r="I52" s="249">
        <v>679223.65500000003</v>
      </c>
      <c r="J52" s="249">
        <v>1757506</v>
      </c>
      <c r="K52" s="249">
        <v>17448040.953000002</v>
      </c>
      <c r="L52" s="249">
        <v>2391294</v>
      </c>
      <c r="M52" s="249">
        <v>25397301.614</v>
      </c>
      <c r="N52" s="249">
        <v>0</v>
      </c>
      <c r="O52" s="249">
        <v>-7.1609999999999996</v>
      </c>
      <c r="P52" s="249">
        <v>21141</v>
      </c>
      <c r="Q52" s="249">
        <v>316751.179</v>
      </c>
      <c r="R52" s="249">
        <v>568993</v>
      </c>
      <c r="S52" s="249">
        <v>22905640.811000001</v>
      </c>
      <c r="T52" s="249">
        <v>0</v>
      </c>
      <c r="U52" s="249">
        <v>0</v>
      </c>
      <c r="V52" s="249">
        <v>16927</v>
      </c>
      <c r="W52" s="249">
        <v>2495837.943</v>
      </c>
      <c r="X52" s="249">
        <v>1436</v>
      </c>
      <c r="Y52" s="249">
        <v>34019.362000000001</v>
      </c>
      <c r="Z52" s="249">
        <v>270317</v>
      </c>
      <c r="AA52" s="249">
        <v>2637193.773</v>
      </c>
      <c r="AB52" s="249">
        <v>1137</v>
      </c>
      <c r="AC52" s="249">
        <v>125039.382</v>
      </c>
      <c r="AD52" s="249">
        <v>0</v>
      </c>
      <c r="AE52" s="249">
        <v>0</v>
      </c>
      <c r="AF52" s="249">
        <v>845</v>
      </c>
      <c r="AG52" s="249">
        <v>89998.354999999996</v>
      </c>
      <c r="AH52" s="249">
        <v>40</v>
      </c>
      <c r="AI52" s="249">
        <v>754.83</v>
      </c>
      <c r="AJ52" s="249">
        <v>908</v>
      </c>
      <c r="AK52" s="249">
        <v>10457.105</v>
      </c>
      <c r="AL52" s="249">
        <v>241</v>
      </c>
      <c r="AM52" s="249">
        <v>93771.428</v>
      </c>
      <c r="AN52" s="249">
        <v>0</v>
      </c>
      <c r="AO52" s="249">
        <v>0</v>
      </c>
      <c r="AP52" s="249">
        <v>1700</v>
      </c>
      <c r="AQ52" s="249">
        <v>165750.345</v>
      </c>
      <c r="AR52" s="249">
        <v>1649</v>
      </c>
      <c r="AS52" s="249">
        <v>38814.747000000003</v>
      </c>
      <c r="AT52" s="249">
        <v>625</v>
      </c>
      <c r="AU52" s="249">
        <v>987.2</v>
      </c>
      <c r="AV52" s="249">
        <v>36</v>
      </c>
      <c r="AW52" s="249">
        <v>13708.375</v>
      </c>
      <c r="AX52" s="249">
        <v>0</v>
      </c>
      <c r="AY52" s="249">
        <v>0</v>
      </c>
      <c r="AZ52" s="249">
        <v>456</v>
      </c>
      <c r="BA52" s="249">
        <v>456852.26</v>
      </c>
      <c r="BB52" s="249">
        <v>4685</v>
      </c>
      <c r="BC52" s="249">
        <v>95487.293000000005</v>
      </c>
      <c r="BD52" s="249">
        <v>0</v>
      </c>
      <c r="BE52" s="249">
        <v>0</v>
      </c>
      <c r="BF52" s="249">
        <v>151733</v>
      </c>
      <c r="BG52" s="249">
        <v>654170.098</v>
      </c>
      <c r="BH52" s="249">
        <v>20305</v>
      </c>
      <c r="BI52" s="249">
        <v>389718.71899999998</v>
      </c>
      <c r="BJ52" s="249">
        <v>11215</v>
      </c>
      <c r="BK52" s="249">
        <v>178966.98800000001</v>
      </c>
      <c r="BL52" s="249">
        <v>82805</v>
      </c>
      <c r="BM52" s="249">
        <v>1270216.648</v>
      </c>
      <c r="BN52" s="249">
        <v>148</v>
      </c>
      <c r="BO52" s="249">
        <v>790.49900000000002</v>
      </c>
      <c r="BP52" s="249">
        <v>86</v>
      </c>
      <c r="BQ52" s="249">
        <v>2796.357</v>
      </c>
      <c r="BR52" s="249">
        <v>1092591</v>
      </c>
      <c r="BS52" s="249">
        <v>1766692.648</v>
      </c>
      <c r="BT52" s="233"/>
      <c r="BU52" s="231">
        <v>101.55411392789202</v>
      </c>
      <c r="BV52" s="231">
        <v>100.76024315427183</v>
      </c>
    </row>
    <row r="53" spans="1:74" s="282" customFormat="1">
      <c r="A53" s="554" t="s">
        <v>618</v>
      </c>
      <c r="B53" s="233">
        <v>10178250</v>
      </c>
      <c r="C53" s="233">
        <v>121194663.014</v>
      </c>
      <c r="D53" s="233">
        <v>7949683</v>
      </c>
      <c r="E53" s="233">
        <v>92213017.718999997</v>
      </c>
      <c r="F53" s="233">
        <v>5249485</v>
      </c>
      <c r="G53" s="233">
        <v>63896987.976999998</v>
      </c>
      <c r="H53" s="233">
        <v>36740</v>
      </c>
      <c r="I53" s="233">
        <v>590338.05200000003</v>
      </c>
      <c r="J53" s="233">
        <v>1011962</v>
      </c>
      <c r="K53" s="233">
        <v>10059440.184</v>
      </c>
      <c r="L53" s="233">
        <v>1651496</v>
      </c>
      <c r="M53" s="233">
        <v>17666251.506000001</v>
      </c>
      <c r="N53" s="233">
        <v>0</v>
      </c>
      <c r="O53" s="233">
        <v>0</v>
      </c>
      <c r="P53" s="233">
        <v>9164</v>
      </c>
      <c r="Q53" s="233">
        <v>126814.886</v>
      </c>
      <c r="R53" s="233">
        <v>443514</v>
      </c>
      <c r="S53" s="233">
        <v>19789632.169</v>
      </c>
      <c r="T53" s="233">
        <v>0</v>
      </c>
      <c r="U53" s="233">
        <v>0</v>
      </c>
      <c r="V53" s="233">
        <v>14421</v>
      </c>
      <c r="W53" s="233">
        <v>1999185.439</v>
      </c>
      <c r="X53" s="233">
        <v>1050</v>
      </c>
      <c r="Y53" s="233">
        <v>8747.0319999999992</v>
      </c>
      <c r="Z53" s="233">
        <v>183294</v>
      </c>
      <c r="AA53" s="233">
        <v>2297955.4670000002</v>
      </c>
      <c r="AB53" s="233">
        <v>442</v>
      </c>
      <c r="AC53" s="233">
        <v>51326.99</v>
      </c>
      <c r="AD53" s="233">
        <v>0</v>
      </c>
      <c r="AE53" s="233">
        <v>0</v>
      </c>
      <c r="AF53" s="233">
        <v>728</v>
      </c>
      <c r="AG53" s="233">
        <v>68401.448999999993</v>
      </c>
      <c r="AH53" s="233">
        <v>11</v>
      </c>
      <c r="AI53" s="233">
        <v>199.81</v>
      </c>
      <c r="AJ53" s="233">
        <v>838</v>
      </c>
      <c r="AK53" s="233">
        <v>22109.040000000001</v>
      </c>
      <c r="AL53" s="233">
        <v>89</v>
      </c>
      <c r="AM53" s="233">
        <v>18621.687000000002</v>
      </c>
      <c r="AN53" s="233">
        <v>0</v>
      </c>
      <c r="AO53" s="233">
        <v>0</v>
      </c>
      <c r="AP53" s="233">
        <v>548</v>
      </c>
      <c r="AQ53" s="233">
        <v>56953.671999999999</v>
      </c>
      <c r="AR53" s="233">
        <v>888</v>
      </c>
      <c r="AS53" s="233">
        <v>23025.317999999999</v>
      </c>
      <c r="AT53" s="233">
        <v>787</v>
      </c>
      <c r="AU53" s="233">
        <v>2661.96</v>
      </c>
      <c r="AV53" s="233">
        <v>74</v>
      </c>
      <c r="AW53" s="233">
        <v>27581.010999999999</v>
      </c>
      <c r="AX53" s="233">
        <v>0</v>
      </c>
      <c r="AY53" s="233">
        <v>0</v>
      </c>
      <c r="AZ53" s="233">
        <v>91</v>
      </c>
      <c r="BA53" s="233">
        <v>9435.6299999999992</v>
      </c>
      <c r="BB53" s="233">
        <v>3079</v>
      </c>
      <c r="BC53" s="233">
        <v>55963.192000000003</v>
      </c>
      <c r="BD53" s="233">
        <v>0</v>
      </c>
      <c r="BE53" s="233">
        <v>0</v>
      </c>
      <c r="BF53" s="233">
        <v>1075</v>
      </c>
      <c r="BG53" s="233">
        <v>9730.0460000000003</v>
      </c>
      <c r="BH53" s="233">
        <v>12241</v>
      </c>
      <c r="BI53" s="233">
        <v>179307.435</v>
      </c>
      <c r="BJ53" s="233">
        <v>7893</v>
      </c>
      <c r="BK53" s="233">
        <v>151130.43900000001</v>
      </c>
      <c r="BL53" s="233">
        <v>60802</v>
      </c>
      <c r="BM53" s="233">
        <v>1112916.504</v>
      </c>
      <c r="BN53" s="233">
        <v>98</v>
      </c>
      <c r="BO53" s="233">
        <v>512.58199999999999</v>
      </c>
      <c r="BP53" s="233">
        <v>39</v>
      </c>
      <c r="BQ53" s="233">
        <v>6920.2179999999998</v>
      </c>
      <c r="BR53" s="233">
        <v>1487401</v>
      </c>
      <c r="BS53" s="233">
        <v>2962513.3190000001</v>
      </c>
      <c r="BT53" s="233"/>
      <c r="BU53" s="231">
        <v>101.97629575244795</v>
      </c>
      <c r="BV53" s="231">
        <v>101.52898904534848</v>
      </c>
    </row>
    <row r="54" spans="1:74" s="282" customFormat="1">
      <c r="A54" s="554" t="s">
        <v>619</v>
      </c>
      <c r="B54" s="233">
        <v>9332033</v>
      </c>
      <c r="C54" s="233">
        <v>103951562.529</v>
      </c>
      <c r="D54" s="233">
        <v>7388971</v>
      </c>
      <c r="E54" s="233">
        <v>81293529.681999996</v>
      </c>
      <c r="F54" s="233">
        <v>5170161</v>
      </c>
      <c r="G54" s="233">
        <v>58780803.593000002</v>
      </c>
      <c r="H54" s="233">
        <v>46959</v>
      </c>
      <c r="I54" s="233">
        <v>684046.64599999995</v>
      </c>
      <c r="J54" s="233">
        <v>1026549</v>
      </c>
      <c r="K54" s="233">
        <v>10009343.681</v>
      </c>
      <c r="L54" s="233">
        <v>1145302</v>
      </c>
      <c r="M54" s="233">
        <v>11819335.762</v>
      </c>
      <c r="N54" s="233">
        <v>0</v>
      </c>
      <c r="O54" s="233">
        <v>0</v>
      </c>
      <c r="P54" s="233">
        <v>15356</v>
      </c>
      <c r="Q54" s="233">
        <v>211527.70699999999</v>
      </c>
      <c r="R54" s="233">
        <v>407616</v>
      </c>
      <c r="S54" s="233">
        <v>14864764.029999999</v>
      </c>
      <c r="T54" s="233">
        <v>0</v>
      </c>
      <c r="U54" s="233">
        <v>0</v>
      </c>
      <c r="V54" s="233">
        <v>17688</v>
      </c>
      <c r="W54" s="233">
        <v>1742438.081</v>
      </c>
      <c r="X54" s="233">
        <v>1209</v>
      </c>
      <c r="Y54" s="233">
        <v>11717.013000000001</v>
      </c>
      <c r="Z54" s="233">
        <v>169306</v>
      </c>
      <c r="AA54" s="233">
        <v>2156629.4240000001</v>
      </c>
      <c r="AB54" s="233">
        <v>177</v>
      </c>
      <c r="AC54" s="233">
        <v>38380.392</v>
      </c>
      <c r="AD54" s="233">
        <v>0</v>
      </c>
      <c r="AE54" s="233">
        <v>0</v>
      </c>
      <c r="AF54" s="233">
        <v>384</v>
      </c>
      <c r="AG54" s="233">
        <v>43631.514999999999</v>
      </c>
      <c r="AH54" s="233">
        <v>0</v>
      </c>
      <c r="AI54" s="233">
        <v>0</v>
      </c>
      <c r="AJ54" s="233">
        <v>308</v>
      </c>
      <c r="AK54" s="233">
        <v>6439.8159999999998</v>
      </c>
      <c r="AL54" s="233">
        <v>82</v>
      </c>
      <c r="AM54" s="233">
        <v>28646.593000000001</v>
      </c>
      <c r="AN54" s="233">
        <v>0</v>
      </c>
      <c r="AO54" s="233">
        <v>0</v>
      </c>
      <c r="AP54" s="233">
        <v>555</v>
      </c>
      <c r="AQ54" s="233">
        <v>56781.423999999999</v>
      </c>
      <c r="AR54" s="233">
        <v>324</v>
      </c>
      <c r="AS54" s="233">
        <v>17820.174999999999</v>
      </c>
      <c r="AT54" s="233">
        <v>473</v>
      </c>
      <c r="AU54" s="233">
        <v>932.41300000000001</v>
      </c>
      <c r="AV54" s="233">
        <v>36</v>
      </c>
      <c r="AW54" s="233">
        <v>5481.3410000000003</v>
      </c>
      <c r="AX54" s="233">
        <v>0</v>
      </c>
      <c r="AY54" s="233">
        <v>0</v>
      </c>
      <c r="AZ54" s="233">
        <v>34</v>
      </c>
      <c r="BA54" s="233">
        <v>5608.79</v>
      </c>
      <c r="BB54" s="233">
        <v>3018</v>
      </c>
      <c r="BC54" s="233">
        <v>48394.705000000002</v>
      </c>
      <c r="BD54" s="233">
        <v>0</v>
      </c>
      <c r="BE54" s="233">
        <v>0</v>
      </c>
      <c r="BF54" s="233">
        <v>1506</v>
      </c>
      <c r="BG54" s="233">
        <v>13407.379000000001</v>
      </c>
      <c r="BH54" s="233">
        <v>17631</v>
      </c>
      <c r="BI54" s="233">
        <v>325849.49400000001</v>
      </c>
      <c r="BJ54" s="233">
        <v>7710</v>
      </c>
      <c r="BK54" s="233">
        <v>121420.984</v>
      </c>
      <c r="BL54" s="233">
        <v>47397</v>
      </c>
      <c r="BM54" s="233">
        <v>695204.16599999997</v>
      </c>
      <c r="BN54" s="233">
        <v>77</v>
      </c>
      <c r="BO54" s="233">
        <v>407.63900000000001</v>
      </c>
      <c r="BP54" s="233">
        <v>26</v>
      </c>
      <c r="BQ54" s="233">
        <v>571.10599999999999</v>
      </c>
      <c r="BR54" s="233">
        <v>1252149</v>
      </c>
      <c r="BS54" s="233">
        <v>2261978.66</v>
      </c>
      <c r="BT54" s="233"/>
      <c r="BU54" s="231">
        <v>101.2062282170686</v>
      </c>
      <c r="BV54" s="231">
        <v>100.51021820497522</v>
      </c>
    </row>
    <row r="55" spans="1:74" s="282" customFormat="1">
      <c r="A55" s="554" t="s">
        <v>620</v>
      </c>
      <c r="B55" s="233">
        <v>12354900</v>
      </c>
      <c r="C55" s="233">
        <v>163737466.83399999</v>
      </c>
      <c r="D55" s="233">
        <v>11239263</v>
      </c>
      <c r="E55" s="233">
        <v>125924434.09</v>
      </c>
      <c r="F55" s="233">
        <v>7720686</v>
      </c>
      <c r="G55" s="233">
        <v>89776698.497999996</v>
      </c>
      <c r="H55" s="233">
        <v>57867</v>
      </c>
      <c r="I55" s="233">
        <v>785640.62699999998</v>
      </c>
      <c r="J55" s="233">
        <v>1689433</v>
      </c>
      <c r="K55" s="233">
        <v>16655868.739</v>
      </c>
      <c r="L55" s="233">
        <v>1771277</v>
      </c>
      <c r="M55" s="233">
        <v>18706226.226</v>
      </c>
      <c r="N55" s="233">
        <v>0</v>
      </c>
      <c r="O55" s="233">
        <v>0</v>
      </c>
      <c r="P55" s="233">
        <v>20831</v>
      </c>
      <c r="Q55" s="233">
        <v>246665.79699999999</v>
      </c>
      <c r="R55" s="233">
        <v>662377</v>
      </c>
      <c r="S55" s="233">
        <v>29684943.306000002</v>
      </c>
      <c r="T55" s="233">
        <v>0</v>
      </c>
      <c r="U55" s="233">
        <v>0</v>
      </c>
      <c r="V55" s="233">
        <v>15140</v>
      </c>
      <c r="W55" s="233">
        <v>2127014.4810000001</v>
      </c>
      <c r="X55" s="233">
        <v>3739</v>
      </c>
      <c r="Y55" s="233">
        <v>48340.057000000001</v>
      </c>
      <c r="Z55" s="233">
        <v>194210</v>
      </c>
      <c r="AA55" s="233">
        <v>2627365.7030000002</v>
      </c>
      <c r="AB55" s="233">
        <v>440</v>
      </c>
      <c r="AC55" s="233">
        <v>38134.434000000001</v>
      </c>
      <c r="AD55" s="233">
        <v>0</v>
      </c>
      <c r="AE55" s="233">
        <v>0</v>
      </c>
      <c r="AF55" s="233">
        <v>500</v>
      </c>
      <c r="AG55" s="233">
        <v>82278.48</v>
      </c>
      <c r="AH55" s="233">
        <v>1</v>
      </c>
      <c r="AI55" s="233">
        <v>19.440000000000001</v>
      </c>
      <c r="AJ55" s="233">
        <v>524</v>
      </c>
      <c r="AK55" s="233">
        <v>22771.027999999998</v>
      </c>
      <c r="AL55" s="233">
        <v>52</v>
      </c>
      <c r="AM55" s="233">
        <v>17008.871999999999</v>
      </c>
      <c r="AN55" s="233">
        <v>0</v>
      </c>
      <c r="AO55" s="233">
        <v>0</v>
      </c>
      <c r="AP55" s="233">
        <v>1389</v>
      </c>
      <c r="AQ55" s="233">
        <v>197449.03200000001</v>
      </c>
      <c r="AR55" s="233">
        <v>2102</v>
      </c>
      <c r="AS55" s="233">
        <v>50833.597000000002</v>
      </c>
      <c r="AT55" s="233">
        <v>1045</v>
      </c>
      <c r="AU55" s="233">
        <v>2876.4650000000001</v>
      </c>
      <c r="AV55" s="233">
        <v>43</v>
      </c>
      <c r="AW55" s="233">
        <v>7894.3339999999998</v>
      </c>
      <c r="AX55" s="233">
        <v>0</v>
      </c>
      <c r="AY55" s="233">
        <v>0</v>
      </c>
      <c r="AZ55" s="233">
        <v>368</v>
      </c>
      <c r="BA55" s="233">
        <v>373254.54</v>
      </c>
      <c r="BB55" s="233">
        <v>3337</v>
      </c>
      <c r="BC55" s="233">
        <v>60895.394</v>
      </c>
      <c r="BD55" s="233">
        <v>0</v>
      </c>
      <c r="BE55" s="233">
        <v>0</v>
      </c>
      <c r="BF55" s="233">
        <v>70582</v>
      </c>
      <c r="BG55" s="233">
        <v>282939.72499999998</v>
      </c>
      <c r="BH55" s="233">
        <v>26688</v>
      </c>
      <c r="BI55" s="233">
        <v>377455.68599999999</v>
      </c>
      <c r="BJ55" s="233">
        <v>8899</v>
      </c>
      <c r="BK55" s="233">
        <v>116770.12300000001</v>
      </c>
      <c r="BL55" s="233">
        <v>74401</v>
      </c>
      <c r="BM55" s="233">
        <v>1400460.6680000001</v>
      </c>
      <c r="BN55" s="233">
        <v>150</v>
      </c>
      <c r="BO55" s="233">
        <v>812.35699999999997</v>
      </c>
      <c r="BP55" s="233">
        <v>116</v>
      </c>
      <c r="BQ55" s="233">
        <v>3347.0810000000001</v>
      </c>
      <c r="BR55" s="233">
        <v>28703</v>
      </c>
      <c r="BS55" s="233">
        <v>43502.144</v>
      </c>
      <c r="BT55" s="233"/>
      <c r="BU55" s="231">
        <v>101.72114726904296</v>
      </c>
      <c r="BV55" s="231">
        <v>102.14927735585746</v>
      </c>
    </row>
    <row r="56" spans="1:74" s="282" customFormat="1">
      <c r="A56" s="535" t="s">
        <v>621</v>
      </c>
      <c r="B56" s="242">
        <v>10361558</v>
      </c>
      <c r="C56" s="242">
        <v>155569130.29499999</v>
      </c>
      <c r="D56" s="242">
        <v>9062893</v>
      </c>
      <c r="E56" s="242">
        <v>109342189.51800001</v>
      </c>
      <c r="F56" s="242">
        <v>6234632</v>
      </c>
      <c r="G56" s="242">
        <v>78646062.584999993</v>
      </c>
      <c r="H56" s="242">
        <v>26566</v>
      </c>
      <c r="I56" s="242">
        <v>349297.03700000001</v>
      </c>
      <c r="J56" s="242">
        <v>1377846</v>
      </c>
      <c r="K56" s="242">
        <v>14396963.833000001</v>
      </c>
      <c r="L56" s="242">
        <v>1423849</v>
      </c>
      <c r="M56" s="242">
        <v>15949866.062999999</v>
      </c>
      <c r="N56" s="242">
        <v>0</v>
      </c>
      <c r="O56" s="242">
        <v>0</v>
      </c>
      <c r="P56" s="242">
        <v>26951</v>
      </c>
      <c r="Q56" s="242">
        <v>342240.29200000002</v>
      </c>
      <c r="R56" s="242">
        <v>753624</v>
      </c>
      <c r="S56" s="242">
        <v>33671196.295000002</v>
      </c>
      <c r="T56" s="242">
        <v>0</v>
      </c>
      <c r="U56" s="242">
        <v>0</v>
      </c>
      <c r="V56" s="242">
        <v>30778</v>
      </c>
      <c r="W56" s="242">
        <v>3175052.1549999998</v>
      </c>
      <c r="X56" s="242">
        <v>2575</v>
      </c>
      <c r="Y56" s="242">
        <v>61065.196000000004</v>
      </c>
      <c r="Z56" s="242">
        <v>370333</v>
      </c>
      <c r="AA56" s="242">
        <v>5704769.3859999999</v>
      </c>
      <c r="AB56" s="242">
        <v>719</v>
      </c>
      <c r="AC56" s="242">
        <v>102949.41499999999</v>
      </c>
      <c r="AD56" s="242">
        <v>0</v>
      </c>
      <c r="AE56" s="242">
        <v>0</v>
      </c>
      <c r="AF56" s="242">
        <v>1196</v>
      </c>
      <c r="AG56" s="242">
        <v>67834.539000000004</v>
      </c>
      <c r="AH56" s="242">
        <v>0</v>
      </c>
      <c r="AI56" s="242">
        <v>0</v>
      </c>
      <c r="AJ56" s="242">
        <v>156</v>
      </c>
      <c r="AK56" s="242">
        <v>5065.96</v>
      </c>
      <c r="AL56" s="242">
        <v>209</v>
      </c>
      <c r="AM56" s="242">
        <v>99770.093999999997</v>
      </c>
      <c r="AN56" s="242">
        <v>0</v>
      </c>
      <c r="AO56" s="242">
        <v>0</v>
      </c>
      <c r="AP56" s="242">
        <v>1024</v>
      </c>
      <c r="AQ56" s="242">
        <v>141908.943</v>
      </c>
      <c r="AR56" s="242">
        <v>606</v>
      </c>
      <c r="AS56" s="242">
        <v>21437.374</v>
      </c>
      <c r="AT56" s="242">
        <v>1447</v>
      </c>
      <c r="AU56" s="242">
        <v>2643.4630000000002</v>
      </c>
      <c r="AV56" s="242">
        <v>71</v>
      </c>
      <c r="AW56" s="242">
        <v>14336.715</v>
      </c>
      <c r="AX56" s="242">
        <v>0</v>
      </c>
      <c r="AY56" s="242">
        <v>0</v>
      </c>
      <c r="AZ56" s="242">
        <v>773</v>
      </c>
      <c r="BA56" s="242">
        <v>686524.77</v>
      </c>
      <c r="BB56" s="242">
        <v>1297</v>
      </c>
      <c r="BC56" s="242">
        <v>21334.396000000001</v>
      </c>
      <c r="BD56" s="242">
        <v>0</v>
      </c>
      <c r="BE56" s="242">
        <v>0</v>
      </c>
      <c r="BF56" s="242">
        <v>733</v>
      </c>
      <c r="BG56" s="242">
        <v>7496.4880000000003</v>
      </c>
      <c r="BH56" s="242">
        <v>31292</v>
      </c>
      <c r="BI56" s="242">
        <v>644593.68999999994</v>
      </c>
      <c r="BJ56" s="242">
        <v>5234</v>
      </c>
      <c r="BK56" s="242">
        <v>88657.176999999996</v>
      </c>
      <c r="BL56" s="242">
        <v>69533</v>
      </c>
      <c r="BM56" s="242">
        <v>1367877.8319999999</v>
      </c>
      <c r="BN56" s="242">
        <v>105</v>
      </c>
      <c r="BO56" s="242">
        <v>457.97500000000002</v>
      </c>
      <c r="BP56" s="242">
        <v>9</v>
      </c>
      <c r="BQ56" s="242">
        <v>-271.37799999999999</v>
      </c>
      <c r="BR56" s="242">
        <v>0</v>
      </c>
      <c r="BS56" s="242">
        <v>0</v>
      </c>
      <c r="BT56" s="233"/>
      <c r="BU56" s="240">
        <v>102.02758190421011</v>
      </c>
      <c r="BV56" s="240">
        <v>103.53999819851217</v>
      </c>
    </row>
    <row r="57" spans="1:74">
      <c r="B57" s="261"/>
      <c r="BT57" s="488"/>
    </row>
  </sheetData>
  <customSheetViews>
    <customSheetView guid="{6F28069D-A7F4-41D2-AA1B-4487F97E36F1}" showPageBreaks="1" printArea="1" showRuler="0">
      <pageMargins left="0.39370078740157483" right="0.39370078740157483" top="0.98425196850393704" bottom="0" header="0.51181102362204722" footer="0.51181102362204722"/>
      <printOptions horizontalCentered="1"/>
      <pageSetup paperSize="8" scale="95" orientation="landscape" horizontalDpi="4294967292" r:id="rId1"/>
      <headerFooter alignWithMargins="0"/>
    </customSheetView>
  </customSheetViews>
  <mergeCells count="42">
    <mergeCell ref="AD3:AG3"/>
    <mergeCell ref="AF4:AG4"/>
    <mergeCell ref="T3:U4"/>
    <mergeCell ref="N3:O4"/>
    <mergeCell ref="P3:Q4"/>
    <mergeCell ref="V4:W4"/>
    <mergeCell ref="R3:S4"/>
    <mergeCell ref="AB4:AC4"/>
    <mergeCell ref="A3:A5"/>
    <mergeCell ref="B3:C4"/>
    <mergeCell ref="H3:I4"/>
    <mergeCell ref="L3:M4"/>
    <mergeCell ref="J3:K4"/>
    <mergeCell ref="BU3:BV4"/>
    <mergeCell ref="D3:E4"/>
    <mergeCell ref="F3:G4"/>
    <mergeCell ref="AT4:AU4"/>
    <mergeCell ref="X4:Y4"/>
    <mergeCell ref="Z4:AA4"/>
    <mergeCell ref="AD4:AE4"/>
    <mergeCell ref="V3:AC3"/>
    <mergeCell ref="AL4:AM4"/>
    <mergeCell ref="BL3:BM4"/>
    <mergeCell ref="AH4:AI4"/>
    <mergeCell ref="AJ4:AK4"/>
    <mergeCell ref="AH3:AK3"/>
    <mergeCell ref="AP3:AQ4"/>
    <mergeCell ref="AN3:AO4"/>
    <mergeCell ref="AL3:AM3"/>
    <mergeCell ref="AX4:AY4"/>
    <mergeCell ref="AR3:AS4"/>
    <mergeCell ref="BR3:BS4"/>
    <mergeCell ref="BD3:BE4"/>
    <mergeCell ref="BP3:BQ4"/>
    <mergeCell ref="BF3:BG4"/>
    <mergeCell ref="BH3:BI4"/>
    <mergeCell ref="AZ3:BA4"/>
    <mergeCell ref="BJ3:BK4"/>
    <mergeCell ref="BN3:BO4"/>
    <mergeCell ref="AT3:AY3"/>
    <mergeCell ref="BB3:BC4"/>
    <mergeCell ref="AV4:AW4"/>
  </mergeCells>
  <phoneticPr fontId="2"/>
  <printOptions horizontalCentered="1"/>
  <pageMargins left="0.39370078740157483" right="0.39370078740157483" top="0.59055118110236227" bottom="0" header="0.51181102362204722" footer="0.51181102362204722"/>
  <pageSetup paperSize="8" scale="84" fitToWidth="5" orientation="landscape" horizontalDpi="4294967292" r:id="rId2"/>
  <headerFooter alignWithMargins="0"/>
  <colBreaks count="4" manualBreakCount="4">
    <brk id="13" max="56" man="1"/>
    <brk id="29" max="56" man="1"/>
    <brk id="45" max="56" man="1"/>
    <brk id="63" max="5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DG57"/>
  <sheetViews>
    <sheetView zoomScale="70" zoomScaleNormal="70" workbookViewId="0">
      <pane xSplit="1" ySplit="10" topLeftCell="B11" activePane="bottomRight" state="frozen"/>
      <selection pane="topRight"/>
      <selection pane="bottomLeft"/>
      <selection pane="bottomRight"/>
    </sheetView>
  </sheetViews>
  <sheetFormatPr defaultRowHeight="13.5"/>
  <cols>
    <col min="1" max="1" width="13.5" style="533" customWidth="1"/>
    <col min="2" max="2" width="14.75" style="532" customWidth="1"/>
    <col min="3" max="3" width="16.125" style="532" bestFit="1" customWidth="1"/>
    <col min="4" max="4" width="14.75" style="532" customWidth="1"/>
    <col min="5" max="5" width="16.125" style="532" bestFit="1" customWidth="1"/>
    <col min="6" max="6" width="14.75" style="532" customWidth="1"/>
    <col min="7" max="7" width="16.125" style="532" bestFit="1" customWidth="1"/>
    <col min="8" max="9" width="14.75" style="532" customWidth="1"/>
    <col min="10" max="15" width="14.75" style="531" customWidth="1"/>
    <col min="16" max="19" width="26.125" style="531" hidden="1" customWidth="1"/>
    <col min="20" max="35" width="12" style="531" customWidth="1"/>
    <col min="36" max="39" width="11.625" style="531" customWidth="1"/>
    <col min="40" max="49" width="11.75" style="531" customWidth="1"/>
    <col min="50" max="50" width="10.625" style="531" customWidth="1"/>
    <col min="51" max="51" width="2.5" style="531" customWidth="1"/>
    <col min="52" max="53" width="10.625" style="531" customWidth="1"/>
    <col min="54" max="111" width="9" style="531"/>
    <col min="112" max="16384" width="9" style="532"/>
  </cols>
  <sheetData>
    <row r="1" spans="1:111" ht="24" customHeight="1">
      <c r="A1" s="529" t="s">
        <v>445</v>
      </c>
      <c r="B1" s="530"/>
      <c r="C1" s="530"/>
      <c r="D1" s="530"/>
      <c r="E1" s="530"/>
      <c r="F1" s="530"/>
      <c r="G1" s="530"/>
      <c r="H1" s="530"/>
      <c r="I1" s="530"/>
      <c r="J1" s="530"/>
      <c r="K1" s="530"/>
      <c r="L1" s="530"/>
      <c r="M1" s="530"/>
      <c r="N1" s="530"/>
      <c r="O1" s="530"/>
      <c r="P1" s="717" t="s">
        <v>158</v>
      </c>
      <c r="Q1" s="718"/>
      <c r="R1" s="718"/>
      <c r="S1" s="718"/>
      <c r="T1" s="719"/>
      <c r="U1" s="719"/>
      <c r="V1" s="719"/>
      <c r="W1" s="719"/>
      <c r="X1" s="719"/>
      <c r="Y1" s="719"/>
      <c r="Z1" s="719"/>
    </row>
    <row r="2" spans="1:111" ht="21.2" customHeight="1">
      <c r="O2" s="189" t="s">
        <v>708</v>
      </c>
      <c r="S2" s="189" t="s">
        <v>714</v>
      </c>
    </row>
    <row r="3" spans="1:111" s="534" customFormat="1" ht="21.2" customHeight="1">
      <c r="A3" s="855" t="s">
        <v>143</v>
      </c>
      <c r="B3" s="848" t="s">
        <v>423</v>
      </c>
      <c r="C3" s="849"/>
      <c r="D3" s="849"/>
      <c r="E3" s="849"/>
      <c r="F3" s="849"/>
      <c r="G3" s="849"/>
      <c r="H3" s="849"/>
      <c r="I3" s="849"/>
      <c r="J3" s="849"/>
      <c r="K3" s="849"/>
      <c r="L3" s="849"/>
      <c r="M3" s="849"/>
      <c r="N3" s="849"/>
      <c r="O3" s="850"/>
      <c r="P3" s="838" t="s">
        <v>144</v>
      </c>
      <c r="Q3" s="839"/>
      <c r="R3" s="839"/>
      <c r="S3" s="840"/>
    </row>
    <row r="4" spans="1:111" s="534" customFormat="1" ht="18.95" customHeight="1">
      <c r="A4" s="781"/>
      <c r="B4" s="783" t="s">
        <v>438</v>
      </c>
      <c r="C4" s="856"/>
      <c r="D4" s="851" t="s">
        <v>439</v>
      </c>
      <c r="E4" s="852"/>
      <c r="F4" s="851" t="s">
        <v>440</v>
      </c>
      <c r="G4" s="852"/>
      <c r="H4" s="851" t="s">
        <v>441</v>
      </c>
      <c r="I4" s="852"/>
      <c r="J4" s="851" t="s">
        <v>442</v>
      </c>
      <c r="K4" s="852"/>
      <c r="L4" s="857" t="s">
        <v>421</v>
      </c>
      <c r="M4" s="858"/>
      <c r="N4" s="858"/>
      <c r="O4" s="859"/>
      <c r="P4" s="841"/>
      <c r="Q4" s="842"/>
      <c r="R4" s="842"/>
      <c r="S4" s="843"/>
    </row>
    <row r="5" spans="1:111" s="534" customFormat="1" ht="18.95" customHeight="1">
      <c r="A5" s="781"/>
      <c r="B5" s="844"/>
      <c r="C5" s="845"/>
      <c r="D5" s="853"/>
      <c r="E5" s="854"/>
      <c r="F5" s="853"/>
      <c r="G5" s="854"/>
      <c r="H5" s="853"/>
      <c r="I5" s="854"/>
      <c r="J5" s="853"/>
      <c r="K5" s="854"/>
      <c r="L5" s="846" t="s">
        <v>251</v>
      </c>
      <c r="M5" s="847"/>
      <c r="N5" s="844" t="s">
        <v>424</v>
      </c>
      <c r="O5" s="845"/>
      <c r="P5" s="846" t="s">
        <v>251</v>
      </c>
      <c r="Q5" s="847"/>
      <c r="R5" s="846" t="s">
        <v>145</v>
      </c>
      <c r="S5" s="847"/>
    </row>
    <row r="6" spans="1:111" s="537" customFormat="1" ht="18" customHeight="1">
      <c r="A6" s="782"/>
      <c r="B6" s="536" t="s">
        <v>1</v>
      </c>
      <c r="C6" s="536" t="s">
        <v>2</v>
      </c>
      <c r="D6" s="536" t="s">
        <v>1</v>
      </c>
      <c r="E6" s="536" t="s">
        <v>2</v>
      </c>
      <c r="F6" s="536" t="s">
        <v>1</v>
      </c>
      <c r="G6" s="536" t="s">
        <v>2</v>
      </c>
      <c r="H6" s="536" t="s">
        <v>1</v>
      </c>
      <c r="I6" s="536" t="s">
        <v>2</v>
      </c>
      <c r="J6" s="536" t="s">
        <v>1</v>
      </c>
      <c r="K6" s="536" t="s">
        <v>2</v>
      </c>
      <c r="L6" s="536" t="s">
        <v>1</v>
      </c>
      <c r="M6" s="536" t="s">
        <v>2</v>
      </c>
      <c r="N6" s="536" t="s">
        <v>1</v>
      </c>
      <c r="O6" s="536" t="s">
        <v>2</v>
      </c>
      <c r="P6" s="536" t="s">
        <v>1</v>
      </c>
      <c r="Q6" s="536" t="s">
        <v>2</v>
      </c>
      <c r="R6" s="536" t="s">
        <v>1</v>
      </c>
      <c r="S6" s="536" t="s">
        <v>2</v>
      </c>
    </row>
    <row r="7" spans="1:111">
      <c r="A7" s="190"/>
      <c r="B7" s="538" t="s">
        <v>537</v>
      </c>
      <c r="C7" s="539" t="s">
        <v>539</v>
      </c>
      <c r="D7" s="538" t="s">
        <v>537</v>
      </c>
      <c r="E7" s="539" t="s">
        <v>539</v>
      </c>
      <c r="F7" s="538" t="s">
        <v>537</v>
      </c>
      <c r="G7" s="539" t="s">
        <v>539</v>
      </c>
      <c r="H7" s="538" t="s">
        <v>537</v>
      </c>
      <c r="I7" s="539" t="s">
        <v>539</v>
      </c>
      <c r="J7" s="538" t="s">
        <v>537</v>
      </c>
      <c r="K7" s="539" t="s">
        <v>539</v>
      </c>
      <c r="L7" s="538" t="s">
        <v>537</v>
      </c>
      <c r="M7" s="539" t="s">
        <v>539</v>
      </c>
      <c r="N7" s="538" t="s">
        <v>537</v>
      </c>
      <c r="O7" s="539" t="s">
        <v>539</v>
      </c>
      <c r="P7" s="538" t="s">
        <v>537</v>
      </c>
      <c r="Q7" s="539" t="s">
        <v>539</v>
      </c>
      <c r="R7" s="538" t="s">
        <v>537</v>
      </c>
      <c r="S7" s="539" t="s">
        <v>539</v>
      </c>
    </row>
    <row r="8" spans="1:111" s="543" customFormat="1" ht="18" customHeight="1">
      <c r="A8" s="385" t="s">
        <v>709</v>
      </c>
      <c r="B8" s="540">
        <v>407346303</v>
      </c>
      <c r="C8" s="541">
        <v>4398876042.7189999</v>
      </c>
      <c r="D8" s="540">
        <v>275041184</v>
      </c>
      <c r="E8" s="541">
        <v>2674433687.6490002</v>
      </c>
      <c r="F8" s="540">
        <v>110453865</v>
      </c>
      <c r="G8" s="542">
        <v>1004129199.045</v>
      </c>
      <c r="H8" s="540">
        <v>32956548</v>
      </c>
      <c r="I8" s="541">
        <v>511491480.86299998</v>
      </c>
      <c r="J8" s="540">
        <v>19448846</v>
      </c>
      <c r="K8" s="542">
        <v>307756244.75999999</v>
      </c>
      <c r="L8" s="540">
        <v>4966327</v>
      </c>
      <c r="M8" s="542">
        <v>87044849.494000003</v>
      </c>
      <c r="N8" s="542">
        <v>20566168</v>
      </c>
      <c r="O8" s="540">
        <v>401346543.28799999</v>
      </c>
      <c r="P8" s="542">
        <v>572232</v>
      </c>
      <c r="Q8" s="542">
        <v>13042113.9</v>
      </c>
      <c r="R8" s="542">
        <v>4015272</v>
      </c>
      <c r="S8" s="540">
        <v>120746522.596</v>
      </c>
      <c r="T8" s="531"/>
      <c r="U8" s="531"/>
      <c r="V8" s="531"/>
      <c r="W8" s="531"/>
      <c r="X8" s="531"/>
      <c r="Y8" s="531"/>
      <c r="Z8" s="531"/>
      <c r="AA8" s="531"/>
      <c r="AB8" s="531"/>
      <c r="AC8" s="531"/>
      <c r="AD8" s="531"/>
      <c r="AE8" s="531"/>
      <c r="AF8" s="531"/>
      <c r="AG8" s="531"/>
      <c r="AH8" s="531"/>
      <c r="AI8" s="531"/>
      <c r="AJ8" s="531"/>
      <c r="AK8" s="531"/>
      <c r="AL8" s="531"/>
      <c r="AM8" s="531"/>
      <c r="AN8" s="531"/>
      <c r="AO8" s="531"/>
      <c r="AP8" s="531"/>
      <c r="AQ8" s="531"/>
      <c r="AR8" s="531"/>
      <c r="AS8" s="531"/>
      <c r="AT8" s="531"/>
      <c r="AU8" s="531"/>
      <c r="AV8" s="531"/>
      <c r="AW8" s="531"/>
      <c r="AX8" s="531"/>
      <c r="AY8" s="531"/>
      <c r="AZ8" s="531"/>
      <c r="BA8" s="531"/>
      <c r="BB8" s="531"/>
      <c r="BC8" s="531"/>
      <c r="BD8" s="531"/>
      <c r="BE8" s="531"/>
      <c r="BF8" s="531"/>
      <c r="BG8" s="531"/>
      <c r="BH8" s="531"/>
      <c r="BI8" s="531"/>
      <c r="BJ8" s="531"/>
      <c r="BK8" s="531"/>
      <c r="BL8" s="531"/>
      <c r="BM8" s="531"/>
      <c r="BN8" s="531"/>
      <c r="BO8" s="531"/>
      <c r="BP8" s="531"/>
      <c r="BQ8" s="531"/>
      <c r="BR8" s="531"/>
      <c r="BS8" s="531"/>
      <c r="BT8" s="531"/>
      <c r="BU8" s="531"/>
      <c r="BV8" s="531"/>
      <c r="BW8" s="531"/>
      <c r="BX8" s="531"/>
      <c r="BY8" s="531"/>
      <c r="BZ8" s="531"/>
      <c r="CA8" s="531"/>
      <c r="CB8" s="531"/>
      <c r="CC8" s="531"/>
      <c r="CD8" s="531"/>
      <c r="CE8" s="531"/>
      <c r="CF8" s="531"/>
      <c r="CG8" s="531"/>
      <c r="CH8" s="531"/>
      <c r="CI8" s="531"/>
      <c r="CJ8" s="531"/>
      <c r="CK8" s="531"/>
      <c r="CL8" s="531"/>
      <c r="CM8" s="531"/>
      <c r="CN8" s="531"/>
      <c r="CO8" s="531"/>
      <c r="CP8" s="531"/>
      <c r="CQ8" s="531"/>
      <c r="CR8" s="531"/>
      <c r="CS8" s="531"/>
      <c r="CT8" s="531"/>
      <c r="CU8" s="531"/>
      <c r="CV8" s="531"/>
      <c r="CW8" s="531"/>
      <c r="CX8" s="531"/>
      <c r="CY8" s="531"/>
      <c r="CZ8" s="531"/>
      <c r="DA8" s="531"/>
      <c r="DB8" s="531"/>
      <c r="DC8" s="531"/>
      <c r="DD8" s="531"/>
      <c r="DE8" s="531"/>
      <c r="DF8" s="531"/>
      <c r="DG8" s="531"/>
    </row>
    <row r="9" spans="1:111" s="543" customFormat="1" ht="18" customHeight="1">
      <c r="A9" s="385" t="s">
        <v>710</v>
      </c>
      <c r="B9" s="540">
        <v>427107099</v>
      </c>
      <c r="C9" s="541">
        <v>4630913910.2250004</v>
      </c>
      <c r="D9" s="540">
        <v>278054673</v>
      </c>
      <c r="E9" s="541">
        <v>2717003055.132</v>
      </c>
      <c r="F9" s="540">
        <v>110682241</v>
      </c>
      <c r="G9" s="542">
        <v>1014053108.674</v>
      </c>
      <c r="H9" s="540">
        <v>34990139</v>
      </c>
      <c r="I9" s="541">
        <v>543163384.28299999</v>
      </c>
      <c r="J9" s="540">
        <v>19598144</v>
      </c>
      <c r="K9" s="542">
        <v>312595137.833</v>
      </c>
      <c r="L9" s="540">
        <v>6024825</v>
      </c>
      <c r="M9" s="542">
        <v>105132428.392</v>
      </c>
      <c r="N9" s="542">
        <v>22336224</v>
      </c>
      <c r="O9" s="540">
        <v>434461448.76899999</v>
      </c>
      <c r="P9" s="542">
        <v>591298</v>
      </c>
      <c r="Q9" s="542">
        <v>13336592.422</v>
      </c>
      <c r="R9" s="542">
        <v>4094921</v>
      </c>
      <c r="S9" s="540">
        <v>120526475.16500001</v>
      </c>
      <c r="T9" s="531"/>
      <c r="U9" s="531"/>
      <c r="V9" s="531"/>
      <c r="W9" s="531"/>
      <c r="X9" s="531"/>
      <c r="Y9" s="531"/>
      <c r="Z9" s="531"/>
      <c r="AA9" s="531"/>
      <c r="AB9" s="531"/>
      <c r="AC9" s="531"/>
      <c r="AD9" s="531"/>
      <c r="AE9" s="531"/>
      <c r="AF9" s="531"/>
      <c r="AG9" s="531"/>
      <c r="AH9" s="531"/>
      <c r="AI9" s="531"/>
      <c r="AJ9" s="531"/>
      <c r="AK9" s="531"/>
      <c r="AL9" s="531"/>
      <c r="AM9" s="531"/>
      <c r="AN9" s="531"/>
      <c r="AO9" s="531"/>
      <c r="AP9" s="531"/>
      <c r="AQ9" s="531"/>
      <c r="AR9" s="531"/>
      <c r="AS9" s="531"/>
      <c r="AT9" s="531"/>
      <c r="AU9" s="531"/>
      <c r="AV9" s="531"/>
      <c r="AW9" s="531"/>
      <c r="AX9" s="531"/>
      <c r="AY9" s="531"/>
      <c r="AZ9" s="531"/>
      <c r="BA9" s="531"/>
      <c r="BB9" s="531"/>
      <c r="BC9" s="531"/>
      <c r="BD9" s="531"/>
      <c r="BE9" s="531"/>
      <c r="BF9" s="531"/>
      <c r="BG9" s="531"/>
      <c r="BH9" s="531"/>
      <c r="BI9" s="531"/>
      <c r="BJ9" s="531"/>
      <c r="BK9" s="531"/>
      <c r="BL9" s="531"/>
      <c r="BM9" s="531"/>
      <c r="BN9" s="531"/>
      <c r="BO9" s="531"/>
      <c r="BP9" s="531"/>
      <c r="BQ9" s="531"/>
      <c r="BR9" s="531"/>
      <c r="BS9" s="531"/>
      <c r="BT9" s="531"/>
      <c r="BU9" s="531"/>
      <c r="BV9" s="531"/>
      <c r="BW9" s="531"/>
      <c r="BX9" s="531"/>
      <c r="BY9" s="531"/>
      <c r="BZ9" s="531"/>
      <c r="CA9" s="531"/>
      <c r="CB9" s="531"/>
      <c r="CC9" s="531"/>
      <c r="CD9" s="531"/>
      <c r="CE9" s="531"/>
      <c r="CF9" s="531"/>
      <c r="CG9" s="531"/>
      <c r="CH9" s="531"/>
      <c r="CI9" s="531"/>
      <c r="CJ9" s="531"/>
      <c r="CK9" s="531"/>
      <c r="CL9" s="531"/>
      <c r="CM9" s="531"/>
      <c r="CN9" s="531"/>
      <c r="CO9" s="531"/>
      <c r="CP9" s="531"/>
      <c r="CQ9" s="531"/>
      <c r="CR9" s="531"/>
      <c r="CS9" s="531"/>
      <c r="CT9" s="531"/>
      <c r="CU9" s="531"/>
      <c r="CV9" s="531"/>
      <c r="CW9" s="531"/>
      <c r="CX9" s="531"/>
      <c r="CY9" s="531"/>
      <c r="CZ9" s="531"/>
      <c r="DA9" s="531"/>
      <c r="DB9" s="531"/>
      <c r="DC9" s="531"/>
      <c r="DD9" s="531"/>
      <c r="DE9" s="531"/>
      <c r="DF9" s="531"/>
      <c r="DG9" s="531"/>
    </row>
    <row r="10" spans="1:111" s="543" customFormat="1" ht="18" customHeight="1">
      <c r="A10" s="390" t="s">
        <v>711</v>
      </c>
      <c r="B10" s="544">
        <v>441539643</v>
      </c>
      <c r="C10" s="545">
        <v>4774995450.8520002</v>
      </c>
      <c r="D10" s="544">
        <v>279838872</v>
      </c>
      <c r="E10" s="545">
        <v>2728699036.9889998</v>
      </c>
      <c r="F10" s="544">
        <v>109938611</v>
      </c>
      <c r="G10" s="546">
        <v>1015721829.732</v>
      </c>
      <c r="H10" s="544">
        <v>35917757</v>
      </c>
      <c r="I10" s="545">
        <v>554298822.81799996</v>
      </c>
      <c r="J10" s="544">
        <v>19159435</v>
      </c>
      <c r="K10" s="546">
        <v>303732666.05299997</v>
      </c>
      <c r="L10" s="544">
        <v>7219793</v>
      </c>
      <c r="M10" s="546">
        <v>122634935.54899999</v>
      </c>
      <c r="N10" s="546">
        <v>24796268</v>
      </c>
      <c r="O10" s="544">
        <v>476706995.23900002</v>
      </c>
      <c r="P10" s="546">
        <v>-2</v>
      </c>
      <c r="Q10" s="546">
        <v>-447.63299999999998</v>
      </c>
      <c r="R10" s="546">
        <v>-49</v>
      </c>
      <c r="S10" s="544">
        <v>-1711.751</v>
      </c>
      <c r="T10" s="531"/>
      <c r="U10" s="531"/>
      <c r="V10" s="531"/>
      <c r="W10" s="531"/>
      <c r="X10" s="531"/>
      <c r="Y10" s="531"/>
      <c r="Z10" s="531"/>
      <c r="AA10" s="531"/>
      <c r="AB10" s="531"/>
      <c r="AC10" s="531"/>
      <c r="AD10" s="531"/>
      <c r="AE10" s="531"/>
      <c r="AF10" s="531"/>
      <c r="AG10" s="531"/>
      <c r="AH10" s="531"/>
      <c r="AI10" s="531"/>
      <c r="AJ10" s="531"/>
      <c r="AK10" s="531"/>
      <c r="AL10" s="531"/>
      <c r="AM10" s="531"/>
      <c r="AN10" s="531"/>
      <c r="AO10" s="531"/>
      <c r="AP10" s="531"/>
      <c r="AQ10" s="531"/>
      <c r="AR10" s="531"/>
      <c r="AS10" s="531"/>
      <c r="AT10" s="531"/>
      <c r="AU10" s="531"/>
      <c r="AV10" s="531"/>
      <c r="AW10" s="531"/>
      <c r="AX10" s="531"/>
      <c r="AY10" s="531"/>
      <c r="AZ10" s="531"/>
      <c r="BA10" s="531"/>
      <c r="BB10" s="531"/>
      <c r="BC10" s="531"/>
      <c r="BD10" s="531"/>
      <c r="BE10" s="531"/>
      <c r="BF10" s="531"/>
      <c r="BG10" s="531"/>
      <c r="BH10" s="531"/>
      <c r="BI10" s="531"/>
      <c r="BJ10" s="531"/>
      <c r="BK10" s="531"/>
      <c r="BL10" s="531"/>
      <c r="BM10" s="531"/>
      <c r="BN10" s="531"/>
      <c r="BO10" s="531"/>
      <c r="BP10" s="531"/>
      <c r="BQ10" s="531"/>
      <c r="BR10" s="531"/>
      <c r="BS10" s="531"/>
      <c r="BT10" s="531"/>
      <c r="BU10" s="531"/>
      <c r="BV10" s="531"/>
      <c r="BW10" s="531"/>
      <c r="BX10" s="531"/>
      <c r="BY10" s="531"/>
      <c r="BZ10" s="531"/>
      <c r="CA10" s="531"/>
      <c r="CB10" s="531"/>
      <c r="CC10" s="531"/>
      <c r="CD10" s="531"/>
      <c r="CE10" s="531"/>
      <c r="CF10" s="531"/>
      <c r="CG10" s="531"/>
      <c r="CH10" s="531"/>
      <c r="CI10" s="531"/>
      <c r="CJ10" s="531"/>
      <c r="CK10" s="531"/>
      <c r="CL10" s="531"/>
      <c r="CM10" s="531"/>
      <c r="CN10" s="531"/>
      <c r="CO10" s="531"/>
      <c r="CP10" s="531"/>
      <c r="CQ10" s="531"/>
      <c r="CR10" s="531"/>
      <c r="CS10" s="531"/>
      <c r="CT10" s="531"/>
      <c r="CU10" s="531"/>
      <c r="CV10" s="531"/>
      <c r="CW10" s="531"/>
      <c r="CX10" s="531"/>
      <c r="CY10" s="531"/>
      <c r="CZ10" s="531"/>
      <c r="DA10" s="531"/>
      <c r="DB10" s="531"/>
      <c r="DC10" s="531"/>
      <c r="DD10" s="531"/>
      <c r="DE10" s="531"/>
      <c r="DF10" s="531"/>
      <c r="DG10" s="531"/>
    </row>
    <row r="11" spans="1:111" s="549" customFormat="1" ht="15.75" customHeight="1">
      <c r="A11" s="547" t="s">
        <v>575</v>
      </c>
      <c r="B11" s="548">
        <v>16336403</v>
      </c>
      <c r="C11" s="548">
        <v>210677237.414</v>
      </c>
      <c r="D11" s="548">
        <v>10318148</v>
      </c>
      <c r="E11" s="548">
        <v>118941839.013</v>
      </c>
      <c r="F11" s="548">
        <v>3782805</v>
      </c>
      <c r="G11" s="548">
        <v>37965444.82</v>
      </c>
      <c r="H11" s="548">
        <v>1681369</v>
      </c>
      <c r="I11" s="548">
        <v>30476047.329999998</v>
      </c>
      <c r="J11" s="548">
        <v>918714</v>
      </c>
      <c r="K11" s="548">
        <v>15664699.603</v>
      </c>
      <c r="L11" s="548">
        <v>237343</v>
      </c>
      <c r="M11" s="548">
        <v>4801354.3600000003</v>
      </c>
      <c r="N11" s="548">
        <v>1021395</v>
      </c>
      <c r="O11" s="548">
        <v>21751886.809999999</v>
      </c>
      <c r="P11" s="548">
        <v>0</v>
      </c>
      <c r="Q11" s="548">
        <v>0</v>
      </c>
      <c r="R11" s="548">
        <v>-6</v>
      </c>
      <c r="S11" s="548">
        <v>-201.416</v>
      </c>
      <c r="T11" s="531"/>
      <c r="U11" s="531"/>
      <c r="V11" s="531"/>
      <c r="W11" s="531"/>
      <c r="X11" s="531"/>
      <c r="Y11" s="531"/>
      <c r="Z11" s="531"/>
      <c r="AA11" s="531"/>
      <c r="AB11" s="531"/>
      <c r="AC11" s="531"/>
      <c r="AD11" s="531"/>
      <c r="AE11" s="531"/>
      <c r="AF11" s="531"/>
      <c r="AG11" s="531"/>
      <c r="AH11" s="531"/>
      <c r="AI11" s="531"/>
      <c r="AJ11" s="531"/>
      <c r="AK11" s="531"/>
      <c r="AL11" s="531"/>
      <c r="AM11" s="531"/>
      <c r="AN11" s="531"/>
      <c r="AO11" s="531"/>
      <c r="AP11" s="531"/>
      <c r="AQ11" s="531"/>
      <c r="AR11" s="531"/>
      <c r="AS11" s="531"/>
      <c r="AT11" s="531"/>
      <c r="AU11" s="531"/>
      <c r="AV11" s="531"/>
      <c r="AW11" s="531"/>
      <c r="AX11" s="531"/>
      <c r="AY11" s="531"/>
      <c r="AZ11" s="531"/>
      <c r="BA11" s="531"/>
      <c r="BB11" s="531"/>
      <c r="BC11" s="531"/>
      <c r="BD11" s="531"/>
      <c r="BE11" s="531"/>
      <c r="BF11" s="531"/>
      <c r="BG11" s="531"/>
      <c r="BH11" s="531"/>
      <c r="BI11" s="531"/>
      <c r="BJ11" s="531"/>
      <c r="BK11" s="531"/>
      <c r="BL11" s="531"/>
      <c r="BM11" s="531"/>
      <c r="BN11" s="531"/>
      <c r="BO11" s="531"/>
      <c r="BP11" s="531"/>
      <c r="BQ11" s="531"/>
      <c r="BR11" s="531"/>
      <c r="BS11" s="531"/>
      <c r="BT11" s="531"/>
      <c r="BU11" s="531"/>
      <c r="BV11" s="531"/>
      <c r="BW11" s="531"/>
      <c r="BX11" s="531"/>
      <c r="BY11" s="531"/>
      <c r="BZ11" s="531"/>
      <c r="CA11" s="531"/>
      <c r="CB11" s="531"/>
      <c r="CC11" s="531"/>
      <c r="CD11" s="531"/>
      <c r="CE11" s="531"/>
      <c r="CF11" s="531"/>
      <c r="CG11" s="531"/>
      <c r="CH11" s="531"/>
      <c r="CI11" s="531"/>
      <c r="CJ11" s="531"/>
      <c r="CK11" s="531"/>
      <c r="CL11" s="531"/>
      <c r="CM11" s="531"/>
      <c r="CN11" s="531"/>
      <c r="CO11" s="531"/>
      <c r="CP11" s="531"/>
      <c r="CQ11" s="531"/>
      <c r="CR11" s="531"/>
      <c r="CS11" s="531"/>
      <c r="CT11" s="531"/>
      <c r="CU11" s="531"/>
      <c r="CV11" s="531"/>
      <c r="CW11" s="531"/>
      <c r="CX11" s="531"/>
      <c r="CY11" s="531"/>
      <c r="CZ11" s="531"/>
      <c r="DA11" s="531"/>
      <c r="DB11" s="531"/>
      <c r="DC11" s="531"/>
      <c r="DD11" s="531"/>
      <c r="DE11" s="531"/>
      <c r="DF11" s="531"/>
      <c r="DG11" s="531"/>
    </row>
    <row r="12" spans="1:111" s="549" customFormat="1" ht="15.75" customHeight="1">
      <c r="A12" s="547" t="s">
        <v>576</v>
      </c>
      <c r="B12" s="548">
        <v>4351333</v>
      </c>
      <c r="C12" s="548">
        <v>47400440.721000001</v>
      </c>
      <c r="D12" s="548">
        <v>2507979</v>
      </c>
      <c r="E12" s="548">
        <v>25363182.829</v>
      </c>
      <c r="F12" s="548">
        <v>1069053</v>
      </c>
      <c r="G12" s="548">
        <v>8416927.932</v>
      </c>
      <c r="H12" s="548">
        <v>371343</v>
      </c>
      <c r="I12" s="548">
        <v>5202889.9560000002</v>
      </c>
      <c r="J12" s="548">
        <v>258009</v>
      </c>
      <c r="K12" s="548">
        <v>3871615.1549999998</v>
      </c>
      <c r="L12" s="548">
        <v>47368</v>
      </c>
      <c r="M12" s="548">
        <v>756203.63300000003</v>
      </c>
      <c r="N12" s="548">
        <v>314367</v>
      </c>
      <c r="O12" s="548">
        <v>5575199.3090000004</v>
      </c>
      <c r="P12" s="548">
        <v>0</v>
      </c>
      <c r="Q12" s="548">
        <v>-3.8639999999999999</v>
      </c>
      <c r="R12" s="548">
        <v>0</v>
      </c>
      <c r="S12" s="548">
        <v>-48.473999999999997</v>
      </c>
      <c r="T12" s="531"/>
      <c r="U12" s="531"/>
      <c r="V12" s="531"/>
      <c r="W12" s="531"/>
      <c r="X12" s="531"/>
      <c r="Y12" s="531"/>
      <c r="Z12" s="531"/>
      <c r="AA12" s="531"/>
      <c r="AB12" s="531"/>
      <c r="AC12" s="531"/>
      <c r="AD12" s="531"/>
      <c r="AE12" s="531"/>
      <c r="AF12" s="531"/>
      <c r="AG12" s="531"/>
      <c r="AH12" s="531"/>
      <c r="AI12" s="531"/>
      <c r="AJ12" s="531"/>
      <c r="AK12" s="531"/>
      <c r="AL12" s="531"/>
      <c r="AM12" s="531"/>
      <c r="AN12" s="531"/>
      <c r="AO12" s="531"/>
      <c r="AP12" s="531"/>
      <c r="AQ12" s="531"/>
      <c r="AR12" s="531"/>
      <c r="AS12" s="531"/>
      <c r="AT12" s="531"/>
      <c r="AU12" s="531"/>
      <c r="AV12" s="531"/>
      <c r="AW12" s="531"/>
      <c r="AX12" s="531"/>
      <c r="AY12" s="531"/>
      <c r="AZ12" s="531"/>
      <c r="BA12" s="531"/>
      <c r="BB12" s="531"/>
      <c r="BC12" s="531"/>
      <c r="BD12" s="531"/>
      <c r="BE12" s="531"/>
      <c r="BF12" s="531"/>
      <c r="BG12" s="531"/>
      <c r="BH12" s="531"/>
      <c r="BI12" s="531"/>
      <c r="BJ12" s="531"/>
      <c r="BK12" s="531"/>
      <c r="BL12" s="531"/>
      <c r="BM12" s="531"/>
      <c r="BN12" s="531"/>
      <c r="BO12" s="531"/>
      <c r="BP12" s="531"/>
      <c r="BQ12" s="531"/>
      <c r="BR12" s="531"/>
      <c r="BS12" s="531"/>
      <c r="BT12" s="531"/>
      <c r="BU12" s="531"/>
      <c r="BV12" s="531"/>
      <c r="BW12" s="531"/>
      <c r="BX12" s="531"/>
      <c r="BY12" s="531"/>
      <c r="BZ12" s="531"/>
      <c r="CA12" s="531"/>
      <c r="CB12" s="531"/>
      <c r="CC12" s="531"/>
      <c r="CD12" s="531"/>
      <c r="CE12" s="531"/>
      <c r="CF12" s="531"/>
      <c r="CG12" s="531"/>
      <c r="CH12" s="531"/>
      <c r="CI12" s="531"/>
      <c r="CJ12" s="531"/>
      <c r="CK12" s="531"/>
      <c r="CL12" s="531"/>
      <c r="CM12" s="531"/>
      <c r="CN12" s="531"/>
      <c r="CO12" s="531"/>
      <c r="CP12" s="531"/>
      <c r="CQ12" s="531"/>
      <c r="CR12" s="531"/>
      <c r="CS12" s="531"/>
      <c r="CT12" s="531"/>
      <c r="CU12" s="531"/>
      <c r="CV12" s="531"/>
      <c r="CW12" s="531"/>
      <c r="CX12" s="531"/>
      <c r="CY12" s="531"/>
      <c r="CZ12" s="531"/>
      <c r="DA12" s="531"/>
      <c r="DB12" s="531"/>
      <c r="DC12" s="531"/>
      <c r="DD12" s="531"/>
      <c r="DE12" s="531"/>
      <c r="DF12" s="531"/>
      <c r="DG12" s="531"/>
    </row>
    <row r="13" spans="1:111" s="549" customFormat="1" ht="15.75" customHeight="1">
      <c r="A13" s="547" t="s">
        <v>577</v>
      </c>
      <c r="B13" s="548">
        <v>4289856</v>
      </c>
      <c r="C13" s="548">
        <v>46258537.218999997</v>
      </c>
      <c r="D13" s="548">
        <v>2299757</v>
      </c>
      <c r="E13" s="548">
        <v>24578661.963</v>
      </c>
      <c r="F13" s="548">
        <v>986695</v>
      </c>
      <c r="G13" s="548">
        <v>8697622.5109999999</v>
      </c>
      <c r="H13" s="548">
        <v>382638</v>
      </c>
      <c r="I13" s="548">
        <v>5355842.2529999996</v>
      </c>
      <c r="J13" s="548">
        <v>230557</v>
      </c>
      <c r="K13" s="548">
        <v>3434897.335</v>
      </c>
      <c r="L13" s="548">
        <v>51217</v>
      </c>
      <c r="M13" s="548">
        <v>882751.59900000005</v>
      </c>
      <c r="N13" s="548">
        <v>282661</v>
      </c>
      <c r="O13" s="548">
        <v>4842297.0939999996</v>
      </c>
      <c r="P13" s="548">
        <v>2</v>
      </c>
      <c r="Q13" s="548">
        <v>11.16</v>
      </c>
      <c r="R13" s="548">
        <v>-11</v>
      </c>
      <c r="S13" s="548">
        <v>-254.68799999999999</v>
      </c>
      <c r="T13" s="531"/>
      <c r="U13" s="531"/>
      <c r="V13" s="531"/>
      <c r="W13" s="531"/>
      <c r="X13" s="531"/>
      <c r="Y13" s="531"/>
      <c r="Z13" s="531"/>
      <c r="AA13" s="531"/>
      <c r="AB13" s="531"/>
      <c r="AC13" s="531"/>
      <c r="AD13" s="531"/>
      <c r="AE13" s="531"/>
      <c r="AF13" s="531"/>
      <c r="AG13" s="531"/>
      <c r="AH13" s="531"/>
      <c r="AI13" s="531"/>
      <c r="AJ13" s="531"/>
      <c r="AK13" s="531"/>
      <c r="AL13" s="531"/>
      <c r="AM13" s="531"/>
      <c r="AN13" s="531"/>
      <c r="AO13" s="531"/>
      <c r="AP13" s="531"/>
      <c r="AQ13" s="531"/>
      <c r="AR13" s="531"/>
      <c r="AS13" s="531"/>
      <c r="AT13" s="531"/>
      <c r="AU13" s="531"/>
      <c r="AV13" s="531"/>
      <c r="AW13" s="531"/>
      <c r="AX13" s="531"/>
      <c r="AY13" s="531"/>
      <c r="AZ13" s="531"/>
      <c r="BA13" s="531"/>
      <c r="BB13" s="531"/>
      <c r="BC13" s="531"/>
      <c r="BD13" s="531"/>
      <c r="BE13" s="531"/>
      <c r="BF13" s="531"/>
      <c r="BG13" s="531"/>
      <c r="BH13" s="531"/>
      <c r="BI13" s="531"/>
      <c r="BJ13" s="531"/>
      <c r="BK13" s="531"/>
      <c r="BL13" s="531"/>
      <c r="BM13" s="531"/>
      <c r="BN13" s="531"/>
      <c r="BO13" s="531"/>
      <c r="BP13" s="531"/>
      <c r="BQ13" s="531"/>
      <c r="BR13" s="531"/>
      <c r="BS13" s="531"/>
      <c r="BT13" s="531"/>
      <c r="BU13" s="531"/>
      <c r="BV13" s="531"/>
      <c r="BW13" s="531"/>
      <c r="BX13" s="531"/>
      <c r="BY13" s="531"/>
      <c r="BZ13" s="531"/>
      <c r="CA13" s="531"/>
      <c r="CB13" s="531"/>
      <c r="CC13" s="531"/>
      <c r="CD13" s="531"/>
      <c r="CE13" s="531"/>
      <c r="CF13" s="531"/>
      <c r="CG13" s="531"/>
      <c r="CH13" s="531"/>
      <c r="CI13" s="531"/>
      <c r="CJ13" s="531"/>
      <c r="CK13" s="531"/>
      <c r="CL13" s="531"/>
      <c r="CM13" s="531"/>
      <c r="CN13" s="531"/>
      <c r="CO13" s="531"/>
      <c r="CP13" s="531"/>
      <c r="CQ13" s="531"/>
      <c r="CR13" s="531"/>
      <c r="CS13" s="531"/>
      <c r="CT13" s="531"/>
      <c r="CU13" s="531"/>
      <c r="CV13" s="531"/>
      <c r="CW13" s="531"/>
      <c r="CX13" s="531"/>
      <c r="CY13" s="531"/>
      <c r="CZ13" s="531"/>
      <c r="DA13" s="531"/>
      <c r="DB13" s="531"/>
      <c r="DC13" s="531"/>
      <c r="DD13" s="531"/>
      <c r="DE13" s="531"/>
      <c r="DF13" s="531"/>
      <c r="DG13" s="531"/>
    </row>
    <row r="14" spans="1:111" s="549" customFormat="1" ht="15.75" customHeight="1">
      <c r="A14" s="547" t="s">
        <v>578</v>
      </c>
      <c r="B14" s="548">
        <v>8685736</v>
      </c>
      <c r="C14" s="548">
        <v>94068589.605000004</v>
      </c>
      <c r="D14" s="548">
        <v>5432487</v>
      </c>
      <c r="E14" s="548">
        <v>53354060.148000002</v>
      </c>
      <c r="F14" s="548">
        <v>2110161</v>
      </c>
      <c r="G14" s="548">
        <v>18687094.311000001</v>
      </c>
      <c r="H14" s="548">
        <v>776003</v>
      </c>
      <c r="I14" s="548">
        <v>11972253.911</v>
      </c>
      <c r="J14" s="548">
        <v>457152</v>
      </c>
      <c r="K14" s="548">
        <v>7040375.9079999998</v>
      </c>
      <c r="L14" s="548">
        <v>122067</v>
      </c>
      <c r="M14" s="548">
        <v>2082890.3049999999</v>
      </c>
      <c r="N14" s="548">
        <v>520942</v>
      </c>
      <c r="O14" s="548">
        <v>9666747.3010000009</v>
      </c>
      <c r="P14" s="548">
        <v>-1</v>
      </c>
      <c r="Q14" s="548">
        <v>-10.552</v>
      </c>
      <c r="R14" s="548">
        <v>0</v>
      </c>
      <c r="S14" s="548">
        <v>-51.848999999999997</v>
      </c>
      <c r="T14" s="531"/>
      <c r="U14" s="531"/>
      <c r="V14" s="531"/>
      <c r="W14" s="531"/>
      <c r="X14" s="531"/>
      <c r="Y14" s="531"/>
      <c r="Z14" s="531"/>
      <c r="AA14" s="531"/>
      <c r="AB14" s="531"/>
      <c r="AC14" s="531"/>
      <c r="AD14" s="531"/>
      <c r="AE14" s="531"/>
      <c r="AF14" s="531"/>
      <c r="AG14" s="531"/>
      <c r="AH14" s="531"/>
      <c r="AI14" s="531"/>
      <c r="AJ14" s="531"/>
      <c r="AK14" s="531"/>
      <c r="AL14" s="531"/>
      <c r="AM14" s="531"/>
      <c r="AN14" s="531"/>
      <c r="AO14" s="531"/>
      <c r="AP14" s="531"/>
      <c r="AQ14" s="531"/>
      <c r="AR14" s="531"/>
      <c r="AS14" s="531"/>
      <c r="AT14" s="531"/>
      <c r="AU14" s="531"/>
      <c r="AV14" s="531"/>
      <c r="AW14" s="531"/>
      <c r="AX14" s="531"/>
      <c r="AY14" s="531"/>
      <c r="AZ14" s="531"/>
      <c r="BA14" s="531"/>
      <c r="BB14" s="531"/>
      <c r="BC14" s="531"/>
      <c r="BD14" s="531"/>
      <c r="BE14" s="531"/>
      <c r="BF14" s="531"/>
      <c r="BG14" s="531"/>
      <c r="BH14" s="531"/>
      <c r="BI14" s="531"/>
      <c r="BJ14" s="531"/>
      <c r="BK14" s="531"/>
      <c r="BL14" s="531"/>
      <c r="BM14" s="531"/>
      <c r="BN14" s="531"/>
      <c r="BO14" s="531"/>
      <c r="BP14" s="531"/>
      <c r="BQ14" s="531"/>
      <c r="BR14" s="531"/>
      <c r="BS14" s="531"/>
      <c r="BT14" s="531"/>
      <c r="BU14" s="531"/>
      <c r="BV14" s="531"/>
      <c r="BW14" s="531"/>
      <c r="BX14" s="531"/>
      <c r="BY14" s="531"/>
      <c r="BZ14" s="531"/>
      <c r="CA14" s="531"/>
      <c r="CB14" s="531"/>
      <c r="CC14" s="531"/>
      <c r="CD14" s="531"/>
      <c r="CE14" s="531"/>
      <c r="CF14" s="531"/>
      <c r="CG14" s="531"/>
      <c r="CH14" s="531"/>
      <c r="CI14" s="531"/>
      <c r="CJ14" s="531"/>
      <c r="CK14" s="531"/>
      <c r="CL14" s="531"/>
      <c r="CM14" s="531"/>
      <c r="CN14" s="531"/>
      <c r="CO14" s="531"/>
      <c r="CP14" s="531"/>
      <c r="CQ14" s="531"/>
      <c r="CR14" s="531"/>
      <c r="CS14" s="531"/>
      <c r="CT14" s="531"/>
      <c r="CU14" s="531"/>
      <c r="CV14" s="531"/>
      <c r="CW14" s="531"/>
      <c r="CX14" s="531"/>
      <c r="CY14" s="531"/>
      <c r="CZ14" s="531"/>
      <c r="DA14" s="531"/>
      <c r="DB14" s="531"/>
      <c r="DC14" s="531"/>
      <c r="DD14" s="531"/>
      <c r="DE14" s="531"/>
      <c r="DF14" s="531"/>
      <c r="DG14" s="531"/>
    </row>
    <row r="15" spans="1:111" s="549" customFormat="1" ht="15.75" customHeight="1">
      <c r="A15" s="547" t="s">
        <v>579</v>
      </c>
      <c r="B15" s="548">
        <v>3548392</v>
      </c>
      <c r="C15" s="548">
        <v>38199386.776000001</v>
      </c>
      <c r="D15" s="548">
        <v>1905094</v>
      </c>
      <c r="E15" s="548">
        <v>20411773.666999999</v>
      </c>
      <c r="F15" s="548">
        <v>720489</v>
      </c>
      <c r="G15" s="548">
        <v>6548941.0300000003</v>
      </c>
      <c r="H15" s="548">
        <v>307925</v>
      </c>
      <c r="I15" s="548">
        <v>4588181.3530000001</v>
      </c>
      <c r="J15" s="548">
        <v>249118</v>
      </c>
      <c r="K15" s="548">
        <v>4030309.878</v>
      </c>
      <c r="L15" s="548">
        <v>34178</v>
      </c>
      <c r="M15" s="548">
        <v>541368.48899999994</v>
      </c>
      <c r="N15" s="548">
        <v>286136</v>
      </c>
      <c r="O15" s="548">
        <v>5005716.9069999997</v>
      </c>
      <c r="P15" s="548">
        <v>0</v>
      </c>
      <c r="Q15" s="548">
        <v>0</v>
      </c>
      <c r="R15" s="548">
        <v>-5</v>
      </c>
      <c r="S15" s="548">
        <v>-93.762</v>
      </c>
      <c r="T15" s="531"/>
      <c r="U15" s="531"/>
      <c r="V15" s="531"/>
      <c r="W15" s="531"/>
      <c r="X15" s="531"/>
      <c r="Y15" s="531"/>
      <c r="Z15" s="531"/>
      <c r="AA15" s="531"/>
      <c r="AB15" s="531"/>
      <c r="AC15" s="531"/>
      <c r="AD15" s="531"/>
      <c r="AE15" s="531"/>
      <c r="AF15" s="531"/>
      <c r="AG15" s="531"/>
      <c r="AH15" s="531"/>
      <c r="AI15" s="531"/>
      <c r="AJ15" s="531"/>
      <c r="AK15" s="531"/>
      <c r="AL15" s="531"/>
      <c r="AM15" s="531"/>
      <c r="AN15" s="531"/>
      <c r="AO15" s="531"/>
      <c r="AP15" s="531"/>
      <c r="AQ15" s="531"/>
      <c r="AR15" s="531"/>
      <c r="AS15" s="531"/>
      <c r="AT15" s="531"/>
      <c r="AU15" s="531"/>
      <c r="AV15" s="531"/>
      <c r="AW15" s="531"/>
      <c r="AX15" s="531"/>
      <c r="AY15" s="531"/>
      <c r="AZ15" s="531"/>
      <c r="BA15" s="531"/>
      <c r="BB15" s="531"/>
      <c r="BC15" s="531"/>
      <c r="BD15" s="531"/>
      <c r="BE15" s="531"/>
      <c r="BF15" s="531"/>
      <c r="BG15" s="531"/>
      <c r="BH15" s="531"/>
      <c r="BI15" s="531"/>
      <c r="BJ15" s="531"/>
      <c r="BK15" s="531"/>
      <c r="BL15" s="531"/>
      <c r="BM15" s="531"/>
      <c r="BN15" s="531"/>
      <c r="BO15" s="531"/>
      <c r="BP15" s="531"/>
      <c r="BQ15" s="531"/>
      <c r="BR15" s="531"/>
      <c r="BS15" s="531"/>
      <c r="BT15" s="531"/>
      <c r="BU15" s="531"/>
      <c r="BV15" s="531"/>
      <c r="BW15" s="531"/>
      <c r="BX15" s="531"/>
      <c r="BY15" s="531"/>
      <c r="BZ15" s="531"/>
      <c r="CA15" s="531"/>
      <c r="CB15" s="531"/>
      <c r="CC15" s="531"/>
      <c r="CD15" s="531"/>
      <c r="CE15" s="531"/>
      <c r="CF15" s="531"/>
      <c r="CG15" s="531"/>
      <c r="CH15" s="531"/>
      <c r="CI15" s="531"/>
      <c r="CJ15" s="531"/>
      <c r="CK15" s="531"/>
      <c r="CL15" s="531"/>
      <c r="CM15" s="531"/>
      <c r="CN15" s="531"/>
      <c r="CO15" s="531"/>
      <c r="CP15" s="531"/>
      <c r="CQ15" s="531"/>
      <c r="CR15" s="531"/>
      <c r="CS15" s="531"/>
      <c r="CT15" s="531"/>
      <c r="CU15" s="531"/>
      <c r="CV15" s="531"/>
      <c r="CW15" s="531"/>
      <c r="CX15" s="531"/>
      <c r="CY15" s="531"/>
      <c r="CZ15" s="531"/>
      <c r="DA15" s="531"/>
      <c r="DB15" s="531"/>
      <c r="DC15" s="531"/>
      <c r="DD15" s="531"/>
      <c r="DE15" s="531"/>
      <c r="DF15" s="531"/>
      <c r="DG15" s="531"/>
    </row>
    <row r="16" spans="1:111" s="549" customFormat="1" ht="15.75" customHeight="1">
      <c r="A16" s="547" t="s">
        <v>580</v>
      </c>
      <c r="B16" s="548">
        <v>4176832</v>
      </c>
      <c r="C16" s="548">
        <v>42572998.221000001</v>
      </c>
      <c r="D16" s="548">
        <v>2246086</v>
      </c>
      <c r="E16" s="548">
        <v>21773290.561000001</v>
      </c>
      <c r="F16" s="548">
        <v>957113</v>
      </c>
      <c r="G16" s="548">
        <v>7961661.4019999998</v>
      </c>
      <c r="H16" s="548">
        <v>331985</v>
      </c>
      <c r="I16" s="548">
        <v>4552864.2390000001</v>
      </c>
      <c r="J16" s="548">
        <v>256075</v>
      </c>
      <c r="K16" s="548">
        <v>3848161.0630000001</v>
      </c>
      <c r="L16" s="548">
        <v>41375</v>
      </c>
      <c r="M16" s="548">
        <v>645424.03700000001</v>
      </c>
      <c r="N16" s="548">
        <v>306730</v>
      </c>
      <c r="O16" s="548">
        <v>5309638.7920000004</v>
      </c>
      <c r="P16" s="548">
        <v>0</v>
      </c>
      <c r="Q16" s="548">
        <v>0</v>
      </c>
      <c r="R16" s="548">
        <v>0</v>
      </c>
      <c r="S16" s="548">
        <v>-4.383</v>
      </c>
      <c r="T16" s="531"/>
      <c r="U16" s="531"/>
      <c r="V16" s="531"/>
      <c r="W16" s="531"/>
      <c r="X16" s="531"/>
      <c r="Y16" s="531"/>
      <c r="Z16" s="531"/>
      <c r="AA16" s="531"/>
      <c r="AB16" s="531"/>
      <c r="AC16" s="531"/>
      <c r="AD16" s="531"/>
      <c r="AE16" s="531"/>
      <c r="AF16" s="531"/>
      <c r="AG16" s="531"/>
      <c r="AH16" s="531"/>
      <c r="AI16" s="531"/>
      <c r="AJ16" s="531"/>
      <c r="AK16" s="531"/>
      <c r="AL16" s="531"/>
      <c r="AM16" s="531"/>
      <c r="AN16" s="531"/>
      <c r="AO16" s="531"/>
      <c r="AP16" s="531"/>
      <c r="AQ16" s="531"/>
      <c r="AR16" s="531"/>
      <c r="AS16" s="531"/>
      <c r="AT16" s="531"/>
      <c r="AU16" s="531"/>
      <c r="AV16" s="531"/>
      <c r="AW16" s="531"/>
      <c r="AX16" s="531"/>
      <c r="AY16" s="531"/>
      <c r="AZ16" s="531"/>
      <c r="BA16" s="531"/>
      <c r="BB16" s="531"/>
      <c r="BC16" s="531"/>
      <c r="BD16" s="531"/>
      <c r="BE16" s="531"/>
      <c r="BF16" s="531"/>
      <c r="BG16" s="531"/>
      <c r="BH16" s="531"/>
      <c r="BI16" s="531"/>
      <c r="BJ16" s="531"/>
      <c r="BK16" s="531"/>
      <c r="BL16" s="531"/>
      <c r="BM16" s="531"/>
      <c r="BN16" s="531"/>
      <c r="BO16" s="531"/>
      <c r="BP16" s="531"/>
      <c r="BQ16" s="531"/>
      <c r="BR16" s="531"/>
      <c r="BS16" s="531"/>
      <c r="BT16" s="531"/>
      <c r="BU16" s="531"/>
      <c r="BV16" s="531"/>
      <c r="BW16" s="531"/>
      <c r="BX16" s="531"/>
      <c r="BY16" s="531"/>
      <c r="BZ16" s="531"/>
      <c r="CA16" s="531"/>
      <c r="CB16" s="531"/>
      <c r="CC16" s="531"/>
      <c r="CD16" s="531"/>
      <c r="CE16" s="531"/>
      <c r="CF16" s="531"/>
      <c r="CG16" s="531"/>
      <c r="CH16" s="531"/>
      <c r="CI16" s="531"/>
      <c r="CJ16" s="531"/>
      <c r="CK16" s="531"/>
      <c r="CL16" s="531"/>
      <c r="CM16" s="531"/>
      <c r="CN16" s="531"/>
      <c r="CO16" s="531"/>
      <c r="CP16" s="531"/>
      <c r="CQ16" s="531"/>
      <c r="CR16" s="531"/>
      <c r="CS16" s="531"/>
      <c r="CT16" s="531"/>
      <c r="CU16" s="531"/>
      <c r="CV16" s="531"/>
      <c r="CW16" s="531"/>
      <c r="CX16" s="531"/>
      <c r="CY16" s="531"/>
      <c r="CZ16" s="531"/>
      <c r="DA16" s="531"/>
      <c r="DB16" s="531"/>
      <c r="DC16" s="531"/>
      <c r="DD16" s="531"/>
      <c r="DE16" s="531"/>
      <c r="DF16" s="531"/>
      <c r="DG16" s="531"/>
    </row>
    <row r="17" spans="1:111" s="549" customFormat="1" ht="15.75" customHeight="1">
      <c r="A17" s="550" t="s">
        <v>581</v>
      </c>
      <c r="B17" s="551">
        <v>6695233</v>
      </c>
      <c r="C17" s="551">
        <v>71823583.634000003</v>
      </c>
      <c r="D17" s="551">
        <v>3905515</v>
      </c>
      <c r="E17" s="551">
        <v>38553121.663999997</v>
      </c>
      <c r="F17" s="551">
        <v>1646206</v>
      </c>
      <c r="G17" s="551">
        <v>14452885.846000001</v>
      </c>
      <c r="H17" s="551">
        <v>574764</v>
      </c>
      <c r="I17" s="551">
        <v>8269522.3689999999</v>
      </c>
      <c r="J17" s="551">
        <v>335732</v>
      </c>
      <c r="K17" s="551">
        <v>5093516.4850000003</v>
      </c>
      <c r="L17" s="551">
        <v>84866</v>
      </c>
      <c r="M17" s="551">
        <v>1404464.321</v>
      </c>
      <c r="N17" s="551">
        <v>402213</v>
      </c>
      <c r="O17" s="551">
        <v>7117974.3799999999</v>
      </c>
      <c r="P17" s="551">
        <v>0</v>
      </c>
      <c r="Q17" s="551">
        <v>0</v>
      </c>
      <c r="R17" s="551">
        <v>0</v>
      </c>
      <c r="S17" s="551">
        <v>-21.545999999999999</v>
      </c>
      <c r="T17" s="531"/>
      <c r="U17" s="531"/>
      <c r="V17" s="531"/>
      <c r="W17" s="531"/>
      <c r="X17" s="531"/>
      <c r="Y17" s="531"/>
      <c r="Z17" s="531"/>
      <c r="AA17" s="531"/>
      <c r="AB17" s="531"/>
      <c r="AC17" s="531"/>
      <c r="AD17" s="531"/>
      <c r="AE17" s="531"/>
      <c r="AF17" s="531"/>
      <c r="AG17" s="531"/>
      <c r="AH17" s="531"/>
      <c r="AI17" s="531"/>
      <c r="AJ17" s="531"/>
      <c r="AK17" s="531"/>
      <c r="AL17" s="531"/>
      <c r="AM17" s="531"/>
      <c r="AN17" s="531"/>
      <c r="AO17" s="531"/>
      <c r="AP17" s="531"/>
      <c r="AQ17" s="531"/>
      <c r="AR17" s="531"/>
      <c r="AS17" s="531"/>
      <c r="AT17" s="531"/>
      <c r="AU17" s="531"/>
      <c r="AV17" s="531"/>
      <c r="AW17" s="531"/>
      <c r="AX17" s="531"/>
      <c r="AY17" s="531"/>
      <c r="AZ17" s="531"/>
      <c r="BA17" s="531"/>
      <c r="BB17" s="531"/>
      <c r="BC17" s="531"/>
      <c r="BD17" s="531"/>
      <c r="BE17" s="531"/>
      <c r="BF17" s="531"/>
      <c r="BG17" s="531"/>
      <c r="BH17" s="531"/>
      <c r="BI17" s="531"/>
      <c r="BJ17" s="531"/>
      <c r="BK17" s="531"/>
      <c r="BL17" s="531"/>
      <c r="BM17" s="531"/>
      <c r="BN17" s="531"/>
      <c r="BO17" s="531"/>
      <c r="BP17" s="531"/>
      <c r="BQ17" s="531"/>
      <c r="BR17" s="531"/>
      <c r="BS17" s="531"/>
      <c r="BT17" s="531"/>
      <c r="BU17" s="531"/>
      <c r="BV17" s="531"/>
      <c r="BW17" s="531"/>
      <c r="BX17" s="531"/>
      <c r="BY17" s="531"/>
      <c r="BZ17" s="531"/>
      <c r="CA17" s="531"/>
      <c r="CB17" s="531"/>
      <c r="CC17" s="531"/>
      <c r="CD17" s="531"/>
      <c r="CE17" s="531"/>
      <c r="CF17" s="531"/>
      <c r="CG17" s="531"/>
      <c r="CH17" s="531"/>
      <c r="CI17" s="531"/>
      <c r="CJ17" s="531"/>
      <c r="CK17" s="531"/>
      <c r="CL17" s="531"/>
      <c r="CM17" s="531"/>
      <c r="CN17" s="531"/>
      <c r="CO17" s="531"/>
      <c r="CP17" s="531"/>
      <c r="CQ17" s="531"/>
      <c r="CR17" s="531"/>
      <c r="CS17" s="531"/>
      <c r="CT17" s="531"/>
      <c r="CU17" s="531"/>
      <c r="CV17" s="531"/>
      <c r="CW17" s="531"/>
      <c r="CX17" s="531"/>
      <c r="CY17" s="531"/>
      <c r="CZ17" s="531"/>
      <c r="DA17" s="531"/>
      <c r="DB17" s="531"/>
      <c r="DC17" s="531"/>
      <c r="DD17" s="531"/>
      <c r="DE17" s="531"/>
      <c r="DF17" s="531"/>
      <c r="DG17" s="531"/>
    </row>
    <row r="18" spans="1:111" s="549" customFormat="1" ht="15.75" customHeight="1">
      <c r="A18" s="547" t="s">
        <v>582</v>
      </c>
      <c r="B18" s="548">
        <v>9177655</v>
      </c>
      <c r="C18" s="548">
        <v>95105858.689999998</v>
      </c>
      <c r="D18" s="548">
        <v>5955714</v>
      </c>
      <c r="E18" s="548">
        <v>55528635.107000001</v>
      </c>
      <c r="F18" s="548">
        <v>2151375</v>
      </c>
      <c r="G18" s="548">
        <v>18360528.868999999</v>
      </c>
      <c r="H18" s="548">
        <v>731630</v>
      </c>
      <c r="I18" s="548">
        <v>10001340.307</v>
      </c>
      <c r="J18" s="548">
        <v>430529</v>
      </c>
      <c r="K18" s="548">
        <v>5586358.5810000002</v>
      </c>
      <c r="L18" s="548">
        <v>132769</v>
      </c>
      <c r="M18" s="548">
        <v>2067949.0249999999</v>
      </c>
      <c r="N18" s="548">
        <v>562177</v>
      </c>
      <c r="O18" s="548">
        <v>9189875.7670000009</v>
      </c>
      <c r="P18" s="548">
        <v>0</v>
      </c>
      <c r="Q18" s="548">
        <v>0</v>
      </c>
      <c r="R18" s="548">
        <v>-11</v>
      </c>
      <c r="S18" s="548">
        <v>-179.559</v>
      </c>
      <c r="T18" s="531"/>
      <c r="U18" s="531"/>
      <c r="V18" s="531"/>
      <c r="W18" s="531"/>
      <c r="X18" s="531"/>
      <c r="Y18" s="531"/>
      <c r="Z18" s="531"/>
      <c r="AA18" s="531"/>
      <c r="AB18" s="531"/>
      <c r="AC18" s="531"/>
      <c r="AD18" s="531"/>
      <c r="AE18" s="531"/>
      <c r="AF18" s="531"/>
      <c r="AG18" s="531"/>
      <c r="AH18" s="531"/>
      <c r="AI18" s="531"/>
      <c r="AJ18" s="531"/>
      <c r="AK18" s="531"/>
      <c r="AL18" s="531"/>
      <c r="AM18" s="531"/>
      <c r="AN18" s="531"/>
      <c r="AO18" s="531"/>
      <c r="AP18" s="531"/>
      <c r="AQ18" s="531"/>
      <c r="AR18" s="531"/>
      <c r="AS18" s="531"/>
      <c r="AT18" s="531"/>
      <c r="AU18" s="531"/>
      <c r="AV18" s="531"/>
      <c r="AW18" s="531"/>
      <c r="AX18" s="531"/>
      <c r="AY18" s="531"/>
      <c r="AZ18" s="531"/>
      <c r="BA18" s="531"/>
      <c r="BB18" s="531"/>
      <c r="BC18" s="531"/>
      <c r="BD18" s="531"/>
      <c r="BE18" s="531"/>
      <c r="BF18" s="531"/>
      <c r="BG18" s="531"/>
      <c r="BH18" s="531"/>
      <c r="BI18" s="531"/>
      <c r="BJ18" s="531"/>
      <c r="BK18" s="531"/>
      <c r="BL18" s="531"/>
      <c r="BM18" s="531"/>
      <c r="BN18" s="531"/>
      <c r="BO18" s="531"/>
      <c r="BP18" s="531"/>
      <c r="BQ18" s="531"/>
      <c r="BR18" s="531"/>
      <c r="BS18" s="531"/>
      <c r="BT18" s="531"/>
      <c r="BU18" s="531"/>
      <c r="BV18" s="531"/>
      <c r="BW18" s="531"/>
      <c r="BX18" s="531"/>
      <c r="BY18" s="531"/>
      <c r="BZ18" s="531"/>
      <c r="CA18" s="531"/>
      <c r="CB18" s="531"/>
      <c r="CC18" s="531"/>
      <c r="CD18" s="531"/>
      <c r="CE18" s="531"/>
      <c r="CF18" s="531"/>
      <c r="CG18" s="531"/>
      <c r="CH18" s="531"/>
      <c r="CI18" s="531"/>
      <c r="CJ18" s="531"/>
      <c r="CK18" s="531"/>
      <c r="CL18" s="531"/>
      <c r="CM18" s="531"/>
      <c r="CN18" s="531"/>
      <c r="CO18" s="531"/>
      <c r="CP18" s="531"/>
      <c r="CQ18" s="531"/>
      <c r="CR18" s="531"/>
      <c r="CS18" s="531"/>
      <c r="CT18" s="531"/>
      <c r="CU18" s="531"/>
      <c r="CV18" s="531"/>
      <c r="CW18" s="531"/>
      <c r="CX18" s="531"/>
      <c r="CY18" s="531"/>
      <c r="CZ18" s="531"/>
      <c r="DA18" s="531"/>
      <c r="DB18" s="531"/>
      <c r="DC18" s="531"/>
      <c r="DD18" s="531"/>
      <c r="DE18" s="531"/>
      <c r="DF18" s="531"/>
      <c r="DG18" s="531"/>
    </row>
    <row r="19" spans="1:111" s="549" customFormat="1" ht="15.75" customHeight="1">
      <c r="A19" s="547" t="s">
        <v>583</v>
      </c>
      <c r="B19" s="548">
        <v>6762779</v>
      </c>
      <c r="C19" s="548">
        <v>74310921.880999997</v>
      </c>
      <c r="D19" s="548">
        <v>4448203</v>
      </c>
      <c r="E19" s="548">
        <v>43868197.283</v>
      </c>
      <c r="F19" s="548">
        <v>1744992</v>
      </c>
      <c r="G19" s="548">
        <v>15969184.687000001</v>
      </c>
      <c r="H19" s="548">
        <v>539186</v>
      </c>
      <c r="I19" s="548">
        <v>7723276.0860000001</v>
      </c>
      <c r="J19" s="548">
        <v>306681</v>
      </c>
      <c r="K19" s="548">
        <v>4904894.95</v>
      </c>
      <c r="L19" s="548">
        <v>97318</v>
      </c>
      <c r="M19" s="548">
        <v>1761251.091</v>
      </c>
      <c r="N19" s="548">
        <v>400727</v>
      </c>
      <c r="O19" s="548">
        <v>7589754.3219999997</v>
      </c>
      <c r="P19" s="548">
        <v>-3</v>
      </c>
      <c r="Q19" s="548">
        <v>-437.21600000000001</v>
      </c>
      <c r="R19" s="548">
        <v>-3</v>
      </c>
      <c r="S19" s="548">
        <v>-429.61799999999999</v>
      </c>
      <c r="T19" s="531"/>
      <c r="U19" s="531"/>
      <c r="V19" s="531"/>
      <c r="W19" s="531"/>
      <c r="X19" s="531"/>
      <c r="Y19" s="531"/>
      <c r="Z19" s="531"/>
      <c r="AA19" s="531"/>
      <c r="AB19" s="531"/>
      <c r="AC19" s="531"/>
      <c r="AD19" s="531"/>
      <c r="AE19" s="531"/>
      <c r="AF19" s="531"/>
      <c r="AG19" s="531"/>
      <c r="AH19" s="531"/>
      <c r="AI19" s="531"/>
      <c r="AJ19" s="531"/>
      <c r="AK19" s="531"/>
      <c r="AL19" s="531"/>
      <c r="AM19" s="531"/>
      <c r="AN19" s="531"/>
      <c r="AO19" s="531"/>
      <c r="AP19" s="531"/>
      <c r="AQ19" s="531"/>
      <c r="AR19" s="531"/>
      <c r="AS19" s="531"/>
      <c r="AT19" s="531"/>
      <c r="AU19" s="531"/>
      <c r="AV19" s="531"/>
      <c r="AW19" s="531"/>
      <c r="AX19" s="531"/>
      <c r="AY19" s="531"/>
      <c r="AZ19" s="531"/>
      <c r="BA19" s="531"/>
      <c r="BB19" s="531"/>
      <c r="BC19" s="531"/>
      <c r="BD19" s="531"/>
      <c r="BE19" s="531"/>
      <c r="BF19" s="531"/>
      <c r="BG19" s="531"/>
      <c r="BH19" s="531"/>
      <c r="BI19" s="531"/>
      <c r="BJ19" s="531"/>
      <c r="BK19" s="531"/>
      <c r="BL19" s="531"/>
      <c r="BM19" s="531"/>
      <c r="BN19" s="531"/>
      <c r="BO19" s="531"/>
      <c r="BP19" s="531"/>
      <c r="BQ19" s="531"/>
      <c r="BR19" s="531"/>
      <c r="BS19" s="531"/>
      <c r="BT19" s="531"/>
      <c r="BU19" s="531"/>
      <c r="BV19" s="531"/>
      <c r="BW19" s="531"/>
      <c r="BX19" s="531"/>
      <c r="BY19" s="531"/>
      <c r="BZ19" s="531"/>
      <c r="CA19" s="531"/>
      <c r="CB19" s="531"/>
      <c r="CC19" s="531"/>
      <c r="CD19" s="531"/>
      <c r="CE19" s="531"/>
      <c r="CF19" s="531"/>
      <c r="CG19" s="531"/>
      <c r="CH19" s="531"/>
      <c r="CI19" s="531"/>
      <c r="CJ19" s="531"/>
      <c r="CK19" s="531"/>
      <c r="CL19" s="531"/>
      <c r="CM19" s="531"/>
      <c r="CN19" s="531"/>
      <c r="CO19" s="531"/>
      <c r="CP19" s="531"/>
      <c r="CQ19" s="531"/>
      <c r="CR19" s="531"/>
      <c r="CS19" s="531"/>
      <c r="CT19" s="531"/>
      <c r="CU19" s="531"/>
      <c r="CV19" s="531"/>
      <c r="CW19" s="531"/>
      <c r="CX19" s="531"/>
      <c r="CY19" s="531"/>
      <c r="CZ19" s="531"/>
      <c r="DA19" s="531"/>
      <c r="DB19" s="531"/>
      <c r="DC19" s="531"/>
      <c r="DD19" s="531"/>
      <c r="DE19" s="531"/>
      <c r="DF19" s="531"/>
      <c r="DG19" s="531"/>
    </row>
    <row r="20" spans="1:111" s="549" customFormat="1" ht="15.75" customHeight="1">
      <c r="A20" s="547" t="s">
        <v>584</v>
      </c>
      <c r="B20" s="548">
        <v>6302864</v>
      </c>
      <c r="C20" s="548">
        <v>68853024.836999997</v>
      </c>
      <c r="D20" s="548">
        <v>4248521</v>
      </c>
      <c r="E20" s="548">
        <v>42470238.626000002</v>
      </c>
      <c r="F20" s="548">
        <v>1613439</v>
      </c>
      <c r="G20" s="548">
        <v>15152620.289999999</v>
      </c>
      <c r="H20" s="548">
        <v>504444</v>
      </c>
      <c r="I20" s="548">
        <v>7773098.8380000005</v>
      </c>
      <c r="J20" s="548">
        <v>291363</v>
      </c>
      <c r="K20" s="548">
        <v>5104007.159</v>
      </c>
      <c r="L20" s="548">
        <v>89932</v>
      </c>
      <c r="M20" s="548">
        <v>1532597.115</v>
      </c>
      <c r="N20" s="548">
        <v>395832</v>
      </c>
      <c r="O20" s="548">
        <v>8282804.0640000002</v>
      </c>
      <c r="P20" s="548">
        <v>0</v>
      </c>
      <c r="Q20" s="548">
        <v>0</v>
      </c>
      <c r="R20" s="548">
        <v>-7</v>
      </c>
      <c r="S20" s="548">
        <v>-181.13399999999999</v>
      </c>
      <c r="T20" s="531"/>
      <c r="U20" s="531"/>
      <c r="V20" s="531"/>
      <c r="W20" s="531"/>
      <c r="X20" s="531"/>
      <c r="Y20" s="531"/>
      <c r="Z20" s="531"/>
      <c r="AA20" s="531"/>
      <c r="AB20" s="531"/>
      <c r="AC20" s="531"/>
      <c r="AD20" s="531"/>
      <c r="AE20" s="531"/>
      <c r="AF20" s="531"/>
      <c r="AG20" s="531"/>
      <c r="AH20" s="531"/>
      <c r="AI20" s="531"/>
      <c r="AJ20" s="531"/>
      <c r="AK20" s="531"/>
      <c r="AL20" s="531"/>
      <c r="AM20" s="531"/>
      <c r="AN20" s="531"/>
      <c r="AO20" s="531"/>
      <c r="AP20" s="531"/>
      <c r="AQ20" s="531"/>
      <c r="AR20" s="531"/>
      <c r="AS20" s="531"/>
      <c r="AT20" s="531"/>
      <c r="AU20" s="531"/>
      <c r="AV20" s="531"/>
      <c r="AW20" s="531"/>
      <c r="AX20" s="531"/>
      <c r="AY20" s="531"/>
      <c r="AZ20" s="531"/>
      <c r="BA20" s="531"/>
      <c r="BB20" s="531"/>
      <c r="BC20" s="531"/>
      <c r="BD20" s="531"/>
      <c r="BE20" s="531"/>
      <c r="BF20" s="531"/>
      <c r="BG20" s="531"/>
      <c r="BH20" s="531"/>
      <c r="BI20" s="531"/>
      <c r="BJ20" s="531"/>
      <c r="BK20" s="531"/>
      <c r="BL20" s="531"/>
      <c r="BM20" s="531"/>
      <c r="BN20" s="531"/>
      <c r="BO20" s="531"/>
      <c r="BP20" s="531"/>
      <c r="BQ20" s="531"/>
      <c r="BR20" s="531"/>
      <c r="BS20" s="531"/>
      <c r="BT20" s="531"/>
      <c r="BU20" s="531"/>
      <c r="BV20" s="531"/>
      <c r="BW20" s="531"/>
      <c r="BX20" s="531"/>
      <c r="BY20" s="531"/>
      <c r="BZ20" s="531"/>
      <c r="CA20" s="531"/>
      <c r="CB20" s="531"/>
      <c r="CC20" s="531"/>
      <c r="CD20" s="531"/>
      <c r="CE20" s="531"/>
      <c r="CF20" s="531"/>
      <c r="CG20" s="531"/>
      <c r="CH20" s="531"/>
      <c r="CI20" s="531"/>
      <c r="CJ20" s="531"/>
      <c r="CK20" s="531"/>
      <c r="CL20" s="531"/>
      <c r="CM20" s="531"/>
      <c r="CN20" s="531"/>
      <c r="CO20" s="531"/>
      <c r="CP20" s="531"/>
      <c r="CQ20" s="531"/>
      <c r="CR20" s="531"/>
      <c r="CS20" s="531"/>
      <c r="CT20" s="531"/>
      <c r="CU20" s="531"/>
      <c r="CV20" s="531"/>
      <c r="CW20" s="531"/>
      <c r="CX20" s="531"/>
      <c r="CY20" s="531"/>
      <c r="CZ20" s="531"/>
      <c r="DA20" s="531"/>
      <c r="DB20" s="531"/>
      <c r="DC20" s="531"/>
      <c r="DD20" s="531"/>
      <c r="DE20" s="531"/>
      <c r="DF20" s="531"/>
      <c r="DG20" s="531"/>
    </row>
    <row r="21" spans="1:111" s="549" customFormat="1" ht="15.75" customHeight="1">
      <c r="A21" s="547" t="s">
        <v>585</v>
      </c>
      <c r="B21" s="548">
        <v>22218292</v>
      </c>
      <c r="C21" s="548">
        <v>215536658.43000001</v>
      </c>
      <c r="D21" s="548">
        <v>16472015</v>
      </c>
      <c r="E21" s="548">
        <v>140028935.074</v>
      </c>
      <c r="F21" s="548">
        <v>6316992</v>
      </c>
      <c r="G21" s="548">
        <v>51203134.267999999</v>
      </c>
      <c r="H21" s="548">
        <v>1686095</v>
      </c>
      <c r="I21" s="548">
        <v>23395527.73</v>
      </c>
      <c r="J21" s="548">
        <v>960937</v>
      </c>
      <c r="K21" s="548">
        <v>13658658.823000001</v>
      </c>
      <c r="L21" s="548">
        <v>403518</v>
      </c>
      <c r="M21" s="548">
        <v>5986588.0580000002</v>
      </c>
      <c r="N21" s="548">
        <v>1171118</v>
      </c>
      <c r="O21" s="548">
        <v>20509284.697000001</v>
      </c>
      <c r="P21" s="548">
        <v>0</v>
      </c>
      <c r="Q21" s="548">
        <v>0</v>
      </c>
      <c r="R21" s="548">
        <v>-6</v>
      </c>
      <c r="S21" s="548">
        <v>-245.322</v>
      </c>
      <c r="T21" s="531"/>
      <c r="U21" s="531"/>
      <c r="V21" s="531"/>
      <c r="W21" s="531"/>
      <c r="X21" s="531"/>
      <c r="Y21" s="531"/>
      <c r="Z21" s="531"/>
      <c r="AA21" s="531"/>
      <c r="AB21" s="531"/>
      <c r="AC21" s="531"/>
      <c r="AD21" s="531"/>
      <c r="AE21" s="531"/>
      <c r="AF21" s="531"/>
      <c r="AG21" s="531"/>
      <c r="AH21" s="531"/>
      <c r="AI21" s="531"/>
      <c r="AJ21" s="531"/>
      <c r="AK21" s="531"/>
      <c r="AL21" s="531"/>
      <c r="AM21" s="531"/>
      <c r="AN21" s="531"/>
      <c r="AO21" s="531"/>
      <c r="AP21" s="531"/>
      <c r="AQ21" s="531"/>
      <c r="AR21" s="531"/>
      <c r="AS21" s="531"/>
      <c r="AT21" s="531"/>
      <c r="AU21" s="531"/>
      <c r="AV21" s="531"/>
      <c r="AW21" s="531"/>
      <c r="AX21" s="531"/>
      <c r="AY21" s="531"/>
      <c r="AZ21" s="531"/>
      <c r="BA21" s="531"/>
      <c r="BB21" s="531"/>
      <c r="BC21" s="531"/>
      <c r="BD21" s="531"/>
      <c r="BE21" s="531"/>
      <c r="BF21" s="531"/>
      <c r="BG21" s="531"/>
      <c r="BH21" s="531"/>
      <c r="BI21" s="531"/>
      <c r="BJ21" s="531"/>
      <c r="BK21" s="531"/>
      <c r="BL21" s="531"/>
      <c r="BM21" s="531"/>
      <c r="BN21" s="531"/>
      <c r="BO21" s="531"/>
      <c r="BP21" s="531"/>
      <c r="BQ21" s="531"/>
      <c r="BR21" s="531"/>
      <c r="BS21" s="531"/>
      <c r="BT21" s="531"/>
      <c r="BU21" s="531"/>
      <c r="BV21" s="531"/>
      <c r="BW21" s="531"/>
      <c r="BX21" s="531"/>
      <c r="BY21" s="531"/>
      <c r="BZ21" s="531"/>
      <c r="CA21" s="531"/>
      <c r="CB21" s="531"/>
      <c r="CC21" s="531"/>
      <c r="CD21" s="531"/>
      <c r="CE21" s="531"/>
      <c r="CF21" s="531"/>
      <c r="CG21" s="531"/>
      <c r="CH21" s="531"/>
      <c r="CI21" s="531"/>
      <c r="CJ21" s="531"/>
      <c r="CK21" s="531"/>
      <c r="CL21" s="531"/>
      <c r="CM21" s="531"/>
      <c r="CN21" s="531"/>
      <c r="CO21" s="531"/>
      <c r="CP21" s="531"/>
      <c r="CQ21" s="531"/>
      <c r="CR21" s="531"/>
      <c r="CS21" s="531"/>
      <c r="CT21" s="531"/>
      <c r="CU21" s="531"/>
      <c r="CV21" s="531"/>
      <c r="CW21" s="531"/>
      <c r="CX21" s="531"/>
      <c r="CY21" s="531"/>
      <c r="CZ21" s="531"/>
      <c r="DA21" s="531"/>
      <c r="DB21" s="531"/>
      <c r="DC21" s="531"/>
      <c r="DD21" s="531"/>
      <c r="DE21" s="531"/>
      <c r="DF21" s="531"/>
      <c r="DG21" s="531"/>
    </row>
    <row r="22" spans="1:111" s="549" customFormat="1" ht="15.75" customHeight="1">
      <c r="A22" s="550" t="s">
        <v>586</v>
      </c>
      <c r="B22" s="551">
        <v>19625880</v>
      </c>
      <c r="C22" s="551">
        <v>204460846.87200001</v>
      </c>
      <c r="D22" s="551">
        <v>13965628</v>
      </c>
      <c r="E22" s="551">
        <v>127303297.877</v>
      </c>
      <c r="F22" s="551">
        <v>5095572</v>
      </c>
      <c r="G22" s="551">
        <v>44116897.480999999</v>
      </c>
      <c r="H22" s="551">
        <v>1563325</v>
      </c>
      <c r="I22" s="551">
        <v>23418840.120999999</v>
      </c>
      <c r="J22" s="551">
        <v>886817</v>
      </c>
      <c r="K22" s="551">
        <v>13375257.571</v>
      </c>
      <c r="L22" s="551">
        <v>403632</v>
      </c>
      <c r="M22" s="551">
        <v>6587999.1189999999</v>
      </c>
      <c r="N22" s="551">
        <v>1064823</v>
      </c>
      <c r="O22" s="551">
        <v>19868620.925000001</v>
      </c>
      <c r="P22" s="551">
        <v>0</v>
      </c>
      <c r="Q22" s="551">
        <v>-7.1609999999999996</v>
      </c>
      <c r="R22" s="551">
        <v>0</v>
      </c>
      <c r="S22" s="551">
        <v>0</v>
      </c>
      <c r="T22" s="531"/>
      <c r="U22" s="531"/>
      <c r="V22" s="531"/>
      <c r="W22" s="531"/>
      <c r="X22" s="531"/>
      <c r="Y22" s="531"/>
      <c r="Z22" s="531"/>
      <c r="AA22" s="531"/>
      <c r="AB22" s="531"/>
      <c r="AC22" s="531"/>
      <c r="AD22" s="531"/>
      <c r="AE22" s="531"/>
      <c r="AF22" s="531"/>
      <c r="AG22" s="531"/>
      <c r="AH22" s="531"/>
      <c r="AI22" s="531"/>
      <c r="AJ22" s="531"/>
      <c r="AK22" s="531"/>
      <c r="AL22" s="531"/>
      <c r="AM22" s="531"/>
      <c r="AN22" s="531"/>
      <c r="AO22" s="531"/>
      <c r="AP22" s="531"/>
      <c r="AQ22" s="531"/>
      <c r="AR22" s="531"/>
      <c r="AS22" s="531"/>
      <c r="AT22" s="531"/>
      <c r="AU22" s="531"/>
      <c r="AV22" s="531"/>
      <c r="AW22" s="531"/>
      <c r="AX22" s="531"/>
      <c r="AY22" s="531"/>
      <c r="AZ22" s="531"/>
      <c r="BA22" s="531"/>
      <c r="BB22" s="531"/>
      <c r="BC22" s="531"/>
      <c r="BD22" s="531"/>
      <c r="BE22" s="531"/>
      <c r="BF22" s="531"/>
      <c r="BG22" s="531"/>
      <c r="BH22" s="531"/>
      <c r="BI22" s="531"/>
      <c r="BJ22" s="531"/>
      <c r="BK22" s="531"/>
      <c r="BL22" s="531"/>
      <c r="BM22" s="531"/>
      <c r="BN22" s="531"/>
      <c r="BO22" s="531"/>
      <c r="BP22" s="531"/>
      <c r="BQ22" s="531"/>
      <c r="BR22" s="531"/>
      <c r="BS22" s="531"/>
      <c r="BT22" s="531"/>
      <c r="BU22" s="531"/>
      <c r="BV22" s="531"/>
      <c r="BW22" s="531"/>
      <c r="BX22" s="531"/>
      <c r="BY22" s="531"/>
      <c r="BZ22" s="531"/>
      <c r="CA22" s="531"/>
      <c r="CB22" s="531"/>
      <c r="CC22" s="531"/>
      <c r="CD22" s="531"/>
      <c r="CE22" s="531"/>
      <c r="CF22" s="531"/>
      <c r="CG22" s="531"/>
      <c r="CH22" s="531"/>
      <c r="CI22" s="531"/>
      <c r="CJ22" s="531"/>
      <c r="CK22" s="531"/>
      <c r="CL22" s="531"/>
      <c r="CM22" s="531"/>
      <c r="CN22" s="531"/>
      <c r="CO22" s="531"/>
      <c r="CP22" s="531"/>
      <c r="CQ22" s="531"/>
      <c r="CR22" s="531"/>
      <c r="CS22" s="531"/>
      <c r="CT22" s="531"/>
      <c r="CU22" s="531"/>
      <c r="CV22" s="531"/>
      <c r="CW22" s="531"/>
      <c r="CX22" s="531"/>
      <c r="CY22" s="531"/>
      <c r="CZ22" s="531"/>
      <c r="DA22" s="531"/>
      <c r="DB22" s="531"/>
      <c r="DC22" s="531"/>
      <c r="DD22" s="531"/>
      <c r="DE22" s="531"/>
      <c r="DF22" s="531"/>
      <c r="DG22" s="531"/>
    </row>
    <row r="23" spans="1:111" s="549" customFormat="1" ht="15.75" customHeight="1">
      <c r="A23" s="547" t="s">
        <v>587</v>
      </c>
      <c r="B23" s="548">
        <v>65079504</v>
      </c>
      <c r="C23" s="548">
        <v>682189280.66600001</v>
      </c>
      <c r="D23" s="548">
        <v>32397858</v>
      </c>
      <c r="E23" s="548">
        <v>304191312.74800003</v>
      </c>
      <c r="F23" s="548">
        <v>13387018</v>
      </c>
      <c r="G23" s="548">
        <v>122920785.928</v>
      </c>
      <c r="H23" s="548">
        <v>4210038</v>
      </c>
      <c r="I23" s="548">
        <v>67007615.594999999</v>
      </c>
      <c r="J23" s="548">
        <v>1616920</v>
      </c>
      <c r="K23" s="548">
        <v>25061745.59</v>
      </c>
      <c r="L23" s="548">
        <v>1231193</v>
      </c>
      <c r="M23" s="548">
        <v>21218213.352000002</v>
      </c>
      <c r="N23" s="548">
        <v>2278429</v>
      </c>
      <c r="O23" s="548">
        <v>44297947.318999998</v>
      </c>
      <c r="P23" s="548">
        <v>0</v>
      </c>
      <c r="Q23" s="548">
        <v>0</v>
      </c>
      <c r="R23" s="548">
        <v>0</v>
      </c>
      <c r="S23" s="548">
        <v>0</v>
      </c>
      <c r="T23" s="531"/>
      <c r="U23" s="531"/>
      <c r="V23" s="531"/>
      <c r="W23" s="531"/>
      <c r="X23" s="531"/>
      <c r="Y23" s="531"/>
      <c r="Z23" s="531"/>
      <c r="AA23" s="531"/>
      <c r="AB23" s="531"/>
      <c r="AC23" s="531"/>
      <c r="AD23" s="531"/>
      <c r="AE23" s="531"/>
      <c r="AF23" s="531"/>
      <c r="AG23" s="531"/>
      <c r="AH23" s="531"/>
      <c r="AI23" s="531"/>
      <c r="AJ23" s="531"/>
      <c r="AK23" s="531"/>
      <c r="AL23" s="531"/>
      <c r="AM23" s="531"/>
      <c r="AN23" s="531"/>
      <c r="AO23" s="531"/>
      <c r="AP23" s="531"/>
      <c r="AQ23" s="531"/>
      <c r="AR23" s="531"/>
      <c r="AS23" s="531"/>
      <c r="AT23" s="531"/>
      <c r="AU23" s="531"/>
      <c r="AV23" s="531"/>
      <c r="AW23" s="531"/>
      <c r="AX23" s="531"/>
      <c r="AY23" s="531"/>
      <c r="AZ23" s="531"/>
      <c r="BA23" s="531"/>
      <c r="BB23" s="531"/>
      <c r="BC23" s="531"/>
      <c r="BD23" s="531"/>
      <c r="BE23" s="531"/>
      <c r="BF23" s="531"/>
      <c r="BG23" s="531"/>
      <c r="BH23" s="531"/>
      <c r="BI23" s="531"/>
      <c r="BJ23" s="531"/>
      <c r="BK23" s="531"/>
      <c r="BL23" s="531"/>
      <c r="BM23" s="531"/>
      <c r="BN23" s="531"/>
      <c r="BO23" s="531"/>
      <c r="BP23" s="531"/>
      <c r="BQ23" s="531"/>
      <c r="BR23" s="531"/>
      <c r="BS23" s="531"/>
      <c r="BT23" s="531"/>
      <c r="BU23" s="531"/>
      <c r="BV23" s="531"/>
      <c r="BW23" s="531"/>
      <c r="BX23" s="531"/>
      <c r="BY23" s="531"/>
      <c r="BZ23" s="531"/>
      <c r="CA23" s="531"/>
      <c r="CB23" s="531"/>
      <c r="CC23" s="531"/>
      <c r="CD23" s="531"/>
      <c r="CE23" s="531"/>
      <c r="CF23" s="531"/>
      <c r="CG23" s="531"/>
      <c r="CH23" s="531"/>
      <c r="CI23" s="531"/>
      <c r="CJ23" s="531"/>
      <c r="CK23" s="531"/>
      <c r="CL23" s="531"/>
      <c r="CM23" s="531"/>
      <c r="CN23" s="531"/>
      <c r="CO23" s="531"/>
      <c r="CP23" s="531"/>
      <c r="CQ23" s="531"/>
      <c r="CR23" s="531"/>
      <c r="CS23" s="531"/>
      <c r="CT23" s="531"/>
      <c r="CU23" s="531"/>
      <c r="CV23" s="531"/>
      <c r="CW23" s="531"/>
      <c r="CX23" s="531"/>
      <c r="CY23" s="531"/>
      <c r="CZ23" s="531"/>
      <c r="DA23" s="531"/>
      <c r="DB23" s="531"/>
      <c r="DC23" s="531"/>
      <c r="DD23" s="531"/>
      <c r="DE23" s="531"/>
      <c r="DF23" s="531"/>
      <c r="DG23" s="531"/>
    </row>
    <row r="24" spans="1:111" s="549" customFormat="1" ht="15.75" customHeight="1">
      <c r="A24" s="547" t="s">
        <v>588</v>
      </c>
      <c r="B24" s="548">
        <v>32620722</v>
      </c>
      <c r="C24" s="548">
        <v>324827248.51599997</v>
      </c>
      <c r="D24" s="548">
        <v>22418584</v>
      </c>
      <c r="E24" s="548">
        <v>192295142.09400001</v>
      </c>
      <c r="F24" s="548">
        <v>8481753</v>
      </c>
      <c r="G24" s="548">
        <v>70028384.497999996</v>
      </c>
      <c r="H24" s="548">
        <v>2456570</v>
      </c>
      <c r="I24" s="548">
        <v>35692814.081</v>
      </c>
      <c r="J24" s="548">
        <v>1309297</v>
      </c>
      <c r="K24" s="548">
        <v>17910298.085999999</v>
      </c>
      <c r="L24" s="548">
        <v>708048</v>
      </c>
      <c r="M24" s="548">
        <v>11306827.047</v>
      </c>
      <c r="N24" s="548">
        <v>1531217</v>
      </c>
      <c r="O24" s="548">
        <v>26694869.717</v>
      </c>
      <c r="P24" s="548">
        <v>0</v>
      </c>
      <c r="Q24" s="548">
        <v>0</v>
      </c>
      <c r="R24" s="548">
        <v>0</v>
      </c>
      <c r="S24" s="548">
        <v>0</v>
      </c>
      <c r="T24" s="531"/>
      <c r="U24" s="531"/>
      <c r="V24" s="531"/>
      <c r="W24" s="531"/>
      <c r="X24" s="531"/>
      <c r="Y24" s="531"/>
      <c r="Z24" s="531"/>
      <c r="AA24" s="531"/>
      <c r="AB24" s="531"/>
      <c r="AC24" s="531"/>
      <c r="AD24" s="531"/>
      <c r="AE24" s="531"/>
      <c r="AF24" s="531"/>
      <c r="AG24" s="531"/>
      <c r="AH24" s="531"/>
      <c r="AI24" s="531"/>
      <c r="AJ24" s="531"/>
      <c r="AK24" s="531"/>
      <c r="AL24" s="531"/>
      <c r="AM24" s="531"/>
      <c r="AN24" s="531"/>
      <c r="AO24" s="531"/>
      <c r="AP24" s="531"/>
      <c r="AQ24" s="531"/>
      <c r="AR24" s="531"/>
      <c r="AS24" s="531"/>
      <c r="AT24" s="531"/>
      <c r="AU24" s="531"/>
      <c r="AV24" s="531"/>
      <c r="AW24" s="531"/>
      <c r="AX24" s="531"/>
      <c r="AY24" s="531"/>
      <c r="AZ24" s="531"/>
      <c r="BA24" s="531"/>
      <c r="BB24" s="531"/>
      <c r="BC24" s="531"/>
      <c r="BD24" s="531"/>
      <c r="BE24" s="531"/>
      <c r="BF24" s="531"/>
      <c r="BG24" s="531"/>
      <c r="BH24" s="531"/>
      <c r="BI24" s="531"/>
      <c r="BJ24" s="531"/>
      <c r="BK24" s="531"/>
      <c r="BL24" s="531"/>
      <c r="BM24" s="531"/>
      <c r="BN24" s="531"/>
      <c r="BO24" s="531"/>
      <c r="BP24" s="531"/>
      <c r="BQ24" s="531"/>
      <c r="BR24" s="531"/>
      <c r="BS24" s="531"/>
      <c r="BT24" s="531"/>
      <c r="BU24" s="531"/>
      <c r="BV24" s="531"/>
      <c r="BW24" s="531"/>
      <c r="BX24" s="531"/>
      <c r="BY24" s="531"/>
      <c r="BZ24" s="531"/>
      <c r="CA24" s="531"/>
      <c r="CB24" s="531"/>
      <c r="CC24" s="531"/>
      <c r="CD24" s="531"/>
      <c r="CE24" s="531"/>
      <c r="CF24" s="531"/>
      <c r="CG24" s="531"/>
      <c r="CH24" s="531"/>
      <c r="CI24" s="531"/>
      <c r="CJ24" s="531"/>
      <c r="CK24" s="531"/>
      <c r="CL24" s="531"/>
      <c r="CM24" s="531"/>
      <c r="CN24" s="531"/>
      <c r="CO24" s="531"/>
      <c r="CP24" s="531"/>
      <c r="CQ24" s="531"/>
      <c r="CR24" s="531"/>
      <c r="CS24" s="531"/>
      <c r="CT24" s="531"/>
      <c r="CU24" s="531"/>
      <c r="CV24" s="531"/>
      <c r="CW24" s="531"/>
      <c r="CX24" s="531"/>
      <c r="CY24" s="531"/>
      <c r="CZ24" s="531"/>
      <c r="DA24" s="531"/>
      <c r="DB24" s="531"/>
      <c r="DC24" s="531"/>
      <c r="DD24" s="531"/>
      <c r="DE24" s="531"/>
      <c r="DF24" s="531"/>
      <c r="DG24" s="531"/>
    </row>
    <row r="25" spans="1:111" s="549" customFormat="1" ht="15.75" customHeight="1">
      <c r="A25" s="547" t="s">
        <v>589</v>
      </c>
      <c r="B25" s="548">
        <v>7997310</v>
      </c>
      <c r="C25" s="548">
        <v>81445481.659999996</v>
      </c>
      <c r="D25" s="548">
        <v>4487345</v>
      </c>
      <c r="E25" s="548">
        <v>43064982.696999997</v>
      </c>
      <c r="F25" s="548">
        <v>1801529</v>
      </c>
      <c r="G25" s="548">
        <v>16152624.056</v>
      </c>
      <c r="H25" s="548">
        <v>633626</v>
      </c>
      <c r="I25" s="548">
        <v>8799068.2939999998</v>
      </c>
      <c r="J25" s="548">
        <v>452292</v>
      </c>
      <c r="K25" s="548">
        <v>7082405.3219999997</v>
      </c>
      <c r="L25" s="548">
        <v>96792</v>
      </c>
      <c r="M25" s="548">
        <v>1475948.173</v>
      </c>
      <c r="N25" s="548">
        <v>533883</v>
      </c>
      <c r="O25" s="548">
        <v>9262929.0109999999</v>
      </c>
      <c r="P25" s="548">
        <v>0</v>
      </c>
      <c r="Q25" s="548">
        <v>0</v>
      </c>
      <c r="R25" s="548">
        <v>0</v>
      </c>
      <c r="S25" s="548">
        <v>0</v>
      </c>
      <c r="T25" s="531"/>
      <c r="U25" s="531"/>
      <c r="V25" s="531"/>
      <c r="W25" s="531"/>
      <c r="X25" s="531"/>
      <c r="Y25" s="531"/>
      <c r="Z25" s="531"/>
      <c r="AA25" s="531"/>
      <c r="AB25" s="531"/>
      <c r="AC25" s="531"/>
      <c r="AD25" s="531"/>
      <c r="AE25" s="531"/>
      <c r="AF25" s="531"/>
      <c r="AG25" s="531"/>
      <c r="AH25" s="531"/>
      <c r="AI25" s="531"/>
      <c r="AJ25" s="531"/>
      <c r="AK25" s="531"/>
      <c r="AL25" s="531"/>
      <c r="AM25" s="531"/>
      <c r="AN25" s="531"/>
      <c r="AO25" s="531"/>
      <c r="AP25" s="531"/>
      <c r="AQ25" s="531"/>
      <c r="AR25" s="531"/>
      <c r="AS25" s="531"/>
      <c r="AT25" s="531"/>
      <c r="AU25" s="531"/>
      <c r="AV25" s="531"/>
      <c r="AW25" s="531"/>
      <c r="AX25" s="531"/>
      <c r="AY25" s="531"/>
      <c r="AZ25" s="531"/>
      <c r="BA25" s="531"/>
      <c r="BB25" s="531"/>
      <c r="BC25" s="531"/>
      <c r="BD25" s="531"/>
      <c r="BE25" s="531"/>
      <c r="BF25" s="531"/>
      <c r="BG25" s="531"/>
      <c r="BH25" s="531"/>
      <c r="BI25" s="531"/>
      <c r="BJ25" s="531"/>
      <c r="BK25" s="531"/>
      <c r="BL25" s="531"/>
      <c r="BM25" s="531"/>
      <c r="BN25" s="531"/>
      <c r="BO25" s="531"/>
      <c r="BP25" s="531"/>
      <c r="BQ25" s="531"/>
      <c r="BR25" s="531"/>
      <c r="BS25" s="531"/>
      <c r="BT25" s="531"/>
      <c r="BU25" s="531"/>
      <c r="BV25" s="531"/>
      <c r="BW25" s="531"/>
      <c r="BX25" s="531"/>
      <c r="BY25" s="531"/>
      <c r="BZ25" s="531"/>
      <c r="CA25" s="531"/>
      <c r="CB25" s="531"/>
      <c r="CC25" s="531"/>
      <c r="CD25" s="531"/>
      <c r="CE25" s="531"/>
      <c r="CF25" s="531"/>
      <c r="CG25" s="531"/>
      <c r="CH25" s="531"/>
      <c r="CI25" s="531"/>
      <c r="CJ25" s="531"/>
      <c r="CK25" s="531"/>
      <c r="CL25" s="531"/>
      <c r="CM25" s="531"/>
      <c r="CN25" s="531"/>
      <c r="CO25" s="531"/>
      <c r="CP25" s="531"/>
      <c r="CQ25" s="531"/>
      <c r="CR25" s="531"/>
      <c r="CS25" s="531"/>
      <c r="CT25" s="531"/>
      <c r="CU25" s="531"/>
      <c r="CV25" s="531"/>
      <c r="CW25" s="531"/>
      <c r="CX25" s="531"/>
      <c r="CY25" s="531"/>
      <c r="CZ25" s="531"/>
      <c r="DA25" s="531"/>
      <c r="DB25" s="531"/>
      <c r="DC25" s="531"/>
      <c r="DD25" s="531"/>
      <c r="DE25" s="531"/>
      <c r="DF25" s="531"/>
      <c r="DG25" s="531"/>
    </row>
    <row r="26" spans="1:111" s="549" customFormat="1" ht="15.75" customHeight="1">
      <c r="A26" s="547" t="s">
        <v>590</v>
      </c>
      <c r="B26" s="548">
        <v>3625178</v>
      </c>
      <c r="C26" s="548">
        <v>41018315.838</v>
      </c>
      <c r="D26" s="548">
        <v>1927790</v>
      </c>
      <c r="E26" s="548">
        <v>19677911.245999999</v>
      </c>
      <c r="F26" s="548">
        <v>815291</v>
      </c>
      <c r="G26" s="548">
        <v>7520627.3530000001</v>
      </c>
      <c r="H26" s="548">
        <v>319329</v>
      </c>
      <c r="I26" s="548">
        <v>5070554.0360000003</v>
      </c>
      <c r="J26" s="548">
        <v>147781</v>
      </c>
      <c r="K26" s="548">
        <v>2342851.7259999998</v>
      </c>
      <c r="L26" s="548">
        <v>51351</v>
      </c>
      <c r="M26" s="548">
        <v>943325.35499999998</v>
      </c>
      <c r="N26" s="548">
        <v>226254</v>
      </c>
      <c r="O26" s="548">
        <v>4242109.5520000001</v>
      </c>
      <c r="P26" s="548">
        <v>0</v>
      </c>
      <c r="Q26" s="548">
        <v>0</v>
      </c>
      <c r="R26" s="548">
        <v>0</v>
      </c>
      <c r="S26" s="548">
        <v>0</v>
      </c>
      <c r="T26" s="531"/>
      <c r="U26" s="531"/>
      <c r="V26" s="531"/>
      <c r="W26" s="531"/>
      <c r="X26" s="531"/>
      <c r="Y26" s="531"/>
      <c r="Z26" s="531"/>
      <c r="AA26" s="531"/>
      <c r="AB26" s="531"/>
      <c r="AC26" s="531"/>
      <c r="AD26" s="531"/>
      <c r="AE26" s="531"/>
      <c r="AF26" s="531"/>
      <c r="AG26" s="531"/>
      <c r="AH26" s="531"/>
      <c r="AI26" s="531"/>
      <c r="AJ26" s="531"/>
      <c r="AK26" s="531"/>
      <c r="AL26" s="531"/>
      <c r="AM26" s="531"/>
      <c r="AN26" s="531"/>
      <c r="AO26" s="531"/>
      <c r="AP26" s="531"/>
      <c r="AQ26" s="531"/>
      <c r="AR26" s="531"/>
      <c r="AS26" s="531"/>
      <c r="AT26" s="531"/>
      <c r="AU26" s="531"/>
      <c r="AV26" s="531"/>
      <c r="AW26" s="531"/>
      <c r="AX26" s="531"/>
      <c r="AY26" s="531"/>
      <c r="AZ26" s="531"/>
      <c r="BA26" s="531"/>
      <c r="BB26" s="531"/>
      <c r="BC26" s="531"/>
      <c r="BD26" s="531"/>
      <c r="BE26" s="531"/>
      <c r="BF26" s="531"/>
      <c r="BG26" s="531"/>
      <c r="BH26" s="531"/>
      <c r="BI26" s="531"/>
      <c r="BJ26" s="531"/>
      <c r="BK26" s="531"/>
      <c r="BL26" s="531"/>
      <c r="BM26" s="531"/>
      <c r="BN26" s="531"/>
      <c r="BO26" s="531"/>
      <c r="BP26" s="531"/>
      <c r="BQ26" s="531"/>
      <c r="BR26" s="531"/>
      <c r="BS26" s="531"/>
      <c r="BT26" s="531"/>
      <c r="BU26" s="531"/>
      <c r="BV26" s="531"/>
      <c r="BW26" s="531"/>
      <c r="BX26" s="531"/>
      <c r="BY26" s="531"/>
      <c r="BZ26" s="531"/>
      <c r="CA26" s="531"/>
      <c r="CB26" s="531"/>
      <c r="CC26" s="531"/>
      <c r="CD26" s="531"/>
      <c r="CE26" s="531"/>
      <c r="CF26" s="531"/>
      <c r="CG26" s="531"/>
      <c r="CH26" s="531"/>
      <c r="CI26" s="531"/>
      <c r="CJ26" s="531"/>
      <c r="CK26" s="531"/>
      <c r="CL26" s="531"/>
      <c r="CM26" s="531"/>
      <c r="CN26" s="531"/>
      <c r="CO26" s="531"/>
      <c r="CP26" s="531"/>
      <c r="CQ26" s="531"/>
      <c r="CR26" s="531"/>
      <c r="CS26" s="531"/>
      <c r="CT26" s="531"/>
      <c r="CU26" s="531"/>
      <c r="CV26" s="531"/>
      <c r="CW26" s="531"/>
      <c r="CX26" s="531"/>
      <c r="CY26" s="531"/>
      <c r="CZ26" s="531"/>
      <c r="DA26" s="531"/>
      <c r="DB26" s="531"/>
      <c r="DC26" s="531"/>
      <c r="DD26" s="531"/>
      <c r="DE26" s="531"/>
      <c r="DF26" s="531"/>
      <c r="DG26" s="531"/>
    </row>
    <row r="27" spans="1:111" s="549" customFormat="1" ht="15.75" customHeight="1">
      <c r="A27" s="550" t="s">
        <v>591</v>
      </c>
      <c r="B27" s="551">
        <v>3895564</v>
      </c>
      <c r="C27" s="551">
        <v>46983560.494000003</v>
      </c>
      <c r="D27" s="551">
        <v>2188157</v>
      </c>
      <c r="E27" s="551">
        <v>24544620.805</v>
      </c>
      <c r="F27" s="551">
        <v>867623</v>
      </c>
      <c r="G27" s="551">
        <v>7900011.841</v>
      </c>
      <c r="H27" s="551">
        <v>329658</v>
      </c>
      <c r="I27" s="551">
        <v>6072093.8959999997</v>
      </c>
      <c r="J27" s="551">
        <v>159333</v>
      </c>
      <c r="K27" s="551">
        <v>3158346.6159999999</v>
      </c>
      <c r="L27" s="551">
        <v>55269</v>
      </c>
      <c r="M27" s="551">
        <v>1181339.5149999999</v>
      </c>
      <c r="N27" s="551">
        <v>249840</v>
      </c>
      <c r="O27" s="551">
        <v>5690112.8099999996</v>
      </c>
      <c r="P27" s="551">
        <v>0</v>
      </c>
      <c r="Q27" s="551">
        <v>0</v>
      </c>
      <c r="R27" s="551">
        <v>0</v>
      </c>
      <c r="S27" s="551">
        <v>0</v>
      </c>
      <c r="T27" s="531"/>
      <c r="U27" s="531"/>
      <c r="V27" s="531"/>
      <c r="W27" s="531"/>
      <c r="X27" s="531"/>
      <c r="Y27" s="531"/>
      <c r="Z27" s="531"/>
      <c r="AA27" s="531"/>
      <c r="AB27" s="531"/>
      <c r="AC27" s="531"/>
      <c r="AD27" s="531"/>
      <c r="AE27" s="531"/>
      <c r="AF27" s="531"/>
      <c r="AG27" s="531"/>
      <c r="AH27" s="531"/>
      <c r="AI27" s="531"/>
      <c r="AJ27" s="531"/>
      <c r="AK27" s="531"/>
      <c r="AL27" s="531"/>
      <c r="AM27" s="531"/>
      <c r="AN27" s="531"/>
      <c r="AO27" s="531"/>
      <c r="AP27" s="531"/>
      <c r="AQ27" s="531"/>
      <c r="AR27" s="531"/>
      <c r="AS27" s="531"/>
      <c r="AT27" s="531"/>
      <c r="AU27" s="531"/>
      <c r="AV27" s="531"/>
      <c r="AW27" s="531"/>
      <c r="AX27" s="531"/>
      <c r="AY27" s="531"/>
      <c r="AZ27" s="531"/>
      <c r="BA27" s="531"/>
      <c r="BB27" s="531"/>
      <c r="BC27" s="531"/>
      <c r="BD27" s="531"/>
      <c r="BE27" s="531"/>
      <c r="BF27" s="531"/>
      <c r="BG27" s="531"/>
      <c r="BH27" s="531"/>
      <c r="BI27" s="531"/>
      <c r="BJ27" s="531"/>
      <c r="BK27" s="531"/>
      <c r="BL27" s="531"/>
      <c r="BM27" s="531"/>
      <c r="BN27" s="531"/>
      <c r="BO27" s="531"/>
      <c r="BP27" s="531"/>
      <c r="BQ27" s="531"/>
      <c r="BR27" s="531"/>
      <c r="BS27" s="531"/>
      <c r="BT27" s="531"/>
      <c r="BU27" s="531"/>
      <c r="BV27" s="531"/>
      <c r="BW27" s="531"/>
      <c r="BX27" s="531"/>
      <c r="BY27" s="531"/>
      <c r="BZ27" s="531"/>
      <c r="CA27" s="531"/>
      <c r="CB27" s="531"/>
      <c r="CC27" s="531"/>
      <c r="CD27" s="531"/>
      <c r="CE27" s="531"/>
      <c r="CF27" s="531"/>
      <c r="CG27" s="531"/>
      <c r="CH27" s="531"/>
      <c r="CI27" s="531"/>
      <c r="CJ27" s="531"/>
      <c r="CK27" s="531"/>
      <c r="CL27" s="531"/>
      <c r="CM27" s="531"/>
      <c r="CN27" s="531"/>
      <c r="CO27" s="531"/>
      <c r="CP27" s="531"/>
      <c r="CQ27" s="531"/>
      <c r="CR27" s="531"/>
      <c r="CS27" s="531"/>
      <c r="CT27" s="531"/>
      <c r="CU27" s="531"/>
      <c r="CV27" s="531"/>
      <c r="CW27" s="531"/>
      <c r="CX27" s="531"/>
      <c r="CY27" s="531"/>
      <c r="CZ27" s="531"/>
      <c r="DA27" s="531"/>
      <c r="DB27" s="531"/>
      <c r="DC27" s="531"/>
      <c r="DD27" s="531"/>
      <c r="DE27" s="531"/>
      <c r="DF27" s="531"/>
      <c r="DG27" s="531"/>
    </row>
    <row r="28" spans="1:111" s="549" customFormat="1" ht="15.75" customHeight="1">
      <c r="A28" s="547" t="s">
        <v>592</v>
      </c>
      <c r="B28" s="548">
        <v>2478819</v>
      </c>
      <c r="C28" s="548">
        <v>31014345.822999999</v>
      </c>
      <c r="D28" s="548">
        <v>1333116</v>
      </c>
      <c r="E28" s="548">
        <v>15126952.895</v>
      </c>
      <c r="F28" s="548">
        <v>581977</v>
      </c>
      <c r="G28" s="548">
        <v>5575770.966</v>
      </c>
      <c r="H28" s="548">
        <v>218556</v>
      </c>
      <c r="I28" s="548">
        <v>3995156.6979999999</v>
      </c>
      <c r="J28" s="548">
        <v>111337</v>
      </c>
      <c r="K28" s="548">
        <v>2251187.1979999999</v>
      </c>
      <c r="L28" s="548">
        <v>30801</v>
      </c>
      <c r="M28" s="548">
        <v>627176.88699999999</v>
      </c>
      <c r="N28" s="548">
        <v>168283</v>
      </c>
      <c r="O28" s="548">
        <v>4255018.0580000002</v>
      </c>
      <c r="P28" s="548">
        <v>0</v>
      </c>
      <c r="Q28" s="548">
        <v>0</v>
      </c>
      <c r="R28" s="548">
        <v>0</v>
      </c>
      <c r="S28" s="548">
        <v>0</v>
      </c>
      <c r="T28" s="531"/>
      <c r="U28" s="531"/>
      <c r="V28" s="531"/>
      <c r="W28" s="531"/>
      <c r="X28" s="531"/>
      <c r="Y28" s="531"/>
      <c r="Z28" s="531"/>
      <c r="AA28" s="531"/>
      <c r="AB28" s="531"/>
      <c r="AC28" s="531"/>
      <c r="AD28" s="531"/>
      <c r="AE28" s="531"/>
      <c r="AF28" s="531"/>
      <c r="AG28" s="531"/>
      <c r="AH28" s="531"/>
      <c r="AI28" s="531"/>
      <c r="AJ28" s="531"/>
      <c r="AK28" s="531"/>
      <c r="AL28" s="531"/>
      <c r="AM28" s="531"/>
      <c r="AN28" s="531"/>
      <c r="AO28" s="531"/>
      <c r="AP28" s="531"/>
      <c r="AQ28" s="531"/>
      <c r="AR28" s="531"/>
      <c r="AS28" s="531"/>
      <c r="AT28" s="531"/>
      <c r="AU28" s="531"/>
      <c r="AV28" s="531"/>
      <c r="AW28" s="531"/>
      <c r="AX28" s="531"/>
      <c r="AY28" s="531"/>
      <c r="AZ28" s="531"/>
      <c r="BA28" s="531"/>
      <c r="BB28" s="531"/>
      <c r="BC28" s="531"/>
      <c r="BD28" s="531"/>
      <c r="BE28" s="531"/>
      <c r="BF28" s="531"/>
      <c r="BG28" s="531"/>
      <c r="BH28" s="531"/>
      <c r="BI28" s="531"/>
      <c r="BJ28" s="531"/>
      <c r="BK28" s="531"/>
      <c r="BL28" s="531"/>
      <c r="BM28" s="531"/>
      <c r="BN28" s="531"/>
      <c r="BO28" s="531"/>
      <c r="BP28" s="531"/>
      <c r="BQ28" s="531"/>
      <c r="BR28" s="531"/>
      <c r="BS28" s="531"/>
      <c r="BT28" s="531"/>
      <c r="BU28" s="531"/>
      <c r="BV28" s="531"/>
      <c r="BW28" s="531"/>
      <c r="BX28" s="531"/>
      <c r="BY28" s="531"/>
      <c r="BZ28" s="531"/>
      <c r="CA28" s="531"/>
      <c r="CB28" s="531"/>
      <c r="CC28" s="531"/>
      <c r="CD28" s="531"/>
      <c r="CE28" s="531"/>
      <c r="CF28" s="531"/>
      <c r="CG28" s="531"/>
      <c r="CH28" s="531"/>
      <c r="CI28" s="531"/>
      <c r="CJ28" s="531"/>
      <c r="CK28" s="531"/>
      <c r="CL28" s="531"/>
      <c r="CM28" s="531"/>
      <c r="CN28" s="531"/>
      <c r="CO28" s="531"/>
      <c r="CP28" s="531"/>
      <c r="CQ28" s="531"/>
      <c r="CR28" s="531"/>
      <c r="CS28" s="531"/>
      <c r="CT28" s="531"/>
      <c r="CU28" s="531"/>
      <c r="CV28" s="531"/>
      <c r="CW28" s="531"/>
      <c r="CX28" s="531"/>
      <c r="CY28" s="531"/>
      <c r="CZ28" s="531"/>
      <c r="DA28" s="531"/>
      <c r="DB28" s="531"/>
      <c r="DC28" s="531"/>
      <c r="DD28" s="531"/>
      <c r="DE28" s="531"/>
      <c r="DF28" s="531"/>
      <c r="DG28" s="531"/>
    </row>
    <row r="29" spans="1:111" s="549" customFormat="1" ht="15.75" customHeight="1">
      <c r="A29" s="547" t="s">
        <v>593</v>
      </c>
      <c r="B29" s="548">
        <v>2684405</v>
      </c>
      <c r="C29" s="548">
        <v>27061077.294</v>
      </c>
      <c r="D29" s="548">
        <v>1770871</v>
      </c>
      <c r="E29" s="548">
        <v>16189287.255999999</v>
      </c>
      <c r="F29" s="548">
        <v>723696</v>
      </c>
      <c r="G29" s="548">
        <v>6352074.1359999999</v>
      </c>
      <c r="H29" s="548">
        <v>229163</v>
      </c>
      <c r="I29" s="548">
        <v>3203238.804</v>
      </c>
      <c r="J29" s="548">
        <v>123182</v>
      </c>
      <c r="K29" s="548">
        <v>2096853.702</v>
      </c>
      <c r="L29" s="548">
        <v>37745</v>
      </c>
      <c r="M29" s="548">
        <v>551004.196</v>
      </c>
      <c r="N29" s="548">
        <v>182582</v>
      </c>
      <c r="O29" s="548">
        <v>3332363.6869999999</v>
      </c>
      <c r="P29" s="548">
        <v>0</v>
      </c>
      <c r="Q29" s="548">
        <v>0</v>
      </c>
      <c r="R29" s="548">
        <v>0</v>
      </c>
      <c r="S29" s="548">
        <v>0</v>
      </c>
      <c r="T29" s="531"/>
      <c r="U29" s="531"/>
      <c r="V29" s="531"/>
      <c r="W29" s="531"/>
      <c r="X29" s="531"/>
      <c r="Y29" s="531"/>
      <c r="Z29" s="531"/>
      <c r="AA29" s="531"/>
      <c r="AB29" s="531"/>
      <c r="AC29" s="531"/>
      <c r="AD29" s="531"/>
      <c r="AE29" s="531"/>
      <c r="AF29" s="531"/>
      <c r="AG29" s="531"/>
      <c r="AH29" s="531"/>
      <c r="AI29" s="531"/>
      <c r="AJ29" s="531"/>
      <c r="AK29" s="531"/>
      <c r="AL29" s="531"/>
      <c r="AM29" s="531"/>
      <c r="AN29" s="531"/>
      <c r="AO29" s="531"/>
      <c r="AP29" s="531"/>
      <c r="AQ29" s="531"/>
      <c r="AR29" s="531"/>
      <c r="AS29" s="531"/>
      <c r="AT29" s="531"/>
      <c r="AU29" s="531"/>
      <c r="AV29" s="531"/>
      <c r="AW29" s="531"/>
      <c r="AX29" s="531"/>
      <c r="AY29" s="531"/>
      <c r="AZ29" s="531"/>
      <c r="BA29" s="531"/>
      <c r="BB29" s="531"/>
      <c r="BC29" s="531"/>
      <c r="BD29" s="531"/>
      <c r="BE29" s="531"/>
      <c r="BF29" s="531"/>
      <c r="BG29" s="531"/>
      <c r="BH29" s="531"/>
      <c r="BI29" s="531"/>
      <c r="BJ29" s="531"/>
      <c r="BK29" s="531"/>
      <c r="BL29" s="531"/>
      <c r="BM29" s="531"/>
      <c r="BN29" s="531"/>
      <c r="BO29" s="531"/>
      <c r="BP29" s="531"/>
      <c r="BQ29" s="531"/>
      <c r="BR29" s="531"/>
      <c r="BS29" s="531"/>
      <c r="BT29" s="531"/>
      <c r="BU29" s="531"/>
      <c r="BV29" s="531"/>
      <c r="BW29" s="531"/>
      <c r="BX29" s="531"/>
      <c r="BY29" s="531"/>
      <c r="BZ29" s="531"/>
      <c r="CA29" s="531"/>
      <c r="CB29" s="531"/>
      <c r="CC29" s="531"/>
      <c r="CD29" s="531"/>
      <c r="CE29" s="531"/>
      <c r="CF29" s="531"/>
      <c r="CG29" s="531"/>
      <c r="CH29" s="531"/>
      <c r="CI29" s="531"/>
      <c r="CJ29" s="531"/>
      <c r="CK29" s="531"/>
      <c r="CL29" s="531"/>
      <c r="CM29" s="531"/>
      <c r="CN29" s="531"/>
      <c r="CO29" s="531"/>
      <c r="CP29" s="531"/>
      <c r="CQ29" s="531"/>
      <c r="CR29" s="531"/>
      <c r="CS29" s="531"/>
      <c r="CT29" s="531"/>
      <c r="CU29" s="531"/>
      <c r="CV29" s="531"/>
      <c r="CW29" s="531"/>
      <c r="CX29" s="531"/>
      <c r="CY29" s="531"/>
      <c r="CZ29" s="531"/>
      <c r="DA29" s="531"/>
      <c r="DB29" s="531"/>
      <c r="DC29" s="531"/>
      <c r="DD29" s="531"/>
      <c r="DE29" s="531"/>
      <c r="DF29" s="531"/>
      <c r="DG29" s="531"/>
    </row>
    <row r="30" spans="1:111" s="549" customFormat="1" ht="15.75" customHeight="1">
      <c r="A30" s="547" t="s">
        <v>594</v>
      </c>
      <c r="B30" s="548">
        <v>6774977</v>
      </c>
      <c r="C30" s="548">
        <v>71734576.594999999</v>
      </c>
      <c r="D30" s="548">
        <v>3935704</v>
      </c>
      <c r="E30" s="548">
        <v>40873146.634999998</v>
      </c>
      <c r="F30" s="548">
        <v>1339508</v>
      </c>
      <c r="G30" s="548">
        <v>13965197.188999999</v>
      </c>
      <c r="H30" s="548">
        <v>561639</v>
      </c>
      <c r="I30" s="548">
        <v>8400404.75</v>
      </c>
      <c r="J30" s="548">
        <v>295217</v>
      </c>
      <c r="K30" s="548">
        <v>4907612.0729999999</v>
      </c>
      <c r="L30" s="548">
        <v>93506</v>
      </c>
      <c r="M30" s="548">
        <v>1474026.199</v>
      </c>
      <c r="N30" s="548">
        <v>435046</v>
      </c>
      <c r="O30" s="548">
        <v>8548371.7170000002</v>
      </c>
      <c r="P30" s="548">
        <v>0</v>
      </c>
      <c r="Q30" s="548">
        <v>0</v>
      </c>
      <c r="R30" s="548">
        <v>0</v>
      </c>
      <c r="S30" s="548">
        <v>0</v>
      </c>
      <c r="T30" s="531"/>
      <c r="U30" s="531"/>
      <c r="V30" s="531"/>
      <c r="W30" s="531"/>
      <c r="X30" s="531"/>
      <c r="Y30" s="531"/>
      <c r="Z30" s="531"/>
      <c r="AA30" s="531"/>
      <c r="AB30" s="531"/>
      <c r="AC30" s="531"/>
      <c r="AD30" s="531"/>
      <c r="AE30" s="531"/>
      <c r="AF30" s="531"/>
      <c r="AG30" s="531"/>
      <c r="AH30" s="531"/>
      <c r="AI30" s="531"/>
      <c r="AJ30" s="531"/>
      <c r="AK30" s="531"/>
      <c r="AL30" s="531"/>
      <c r="AM30" s="531"/>
      <c r="AN30" s="531"/>
      <c r="AO30" s="531"/>
      <c r="AP30" s="531"/>
      <c r="AQ30" s="531"/>
      <c r="AR30" s="531"/>
      <c r="AS30" s="531"/>
      <c r="AT30" s="531"/>
      <c r="AU30" s="531"/>
      <c r="AV30" s="531"/>
      <c r="AW30" s="531"/>
      <c r="AX30" s="531"/>
      <c r="AY30" s="531"/>
      <c r="AZ30" s="531"/>
      <c r="BA30" s="531"/>
      <c r="BB30" s="531"/>
      <c r="BC30" s="531"/>
      <c r="BD30" s="531"/>
      <c r="BE30" s="531"/>
      <c r="BF30" s="531"/>
      <c r="BG30" s="531"/>
      <c r="BH30" s="531"/>
      <c r="BI30" s="531"/>
      <c r="BJ30" s="531"/>
      <c r="BK30" s="531"/>
      <c r="BL30" s="531"/>
      <c r="BM30" s="531"/>
      <c r="BN30" s="531"/>
      <c r="BO30" s="531"/>
      <c r="BP30" s="531"/>
      <c r="BQ30" s="531"/>
      <c r="BR30" s="531"/>
      <c r="BS30" s="531"/>
      <c r="BT30" s="531"/>
      <c r="BU30" s="531"/>
      <c r="BV30" s="531"/>
      <c r="BW30" s="531"/>
      <c r="BX30" s="531"/>
      <c r="BY30" s="531"/>
      <c r="BZ30" s="531"/>
      <c r="CA30" s="531"/>
      <c r="CB30" s="531"/>
      <c r="CC30" s="531"/>
      <c r="CD30" s="531"/>
      <c r="CE30" s="531"/>
      <c r="CF30" s="531"/>
      <c r="CG30" s="531"/>
      <c r="CH30" s="531"/>
      <c r="CI30" s="531"/>
      <c r="CJ30" s="531"/>
      <c r="CK30" s="531"/>
      <c r="CL30" s="531"/>
      <c r="CM30" s="531"/>
      <c r="CN30" s="531"/>
      <c r="CO30" s="531"/>
      <c r="CP30" s="531"/>
      <c r="CQ30" s="531"/>
      <c r="CR30" s="531"/>
      <c r="CS30" s="531"/>
      <c r="CT30" s="531"/>
      <c r="CU30" s="531"/>
      <c r="CV30" s="531"/>
      <c r="CW30" s="531"/>
      <c r="CX30" s="531"/>
      <c r="CY30" s="531"/>
      <c r="CZ30" s="531"/>
      <c r="DA30" s="531"/>
      <c r="DB30" s="531"/>
      <c r="DC30" s="531"/>
      <c r="DD30" s="531"/>
      <c r="DE30" s="531"/>
      <c r="DF30" s="531"/>
      <c r="DG30" s="531"/>
    </row>
    <row r="31" spans="1:111" s="549" customFormat="1" ht="15.75" customHeight="1">
      <c r="A31" s="547" t="s">
        <v>595</v>
      </c>
      <c r="B31" s="548">
        <v>6573791</v>
      </c>
      <c r="C31" s="548">
        <v>67230017.328999996</v>
      </c>
      <c r="D31" s="548">
        <v>4813949</v>
      </c>
      <c r="E31" s="548">
        <v>43362438.851000004</v>
      </c>
      <c r="F31" s="548">
        <v>1805794</v>
      </c>
      <c r="G31" s="548">
        <v>15659186.911</v>
      </c>
      <c r="H31" s="548">
        <v>612035</v>
      </c>
      <c r="I31" s="548">
        <v>8554676.4069999997</v>
      </c>
      <c r="J31" s="548">
        <v>334311</v>
      </c>
      <c r="K31" s="548">
        <v>5344454.7230000002</v>
      </c>
      <c r="L31" s="548">
        <v>96963</v>
      </c>
      <c r="M31" s="548">
        <v>1551323.476</v>
      </c>
      <c r="N31" s="548">
        <v>487279</v>
      </c>
      <c r="O31" s="548">
        <v>8937937.6870000008</v>
      </c>
      <c r="P31" s="548">
        <v>0</v>
      </c>
      <c r="Q31" s="548">
        <v>0</v>
      </c>
      <c r="R31" s="548">
        <v>0</v>
      </c>
      <c r="S31" s="548">
        <v>0</v>
      </c>
      <c r="T31" s="531"/>
      <c r="U31" s="531"/>
      <c r="V31" s="531"/>
      <c r="W31" s="531"/>
      <c r="X31" s="531"/>
      <c r="Y31" s="531"/>
      <c r="Z31" s="531"/>
      <c r="AA31" s="531"/>
      <c r="AB31" s="531"/>
      <c r="AC31" s="531"/>
      <c r="AD31" s="531"/>
      <c r="AE31" s="531"/>
      <c r="AF31" s="531"/>
      <c r="AG31" s="531"/>
      <c r="AH31" s="531"/>
      <c r="AI31" s="531"/>
      <c r="AJ31" s="531"/>
      <c r="AK31" s="531"/>
      <c r="AL31" s="531"/>
      <c r="AM31" s="531"/>
      <c r="AN31" s="531"/>
      <c r="AO31" s="531"/>
      <c r="AP31" s="531"/>
      <c r="AQ31" s="531"/>
      <c r="AR31" s="531"/>
      <c r="AS31" s="531"/>
      <c r="AT31" s="531"/>
      <c r="AU31" s="531"/>
      <c r="AV31" s="531"/>
      <c r="AW31" s="531"/>
      <c r="AX31" s="531"/>
      <c r="AY31" s="531"/>
      <c r="AZ31" s="531"/>
      <c r="BA31" s="531"/>
      <c r="BB31" s="531"/>
      <c r="BC31" s="531"/>
      <c r="BD31" s="531"/>
      <c r="BE31" s="531"/>
      <c r="BF31" s="531"/>
      <c r="BG31" s="531"/>
      <c r="BH31" s="531"/>
      <c r="BI31" s="531"/>
      <c r="BJ31" s="531"/>
      <c r="BK31" s="531"/>
      <c r="BL31" s="531"/>
      <c r="BM31" s="531"/>
      <c r="BN31" s="531"/>
      <c r="BO31" s="531"/>
      <c r="BP31" s="531"/>
      <c r="BQ31" s="531"/>
      <c r="BR31" s="531"/>
      <c r="BS31" s="531"/>
      <c r="BT31" s="531"/>
      <c r="BU31" s="531"/>
      <c r="BV31" s="531"/>
      <c r="BW31" s="531"/>
      <c r="BX31" s="531"/>
      <c r="BY31" s="531"/>
      <c r="BZ31" s="531"/>
      <c r="CA31" s="531"/>
      <c r="CB31" s="531"/>
      <c r="CC31" s="531"/>
      <c r="CD31" s="531"/>
      <c r="CE31" s="531"/>
      <c r="CF31" s="531"/>
      <c r="CG31" s="531"/>
      <c r="CH31" s="531"/>
      <c r="CI31" s="531"/>
      <c r="CJ31" s="531"/>
      <c r="CK31" s="531"/>
      <c r="CL31" s="531"/>
      <c r="CM31" s="531"/>
      <c r="CN31" s="531"/>
      <c r="CO31" s="531"/>
      <c r="CP31" s="531"/>
      <c r="CQ31" s="531"/>
      <c r="CR31" s="531"/>
      <c r="CS31" s="531"/>
      <c r="CT31" s="531"/>
      <c r="CU31" s="531"/>
      <c r="CV31" s="531"/>
      <c r="CW31" s="531"/>
      <c r="CX31" s="531"/>
      <c r="CY31" s="531"/>
      <c r="CZ31" s="531"/>
      <c r="DA31" s="531"/>
      <c r="DB31" s="531"/>
      <c r="DC31" s="531"/>
      <c r="DD31" s="531"/>
      <c r="DE31" s="531"/>
      <c r="DF31" s="531"/>
      <c r="DG31" s="531"/>
    </row>
    <row r="32" spans="1:111" s="549" customFormat="1" ht="15.75" customHeight="1">
      <c r="A32" s="550" t="s">
        <v>596</v>
      </c>
      <c r="B32" s="551">
        <v>12904478</v>
      </c>
      <c r="C32" s="551">
        <v>134013252.86499999</v>
      </c>
      <c r="D32" s="551">
        <v>8037440</v>
      </c>
      <c r="E32" s="551">
        <v>75761695.679000005</v>
      </c>
      <c r="F32" s="551">
        <v>3053771</v>
      </c>
      <c r="G32" s="551">
        <v>28031709.662</v>
      </c>
      <c r="H32" s="551">
        <v>1113955</v>
      </c>
      <c r="I32" s="551">
        <v>15942778.858999999</v>
      </c>
      <c r="J32" s="551">
        <v>527842</v>
      </c>
      <c r="K32" s="551">
        <v>7834424.2079999996</v>
      </c>
      <c r="L32" s="551">
        <v>206101</v>
      </c>
      <c r="M32" s="551">
        <v>3327089.0249999999</v>
      </c>
      <c r="N32" s="551">
        <v>776807</v>
      </c>
      <c r="O32" s="551">
        <v>14063079.536</v>
      </c>
      <c r="P32" s="551">
        <v>0</v>
      </c>
      <c r="Q32" s="551">
        <v>0</v>
      </c>
      <c r="R32" s="551">
        <v>0</v>
      </c>
      <c r="S32" s="551">
        <v>0</v>
      </c>
      <c r="T32" s="531"/>
      <c r="U32" s="531"/>
      <c r="V32" s="531"/>
      <c r="W32" s="531"/>
      <c r="X32" s="531"/>
      <c r="Y32" s="531"/>
      <c r="Z32" s="531"/>
      <c r="AA32" s="531"/>
      <c r="AB32" s="531"/>
      <c r="AC32" s="531"/>
      <c r="AD32" s="531"/>
      <c r="AE32" s="531"/>
      <c r="AF32" s="531"/>
      <c r="AG32" s="531"/>
      <c r="AH32" s="531"/>
      <c r="AI32" s="531"/>
      <c r="AJ32" s="531"/>
      <c r="AK32" s="531"/>
      <c r="AL32" s="531"/>
      <c r="AM32" s="531"/>
      <c r="AN32" s="531"/>
      <c r="AO32" s="531"/>
      <c r="AP32" s="531"/>
      <c r="AQ32" s="531"/>
      <c r="AR32" s="531"/>
      <c r="AS32" s="531"/>
      <c r="AT32" s="531"/>
      <c r="AU32" s="531"/>
      <c r="AV32" s="531"/>
      <c r="AW32" s="531"/>
      <c r="AX32" s="531"/>
      <c r="AY32" s="531"/>
      <c r="AZ32" s="531"/>
      <c r="BA32" s="531"/>
      <c r="BB32" s="531"/>
      <c r="BC32" s="531"/>
      <c r="BD32" s="531"/>
      <c r="BE32" s="531"/>
      <c r="BF32" s="531"/>
      <c r="BG32" s="531"/>
      <c r="BH32" s="531"/>
      <c r="BI32" s="531"/>
      <c r="BJ32" s="531"/>
      <c r="BK32" s="531"/>
      <c r="BL32" s="531"/>
      <c r="BM32" s="531"/>
      <c r="BN32" s="531"/>
      <c r="BO32" s="531"/>
      <c r="BP32" s="531"/>
      <c r="BQ32" s="531"/>
      <c r="BR32" s="531"/>
      <c r="BS32" s="531"/>
      <c r="BT32" s="531"/>
      <c r="BU32" s="531"/>
      <c r="BV32" s="531"/>
      <c r="BW32" s="531"/>
      <c r="BX32" s="531"/>
      <c r="BY32" s="531"/>
      <c r="BZ32" s="531"/>
      <c r="CA32" s="531"/>
      <c r="CB32" s="531"/>
      <c r="CC32" s="531"/>
      <c r="CD32" s="531"/>
      <c r="CE32" s="531"/>
      <c r="CF32" s="531"/>
      <c r="CG32" s="531"/>
      <c r="CH32" s="531"/>
      <c r="CI32" s="531"/>
      <c r="CJ32" s="531"/>
      <c r="CK32" s="531"/>
      <c r="CL32" s="531"/>
      <c r="CM32" s="531"/>
      <c r="CN32" s="531"/>
      <c r="CO32" s="531"/>
      <c r="CP32" s="531"/>
      <c r="CQ32" s="531"/>
      <c r="CR32" s="531"/>
      <c r="CS32" s="531"/>
      <c r="CT32" s="531"/>
      <c r="CU32" s="531"/>
      <c r="CV32" s="531"/>
      <c r="CW32" s="531"/>
      <c r="CX32" s="531"/>
      <c r="CY32" s="531"/>
      <c r="CZ32" s="531"/>
      <c r="DA32" s="531"/>
      <c r="DB32" s="531"/>
      <c r="DC32" s="531"/>
      <c r="DD32" s="531"/>
      <c r="DE32" s="531"/>
      <c r="DF32" s="531"/>
      <c r="DG32" s="531"/>
    </row>
    <row r="33" spans="1:111" s="549" customFormat="1" ht="15.75" customHeight="1">
      <c r="A33" s="547" t="s">
        <v>597</v>
      </c>
      <c r="B33" s="548">
        <v>26694165</v>
      </c>
      <c r="C33" s="548">
        <v>286579688.616</v>
      </c>
      <c r="D33" s="548">
        <v>19495143</v>
      </c>
      <c r="E33" s="548">
        <v>182146468.69400001</v>
      </c>
      <c r="F33" s="548">
        <v>7581622</v>
      </c>
      <c r="G33" s="548">
        <v>72603708.631999999</v>
      </c>
      <c r="H33" s="548">
        <v>1840463</v>
      </c>
      <c r="I33" s="548">
        <v>26898347.673</v>
      </c>
      <c r="J33" s="548">
        <v>868187</v>
      </c>
      <c r="K33" s="548">
        <v>12047219.164999999</v>
      </c>
      <c r="L33" s="548">
        <v>384871</v>
      </c>
      <c r="M33" s="548">
        <v>6500625.801</v>
      </c>
      <c r="N33" s="548">
        <v>1273809</v>
      </c>
      <c r="O33" s="548">
        <v>22563976.592999998</v>
      </c>
      <c r="P33" s="548">
        <v>0</v>
      </c>
      <c r="Q33" s="548">
        <v>0</v>
      </c>
      <c r="R33" s="548">
        <v>0</v>
      </c>
      <c r="S33" s="548">
        <v>0</v>
      </c>
      <c r="T33" s="531"/>
      <c r="U33" s="531"/>
      <c r="V33" s="531"/>
      <c r="W33" s="531"/>
      <c r="X33" s="531"/>
      <c r="Y33" s="531"/>
      <c r="Z33" s="531"/>
      <c r="AA33" s="531"/>
      <c r="AB33" s="531"/>
      <c r="AC33" s="531"/>
      <c r="AD33" s="531"/>
      <c r="AE33" s="531"/>
      <c r="AF33" s="531"/>
      <c r="AG33" s="531"/>
      <c r="AH33" s="531"/>
      <c r="AI33" s="531"/>
      <c r="AJ33" s="531"/>
      <c r="AK33" s="531"/>
      <c r="AL33" s="531"/>
      <c r="AM33" s="531"/>
      <c r="AN33" s="531"/>
      <c r="AO33" s="531"/>
      <c r="AP33" s="531"/>
      <c r="AQ33" s="531"/>
      <c r="AR33" s="531"/>
      <c r="AS33" s="531"/>
      <c r="AT33" s="531"/>
      <c r="AU33" s="531"/>
      <c r="AV33" s="531"/>
      <c r="AW33" s="531"/>
      <c r="AX33" s="531"/>
      <c r="AY33" s="531"/>
      <c r="AZ33" s="531"/>
      <c r="BA33" s="531"/>
      <c r="BB33" s="531"/>
      <c r="BC33" s="531"/>
      <c r="BD33" s="531"/>
      <c r="BE33" s="531"/>
      <c r="BF33" s="531"/>
      <c r="BG33" s="531"/>
      <c r="BH33" s="531"/>
      <c r="BI33" s="531"/>
      <c r="BJ33" s="531"/>
      <c r="BK33" s="531"/>
      <c r="BL33" s="531"/>
      <c r="BM33" s="531"/>
      <c r="BN33" s="531"/>
      <c r="BO33" s="531"/>
      <c r="BP33" s="531"/>
      <c r="BQ33" s="531"/>
      <c r="BR33" s="531"/>
      <c r="BS33" s="531"/>
      <c r="BT33" s="531"/>
      <c r="BU33" s="531"/>
      <c r="BV33" s="531"/>
      <c r="BW33" s="531"/>
      <c r="BX33" s="531"/>
      <c r="BY33" s="531"/>
      <c r="BZ33" s="531"/>
      <c r="CA33" s="531"/>
      <c r="CB33" s="531"/>
      <c r="CC33" s="531"/>
      <c r="CD33" s="531"/>
      <c r="CE33" s="531"/>
      <c r="CF33" s="531"/>
      <c r="CG33" s="531"/>
      <c r="CH33" s="531"/>
      <c r="CI33" s="531"/>
      <c r="CJ33" s="531"/>
      <c r="CK33" s="531"/>
      <c r="CL33" s="531"/>
      <c r="CM33" s="531"/>
      <c r="CN33" s="531"/>
      <c r="CO33" s="531"/>
      <c r="CP33" s="531"/>
      <c r="CQ33" s="531"/>
      <c r="CR33" s="531"/>
      <c r="CS33" s="531"/>
      <c r="CT33" s="531"/>
      <c r="CU33" s="531"/>
      <c r="CV33" s="531"/>
      <c r="CW33" s="531"/>
      <c r="CX33" s="531"/>
      <c r="CY33" s="531"/>
      <c r="CZ33" s="531"/>
      <c r="DA33" s="531"/>
      <c r="DB33" s="531"/>
      <c r="DC33" s="531"/>
      <c r="DD33" s="531"/>
      <c r="DE33" s="531"/>
      <c r="DF33" s="531"/>
      <c r="DG33" s="531"/>
    </row>
    <row r="34" spans="1:111" s="549" customFormat="1" ht="15.75" customHeight="1">
      <c r="A34" s="547" t="s">
        <v>598</v>
      </c>
      <c r="B34" s="548">
        <v>6262648</v>
      </c>
      <c r="C34" s="548">
        <v>61598652.827</v>
      </c>
      <c r="D34" s="548">
        <v>4014202</v>
      </c>
      <c r="E34" s="548">
        <v>35969252.681000002</v>
      </c>
      <c r="F34" s="548">
        <v>1333610</v>
      </c>
      <c r="G34" s="548">
        <v>11771028.603</v>
      </c>
      <c r="H34" s="548">
        <v>493364</v>
      </c>
      <c r="I34" s="548">
        <v>6672390.8480000002</v>
      </c>
      <c r="J34" s="548">
        <v>269066</v>
      </c>
      <c r="K34" s="548">
        <v>3974489.48</v>
      </c>
      <c r="L34" s="548">
        <v>100372</v>
      </c>
      <c r="M34" s="548">
        <v>1485040.14</v>
      </c>
      <c r="N34" s="548">
        <v>357996</v>
      </c>
      <c r="O34" s="548">
        <v>6482228.3949999996</v>
      </c>
      <c r="P34" s="548">
        <v>0</v>
      </c>
      <c r="Q34" s="548">
        <v>0</v>
      </c>
      <c r="R34" s="548">
        <v>0</v>
      </c>
      <c r="S34" s="548">
        <v>0</v>
      </c>
      <c r="T34" s="531"/>
      <c r="U34" s="531"/>
      <c r="V34" s="531"/>
      <c r="W34" s="531"/>
      <c r="X34" s="531"/>
      <c r="Y34" s="531"/>
      <c r="Z34" s="531"/>
      <c r="AA34" s="531"/>
      <c r="AB34" s="531"/>
      <c r="AC34" s="531"/>
      <c r="AD34" s="531"/>
      <c r="AE34" s="531"/>
      <c r="AF34" s="531"/>
      <c r="AG34" s="531"/>
      <c r="AH34" s="531"/>
      <c r="AI34" s="531"/>
      <c r="AJ34" s="531"/>
      <c r="AK34" s="531"/>
      <c r="AL34" s="531"/>
      <c r="AM34" s="531"/>
      <c r="AN34" s="531"/>
      <c r="AO34" s="531"/>
      <c r="AP34" s="531"/>
      <c r="AQ34" s="531"/>
      <c r="AR34" s="531"/>
      <c r="AS34" s="531"/>
      <c r="AT34" s="531"/>
      <c r="AU34" s="531"/>
      <c r="AV34" s="531"/>
      <c r="AW34" s="531"/>
      <c r="AX34" s="531"/>
      <c r="AY34" s="531"/>
      <c r="AZ34" s="531"/>
      <c r="BA34" s="531"/>
      <c r="BB34" s="531"/>
      <c r="BC34" s="531"/>
      <c r="BD34" s="531"/>
      <c r="BE34" s="531"/>
      <c r="BF34" s="531"/>
      <c r="BG34" s="531"/>
      <c r="BH34" s="531"/>
      <c r="BI34" s="531"/>
      <c r="BJ34" s="531"/>
      <c r="BK34" s="531"/>
      <c r="BL34" s="531"/>
      <c r="BM34" s="531"/>
      <c r="BN34" s="531"/>
      <c r="BO34" s="531"/>
      <c r="BP34" s="531"/>
      <c r="BQ34" s="531"/>
      <c r="BR34" s="531"/>
      <c r="BS34" s="531"/>
      <c r="BT34" s="531"/>
      <c r="BU34" s="531"/>
      <c r="BV34" s="531"/>
      <c r="BW34" s="531"/>
      <c r="BX34" s="531"/>
      <c r="BY34" s="531"/>
      <c r="BZ34" s="531"/>
      <c r="CA34" s="531"/>
      <c r="CB34" s="531"/>
      <c r="CC34" s="531"/>
      <c r="CD34" s="531"/>
      <c r="CE34" s="531"/>
      <c r="CF34" s="531"/>
      <c r="CG34" s="531"/>
      <c r="CH34" s="531"/>
      <c r="CI34" s="531"/>
      <c r="CJ34" s="531"/>
      <c r="CK34" s="531"/>
      <c r="CL34" s="531"/>
      <c r="CM34" s="531"/>
      <c r="CN34" s="531"/>
      <c r="CO34" s="531"/>
      <c r="CP34" s="531"/>
      <c r="CQ34" s="531"/>
      <c r="CR34" s="531"/>
      <c r="CS34" s="531"/>
      <c r="CT34" s="531"/>
      <c r="CU34" s="531"/>
      <c r="CV34" s="531"/>
      <c r="CW34" s="531"/>
      <c r="CX34" s="531"/>
      <c r="CY34" s="531"/>
      <c r="CZ34" s="531"/>
      <c r="DA34" s="531"/>
      <c r="DB34" s="531"/>
      <c r="DC34" s="531"/>
      <c r="DD34" s="531"/>
      <c r="DE34" s="531"/>
      <c r="DF34" s="531"/>
      <c r="DG34" s="531"/>
    </row>
    <row r="35" spans="1:111" s="549" customFormat="1" ht="15.75" customHeight="1">
      <c r="A35" s="547" t="s">
        <v>599</v>
      </c>
      <c r="B35" s="548">
        <v>4615467</v>
      </c>
      <c r="C35" s="548">
        <v>48244991.502999999</v>
      </c>
      <c r="D35" s="548">
        <v>3250848</v>
      </c>
      <c r="E35" s="548">
        <v>29905776.920000002</v>
      </c>
      <c r="F35" s="548">
        <v>1355268</v>
      </c>
      <c r="G35" s="548">
        <v>11619367.491</v>
      </c>
      <c r="H35" s="548">
        <v>348202</v>
      </c>
      <c r="I35" s="548">
        <v>5569342.9579999996</v>
      </c>
      <c r="J35" s="548">
        <v>201463</v>
      </c>
      <c r="K35" s="548">
        <v>3350111.693</v>
      </c>
      <c r="L35" s="548">
        <v>66773</v>
      </c>
      <c r="M35" s="548">
        <v>1231236.3529999999</v>
      </c>
      <c r="N35" s="548">
        <v>244578</v>
      </c>
      <c r="O35" s="548">
        <v>5034614.8150000004</v>
      </c>
      <c r="P35" s="548">
        <v>0</v>
      </c>
      <c r="Q35" s="548">
        <v>0</v>
      </c>
      <c r="R35" s="548">
        <v>0</v>
      </c>
      <c r="S35" s="548">
        <v>0</v>
      </c>
      <c r="T35" s="531"/>
      <c r="U35" s="531"/>
      <c r="V35" s="531"/>
      <c r="W35" s="531"/>
      <c r="X35" s="531"/>
      <c r="Y35" s="531"/>
      <c r="Z35" s="531"/>
      <c r="AA35" s="531"/>
      <c r="AB35" s="531"/>
      <c r="AC35" s="531"/>
      <c r="AD35" s="531"/>
      <c r="AE35" s="531"/>
      <c r="AF35" s="531"/>
      <c r="AG35" s="531"/>
      <c r="AH35" s="531"/>
      <c r="AI35" s="531"/>
      <c r="AJ35" s="531"/>
      <c r="AK35" s="531"/>
      <c r="AL35" s="531"/>
      <c r="AM35" s="531"/>
      <c r="AN35" s="531"/>
      <c r="AO35" s="531"/>
      <c r="AP35" s="531"/>
      <c r="AQ35" s="531"/>
      <c r="AR35" s="531"/>
      <c r="AS35" s="531"/>
      <c r="AT35" s="531"/>
      <c r="AU35" s="531"/>
      <c r="AV35" s="531"/>
      <c r="AW35" s="531"/>
      <c r="AX35" s="531"/>
      <c r="AY35" s="531"/>
      <c r="AZ35" s="531"/>
      <c r="BA35" s="531"/>
      <c r="BB35" s="531"/>
      <c r="BC35" s="531"/>
      <c r="BD35" s="531"/>
      <c r="BE35" s="531"/>
      <c r="BF35" s="531"/>
      <c r="BG35" s="531"/>
      <c r="BH35" s="531"/>
      <c r="BI35" s="531"/>
      <c r="BJ35" s="531"/>
      <c r="BK35" s="531"/>
      <c r="BL35" s="531"/>
      <c r="BM35" s="531"/>
      <c r="BN35" s="531"/>
      <c r="BO35" s="531"/>
      <c r="BP35" s="531"/>
      <c r="BQ35" s="531"/>
      <c r="BR35" s="531"/>
      <c r="BS35" s="531"/>
      <c r="BT35" s="531"/>
      <c r="BU35" s="531"/>
      <c r="BV35" s="531"/>
      <c r="BW35" s="531"/>
      <c r="BX35" s="531"/>
      <c r="BY35" s="531"/>
      <c r="BZ35" s="531"/>
      <c r="CA35" s="531"/>
      <c r="CB35" s="531"/>
      <c r="CC35" s="531"/>
      <c r="CD35" s="531"/>
      <c r="CE35" s="531"/>
      <c r="CF35" s="531"/>
      <c r="CG35" s="531"/>
      <c r="CH35" s="531"/>
      <c r="CI35" s="531"/>
      <c r="CJ35" s="531"/>
      <c r="CK35" s="531"/>
      <c r="CL35" s="531"/>
      <c r="CM35" s="531"/>
      <c r="CN35" s="531"/>
      <c r="CO35" s="531"/>
      <c r="CP35" s="531"/>
      <c r="CQ35" s="531"/>
      <c r="CR35" s="531"/>
      <c r="CS35" s="531"/>
      <c r="CT35" s="531"/>
      <c r="CU35" s="531"/>
      <c r="CV35" s="531"/>
      <c r="CW35" s="531"/>
      <c r="CX35" s="531"/>
      <c r="CY35" s="531"/>
      <c r="CZ35" s="531"/>
      <c r="DA35" s="531"/>
      <c r="DB35" s="531"/>
      <c r="DC35" s="531"/>
      <c r="DD35" s="531"/>
      <c r="DE35" s="531"/>
      <c r="DF35" s="531"/>
      <c r="DG35" s="531"/>
    </row>
    <row r="36" spans="1:111" s="549" customFormat="1" ht="15.75" customHeight="1">
      <c r="A36" s="547" t="s">
        <v>600</v>
      </c>
      <c r="B36" s="548">
        <v>7466797</v>
      </c>
      <c r="C36" s="548">
        <v>90293416.280000001</v>
      </c>
      <c r="D36" s="548">
        <v>5046206</v>
      </c>
      <c r="E36" s="548">
        <v>54219465.979999997</v>
      </c>
      <c r="F36" s="548">
        <v>1634809</v>
      </c>
      <c r="G36" s="548">
        <v>17675252.760000002</v>
      </c>
      <c r="H36" s="548">
        <v>666454</v>
      </c>
      <c r="I36" s="548">
        <v>11954770.052999999</v>
      </c>
      <c r="J36" s="548">
        <v>362858</v>
      </c>
      <c r="K36" s="548">
        <v>6582140.9869999997</v>
      </c>
      <c r="L36" s="548">
        <v>140001</v>
      </c>
      <c r="M36" s="548">
        <v>2723602.5430000001</v>
      </c>
      <c r="N36" s="548">
        <v>509241</v>
      </c>
      <c r="O36" s="548">
        <v>11686095.925000001</v>
      </c>
      <c r="P36" s="548">
        <v>0</v>
      </c>
      <c r="Q36" s="548">
        <v>0</v>
      </c>
      <c r="R36" s="548">
        <v>0</v>
      </c>
      <c r="S36" s="548">
        <v>0</v>
      </c>
      <c r="T36" s="531"/>
      <c r="U36" s="531"/>
      <c r="V36" s="531"/>
      <c r="W36" s="531"/>
      <c r="X36" s="531"/>
      <c r="Y36" s="531"/>
      <c r="Z36" s="531"/>
      <c r="AA36" s="531"/>
      <c r="AB36" s="531"/>
      <c r="AC36" s="531"/>
      <c r="AD36" s="531"/>
      <c r="AE36" s="531"/>
      <c r="AF36" s="531"/>
      <c r="AG36" s="531"/>
      <c r="AH36" s="531"/>
      <c r="AI36" s="531"/>
      <c r="AJ36" s="531"/>
      <c r="AK36" s="531"/>
      <c r="AL36" s="531"/>
      <c r="AM36" s="531"/>
      <c r="AN36" s="531"/>
      <c r="AO36" s="531"/>
      <c r="AP36" s="531"/>
      <c r="AQ36" s="531"/>
      <c r="AR36" s="531"/>
      <c r="AS36" s="531"/>
      <c r="AT36" s="531"/>
      <c r="AU36" s="531"/>
      <c r="AV36" s="531"/>
      <c r="AW36" s="531"/>
      <c r="AX36" s="531"/>
      <c r="AY36" s="531"/>
      <c r="AZ36" s="531"/>
      <c r="BA36" s="531"/>
      <c r="BB36" s="531"/>
      <c r="BC36" s="531"/>
      <c r="BD36" s="531"/>
      <c r="BE36" s="531"/>
      <c r="BF36" s="531"/>
      <c r="BG36" s="531"/>
      <c r="BH36" s="531"/>
      <c r="BI36" s="531"/>
      <c r="BJ36" s="531"/>
      <c r="BK36" s="531"/>
      <c r="BL36" s="531"/>
      <c r="BM36" s="531"/>
      <c r="BN36" s="531"/>
      <c r="BO36" s="531"/>
      <c r="BP36" s="531"/>
      <c r="BQ36" s="531"/>
      <c r="BR36" s="531"/>
      <c r="BS36" s="531"/>
      <c r="BT36" s="531"/>
      <c r="BU36" s="531"/>
      <c r="BV36" s="531"/>
      <c r="BW36" s="531"/>
      <c r="BX36" s="531"/>
      <c r="BY36" s="531"/>
      <c r="BZ36" s="531"/>
      <c r="CA36" s="531"/>
      <c r="CB36" s="531"/>
      <c r="CC36" s="531"/>
      <c r="CD36" s="531"/>
      <c r="CE36" s="531"/>
      <c r="CF36" s="531"/>
      <c r="CG36" s="531"/>
      <c r="CH36" s="531"/>
      <c r="CI36" s="531"/>
      <c r="CJ36" s="531"/>
      <c r="CK36" s="531"/>
      <c r="CL36" s="531"/>
      <c r="CM36" s="531"/>
      <c r="CN36" s="531"/>
      <c r="CO36" s="531"/>
      <c r="CP36" s="531"/>
      <c r="CQ36" s="531"/>
      <c r="CR36" s="531"/>
      <c r="CS36" s="531"/>
      <c r="CT36" s="531"/>
      <c r="CU36" s="531"/>
      <c r="CV36" s="531"/>
      <c r="CW36" s="531"/>
      <c r="CX36" s="531"/>
      <c r="CY36" s="531"/>
      <c r="CZ36" s="531"/>
      <c r="DA36" s="531"/>
      <c r="DB36" s="531"/>
      <c r="DC36" s="531"/>
      <c r="DD36" s="531"/>
      <c r="DE36" s="531"/>
      <c r="DF36" s="531"/>
      <c r="DG36" s="531"/>
    </row>
    <row r="37" spans="1:111" s="549" customFormat="1" ht="15.75" customHeight="1">
      <c r="A37" s="550" t="s">
        <v>601</v>
      </c>
      <c r="B37" s="551">
        <v>30021152</v>
      </c>
      <c r="C37" s="551">
        <v>348207308.84799999</v>
      </c>
      <c r="D37" s="551">
        <v>19473200</v>
      </c>
      <c r="E37" s="551">
        <v>206925566.222</v>
      </c>
      <c r="F37" s="551">
        <v>6702292</v>
      </c>
      <c r="G37" s="551">
        <v>74158379.891000003</v>
      </c>
      <c r="H37" s="551">
        <v>2400475</v>
      </c>
      <c r="I37" s="551">
        <v>40925219.563000001</v>
      </c>
      <c r="J37" s="551">
        <v>1281533</v>
      </c>
      <c r="K37" s="551">
        <v>22054082.568</v>
      </c>
      <c r="L37" s="551">
        <v>568217</v>
      </c>
      <c r="M37" s="551">
        <v>10407516.058</v>
      </c>
      <c r="N37" s="551">
        <v>1776714</v>
      </c>
      <c r="O37" s="551">
        <v>37850268.442000002</v>
      </c>
      <c r="P37" s="551">
        <v>0</v>
      </c>
      <c r="Q37" s="551">
        <v>0</v>
      </c>
      <c r="R37" s="551">
        <v>0</v>
      </c>
      <c r="S37" s="551">
        <v>0</v>
      </c>
      <c r="T37" s="531"/>
      <c r="U37" s="531"/>
      <c r="V37" s="531"/>
      <c r="W37" s="531"/>
      <c r="X37" s="531"/>
      <c r="Y37" s="531"/>
      <c r="Z37" s="531"/>
      <c r="AA37" s="531"/>
      <c r="AB37" s="531"/>
      <c r="AC37" s="531"/>
      <c r="AD37" s="531"/>
      <c r="AE37" s="531"/>
      <c r="AF37" s="531"/>
      <c r="AG37" s="531"/>
      <c r="AH37" s="531"/>
      <c r="AI37" s="531"/>
      <c r="AJ37" s="531"/>
      <c r="AK37" s="531"/>
      <c r="AL37" s="531"/>
      <c r="AM37" s="531"/>
      <c r="AN37" s="531"/>
      <c r="AO37" s="531"/>
      <c r="AP37" s="531"/>
      <c r="AQ37" s="531"/>
      <c r="AR37" s="531"/>
      <c r="AS37" s="531"/>
      <c r="AT37" s="531"/>
      <c r="AU37" s="531"/>
      <c r="AV37" s="531"/>
      <c r="AW37" s="531"/>
      <c r="AX37" s="531"/>
      <c r="AY37" s="531"/>
      <c r="AZ37" s="531"/>
      <c r="BA37" s="531"/>
      <c r="BB37" s="531"/>
      <c r="BC37" s="531"/>
      <c r="BD37" s="531"/>
      <c r="BE37" s="531"/>
      <c r="BF37" s="531"/>
      <c r="BG37" s="531"/>
      <c r="BH37" s="531"/>
      <c r="BI37" s="531"/>
      <c r="BJ37" s="531"/>
      <c r="BK37" s="531"/>
      <c r="BL37" s="531"/>
      <c r="BM37" s="531"/>
      <c r="BN37" s="531"/>
      <c r="BO37" s="531"/>
      <c r="BP37" s="531"/>
      <c r="BQ37" s="531"/>
      <c r="BR37" s="531"/>
      <c r="BS37" s="531"/>
      <c r="BT37" s="531"/>
      <c r="BU37" s="531"/>
      <c r="BV37" s="531"/>
      <c r="BW37" s="531"/>
      <c r="BX37" s="531"/>
      <c r="BY37" s="531"/>
      <c r="BZ37" s="531"/>
      <c r="CA37" s="531"/>
      <c r="CB37" s="531"/>
      <c r="CC37" s="531"/>
      <c r="CD37" s="531"/>
      <c r="CE37" s="531"/>
      <c r="CF37" s="531"/>
      <c r="CG37" s="531"/>
      <c r="CH37" s="531"/>
      <c r="CI37" s="531"/>
      <c r="CJ37" s="531"/>
      <c r="CK37" s="531"/>
      <c r="CL37" s="531"/>
      <c r="CM37" s="531"/>
      <c r="CN37" s="531"/>
      <c r="CO37" s="531"/>
      <c r="CP37" s="531"/>
      <c r="CQ37" s="531"/>
      <c r="CR37" s="531"/>
      <c r="CS37" s="531"/>
      <c r="CT37" s="531"/>
      <c r="CU37" s="531"/>
      <c r="CV37" s="531"/>
      <c r="CW37" s="531"/>
      <c r="CX37" s="531"/>
      <c r="CY37" s="531"/>
      <c r="CZ37" s="531"/>
      <c r="DA37" s="531"/>
      <c r="DB37" s="531"/>
      <c r="DC37" s="531"/>
      <c r="DD37" s="531"/>
      <c r="DE37" s="531"/>
      <c r="DF37" s="531"/>
      <c r="DG37" s="531"/>
    </row>
    <row r="38" spans="1:111" s="549" customFormat="1" ht="15.75" customHeight="1">
      <c r="A38" s="547" t="s">
        <v>602</v>
      </c>
      <c r="B38" s="548">
        <v>17963943</v>
      </c>
      <c r="C38" s="548">
        <v>194212420.61000001</v>
      </c>
      <c r="D38" s="548">
        <v>13124651</v>
      </c>
      <c r="E38" s="548">
        <v>124717745.65800001</v>
      </c>
      <c r="F38" s="548">
        <v>4673354</v>
      </c>
      <c r="G38" s="548">
        <v>44925378.348999999</v>
      </c>
      <c r="H38" s="548">
        <v>1538843</v>
      </c>
      <c r="I38" s="548">
        <v>23901137.612</v>
      </c>
      <c r="J38" s="548">
        <v>880285</v>
      </c>
      <c r="K38" s="548">
        <v>13592112.216</v>
      </c>
      <c r="L38" s="548">
        <v>290369</v>
      </c>
      <c r="M38" s="548">
        <v>4786959.9960000003</v>
      </c>
      <c r="N38" s="548">
        <v>1100253</v>
      </c>
      <c r="O38" s="548">
        <v>21007732.997000001</v>
      </c>
      <c r="P38" s="548">
        <v>0</v>
      </c>
      <c r="Q38" s="548">
        <v>0</v>
      </c>
      <c r="R38" s="548">
        <v>0</v>
      </c>
      <c r="S38" s="548">
        <v>0</v>
      </c>
      <c r="T38" s="531"/>
      <c r="U38" s="531"/>
      <c r="V38" s="531"/>
      <c r="W38" s="531"/>
      <c r="X38" s="531"/>
      <c r="Y38" s="531"/>
      <c r="Z38" s="531"/>
      <c r="AA38" s="531"/>
      <c r="AB38" s="531"/>
      <c r="AC38" s="531"/>
      <c r="AD38" s="531"/>
      <c r="AE38" s="531"/>
      <c r="AF38" s="531"/>
      <c r="AG38" s="531"/>
      <c r="AH38" s="531"/>
      <c r="AI38" s="531"/>
      <c r="AJ38" s="531"/>
      <c r="AK38" s="531"/>
      <c r="AL38" s="531"/>
      <c r="AM38" s="531"/>
      <c r="AN38" s="531"/>
      <c r="AO38" s="531"/>
      <c r="AP38" s="531"/>
      <c r="AQ38" s="531"/>
      <c r="AR38" s="531"/>
      <c r="AS38" s="531"/>
      <c r="AT38" s="531"/>
      <c r="AU38" s="531"/>
      <c r="AV38" s="531"/>
      <c r="AW38" s="531"/>
      <c r="AX38" s="531"/>
      <c r="AY38" s="531"/>
      <c r="AZ38" s="531"/>
      <c r="BA38" s="531"/>
      <c r="BB38" s="531"/>
      <c r="BC38" s="531"/>
      <c r="BD38" s="531"/>
      <c r="BE38" s="531"/>
      <c r="BF38" s="531"/>
      <c r="BG38" s="531"/>
      <c r="BH38" s="531"/>
      <c r="BI38" s="531"/>
      <c r="BJ38" s="531"/>
      <c r="BK38" s="531"/>
      <c r="BL38" s="531"/>
      <c r="BM38" s="531"/>
      <c r="BN38" s="531"/>
      <c r="BO38" s="531"/>
      <c r="BP38" s="531"/>
      <c r="BQ38" s="531"/>
      <c r="BR38" s="531"/>
      <c r="BS38" s="531"/>
      <c r="BT38" s="531"/>
      <c r="BU38" s="531"/>
      <c r="BV38" s="531"/>
      <c r="BW38" s="531"/>
      <c r="BX38" s="531"/>
      <c r="BY38" s="531"/>
      <c r="BZ38" s="531"/>
      <c r="CA38" s="531"/>
      <c r="CB38" s="531"/>
      <c r="CC38" s="531"/>
      <c r="CD38" s="531"/>
      <c r="CE38" s="531"/>
      <c r="CF38" s="531"/>
      <c r="CG38" s="531"/>
      <c r="CH38" s="531"/>
      <c r="CI38" s="531"/>
      <c r="CJ38" s="531"/>
      <c r="CK38" s="531"/>
      <c r="CL38" s="531"/>
      <c r="CM38" s="531"/>
      <c r="CN38" s="531"/>
      <c r="CO38" s="531"/>
      <c r="CP38" s="531"/>
      <c r="CQ38" s="531"/>
      <c r="CR38" s="531"/>
      <c r="CS38" s="531"/>
      <c r="CT38" s="531"/>
      <c r="CU38" s="531"/>
      <c r="CV38" s="531"/>
      <c r="CW38" s="531"/>
      <c r="CX38" s="531"/>
      <c r="CY38" s="531"/>
      <c r="CZ38" s="531"/>
      <c r="DA38" s="531"/>
      <c r="DB38" s="531"/>
      <c r="DC38" s="531"/>
      <c r="DD38" s="531"/>
      <c r="DE38" s="531"/>
      <c r="DF38" s="531"/>
      <c r="DG38" s="531"/>
    </row>
    <row r="39" spans="1:111" s="549" customFormat="1" ht="15.75" customHeight="1">
      <c r="A39" s="547" t="s">
        <v>603</v>
      </c>
      <c r="B39" s="548">
        <v>3735209</v>
      </c>
      <c r="C39" s="548">
        <v>42808538.353</v>
      </c>
      <c r="D39" s="548">
        <v>2993154</v>
      </c>
      <c r="E39" s="548">
        <v>30658217.991</v>
      </c>
      <c r="F39" s="548">
        <v>901331</v>
      </c>
      <c r="G39" s="548">
        <v>8613607.7809999995</v>
      </c>
      <c r="H39" s="548">
        <v>347037</v>
      </c>
      <c r="I39" s="548">
        <v>5758301.8770000003</v>
      </c>
      <c r="J39" s="548">
        <v>246769</v>
      </c>
      <c r="K39" s="548">
        <v>4249777.0039999997</v>
      </c>
      <c r="L39" s="548">
        <v>82698</v>
      </c>
      <c r="M39" s="548">
        <v>1409870.2080000001</v>
      </c>
      <c r="N39" s="548">
        <v>292150</v>
      </c>
      <c r="O39" s="548">
        <v>6209319.0939999996</v>
      </c>
      <c r="P39" s="548">
        <v>0</v>
      </c>
      <c r="Q39" s="548">
        <v>0</v>
      </c>
      <c r="R39" s="548">
        <v>0</v>
      </c>
      <c r="S39" s="548">
        <v>0</v>
      </c>
      <c r="T39" s="531"/>
      <c r="U39" s="531"/>
      <c r="V39" s="531"/>
      <c r="W39" s="531"/>
      <c r="X39" s="531"/>
      <c r="Y39" s="531"/>
      <c r="Z39" s="531"/>
      <c r="AA39" s="531"/>
      <c r="AB39" s="531"/>
      <c r="AC39" s="531"/>
      <c r="AD39" s="531"/>
      <c r="AE39" s="531"/>
      <c r="AF39" s="531"/>
      <c r="AG39" s="531"/>
      <c r="AH39" s="531"/>
      <c r="AI39" s="531"/>
      <c r="AJ39" s="531"/>
      <c r="AK39" s="531"/>
      <c r="AL39" s="531"/>
      <c r="AM39" s="531"/>
      <c r="AN39" s="531"/>
      <c r="AO39" s="531"/>
      <c r="AP39" s="531"/>
      <c r="AQ39" s="531"/>
      <c r="AR39" s="531"/>
      <c r="AS39" s="531"/>
      <c r="AT39" s="531"/>
      <c r="AU39" s="531"/>
      <c r="AV39" s="531"/>
      <c r="AW39" s="531"/>
      <c r="AX39" s="531"/>
      <c r="AY39" s="531"/>
      <c r="AZ39" s="531"/>
      <c r="BA39" s="531"/>
      <c r="BB39" s="531"/>
      <c r="BC39" s="531"/>
      <c r="BD39" s="531"/>
      <c r="BE39" s="531"/>
      <c r="BF39" s="531"/>
      <c r="BG39" s="531"/>
      <c r="BH39" s="531"/>
      <c r="BI39" s="531"/>
      <c r="BJ39" s="531"/>
      <c r="BK39" s="531"/>
      <c r="BL39" s="531"/>
      <c r="BM39" s="531"/>
      <c r="BN39" s="531"/>
      <c r="BO39" s="531"/>
      <c r="BP39" s="531"/>
      <c r="BQ39" s="531"/>
      <c r="BR39" s="531"/>
      <c r="BS39" s="531"/>
      <c r="BT39" s="531"/>
      <c r="BU39" s="531"/>
      <c r="BV39" s="531"/>
      <c r="BW39" s="531"/>
      <c r="BX39" s="531"/>
      <c r="BY39" s="531"/>
      <c r="BZ39" s="531"/>
      <c r="CA39" s="531"/>
      <c r="CB39" s="531"/>
      <c r="CC39" s="531"/>
      <c r="CD39" s="531"/>
      <c r="CE39" s="531"/>
      <c r="CF39" s="531"/>
      <c r="CG39" s="531"/>
      <c r="CH39" s="531"/>
      <c r="CI39" s="531"/>
      <c r="CJ39" s="531"/>
      <c r="CK39" s="531"/>
      <c r="CL39" s="531"/>
      <c r="CM39" s="531"/>
      <c r="CN39" s="531"/>
      <c r="CO39" s="531"/>
      <c r="CP39" s="531"/>
      <c r="CQ39" s="531"/>
      <c r="CR39" s="531"/>
      <c r="CS39" s="531"/>
      <c r="CT39" s="531"/>
      <c r="CU39" s="531"/>
      <c r="CV39" s="531"/>
      <c r="CW39" s="531"/>
      <c r="CX39" s="531"/>
      <c r="CY39" s="531"/>
      <c r="CZ39" s="531"/>
      <c r="DA39" s="531"/>
      <c r="DB39" s="531"/>
      <c r="DC39" s="531"/>
      <c r="DD39" s="531"/>
      <c r="DE39" s="531"/>
      <c r="DF39" s="531"/>
      <c r="DG39" s="531"/>
    </row>
    <row r="40" spans="1:111" s="549" customFormat="1" ht="15.75" customHeight="1">
      <c r="A40" s="547" t="s">
        <v>604</v>
      </c>
      <c r="B40" s="548">
        <v>2739232</v>
      </c>
      <c r="C40" s="548">
        <v>30931302.791000001</v>
      </c>
      <c r="D40" s="548">
        <v>1922604</v>
      </c>
      <c r="E40" s="548">
        <v>19472577.559</v>
      </c>
      <c r="F40" s="548">
        <v>687537</v>
      </c>
      <c r="G40" s="548">
        <v>6137550.9199999999</v>
      </c>
      <c r="H40" s="548">
        <v>217153</v>
      </c>
      <c r="I40" s="548">
        <v>3495531.2370000002</v>
      </c>
      <c r="J40" s="548">
        <v>127616</v>
      </c>
      <c r="K40" s="548">
        <v>2197276.6800000002</v>
      </c>
      <c r="L40" s="548">
        <v>35564</v>
      </c>
      <c r="M40" s="548">
        <v>647764.40300000005</v>
      </c>
      <c r="N40" s="548">
        <v>181460</v>
      </c>
      <c r="O40" s="548">
        <v>3810258.8390000002</v>
      </c>
      <c r="P40" s="548">
        <v>0</v>
      </c>
      <c r="Q40" s="548">
        <v>0</v>
      </c>
      <c r="R40" s="548">
        <v>0</v>
      </c>
      <c r="S40" s="548">
        <v>0</v>
      </c>
      <c r="T40" s="531"/>
      <c r="U40" s="531"/>
      <c r="V40" s="531"/>
      <c r="W40" s="531"/>
      <c r="X40" s="531"/>
      <c r="Y40" s="531"/>
      <c r="Z40" s="531"/>
      <c r="AA40" s="531"/>
      <c r="AB40" s="531"/>
      <c r="AC40" s="531"/>
      <c r="AD40" s="531"/>
      <c r="AE40" s="531"/>
      <c r="AF40" s="531"/>
      <c r="AG40" s="531"/>
      <c r="AH40" s="531"/>
      <c r="AI40" s="531"/>
      <c r="AJ40" s="531"/>
      <c r="AK40" s="531"/>
      <c r="AL40" s="531"/>
      <c r="AM40" s="531"/>
      <c r="AN40" s="531"/>
      <c r="AO40" s="531"/>
      <c r="AP40" s="531"/>
      <c r="AQ40" s="531"/>
      <c r="AR40" s="531"/>
      <c r="AS40" s="531"/>
      <c r="AT40" s="531"/>
      <c r="AU40" s="531"/>
      <c r="AV40" s="531"/>
      <c r="AW40" s="531"/>
      <c r="AX40" s="531"/>
      <c r="AY40" s="531"/>
      <c r="AZ40" s="531"/>
      <c r="BA40" s="531"/>
      <c r="BB40" s="531"/>
      <c r="BC40" s="531"/>
      <c r="BD40" s="531"/>
      <c r="BE40" s="531"/>
      <c r="BF40" s="531"/>
      <c r="BG40" s="531"/>
      <c r="BH40" s="531"/>
      <c r="BI40" s="531"/>
      <c r="BJ40" s="531"/>
      <c r="BK40" s="531"/>
      <c r="BL40" s="531"/>
      <c r="BM40" s="531"/>
      <c r="BN40" s="531"/>
      <c r="BO40" s="531"/>
      <c r="BP40" s="531"/>
      <c r="BQ40" s="531"/>
      <c r="BR40" s="531"/>
      <c r="BS40" s="531"/>
      <c r="BT40" s="531"/>
      <c r="BU40" s="531"/>
      <c r="BV40" s="531"/>
      <c r="BW40" s="531"/>
      <c r="BX40" s="531"/>
      <c r="BY40" s="531"/>
      <c r="BZ40" s="531"/>
      <c r="CA40" s="531"/>
      <c r="CB40" s="531"/>
      <c r="CC40" s="531"/>
      <c r="CD40" s="531"/>
      <c r="CE40" s="531"/>
      <c r="CF40" s="531"/>
      <c r="CG40" s="531"/>
      <c r="CH40" s="531"/>
      <c r="CI40" s="531"/>
      <c r="CJ40" s="531"/>
      <c r="CK40" s="531"/>
      <c r="CL40" s="531"/>
      <c r="CM40" s="531"/>
      <c r="CN40" s="531"/>
      <c r="CO40" s="531"/>
      <c r="CP40" s="531"/>
      <c r="CQ40" s="531"/>
      <c r="CR40" s="531"/>
      <c r="CS40" s="531"/>
      <c r="CT40" s="531"/>
      <c r="CU40" s="531"/>
      <c r="CV40" s="531"/>
      <c r="CW40" s="531"/>
      <c r="CX40" s="531"/>
      <c r="CY40" s="531"/>
      <c r="CZ40" s="531"/>
      <c r="DA40" s="531"/>
      <c r="DB40" s="531"/>
      <c r="DC40" s="531"/>
      <c r="DD40" s="531"/>
      <c r="DE40" s="531"/>
      <c r="DF40" s="531"/>
      <c r="DG40" s="531"/>
    </row>
    <row r="41" spans="1:111" s="549" customFormat="1" ht="15.75" customHeight="1">
      <c r="A41" s="547" t="s">
        <v>605</v>
      </c>
      <c r="B41" s="548">
        <v>1971400</v>
      </c>
      <c r="C41" s="548">
        <v>21966678.315000001</v>
      </c>
      <c r="D41" s="548">
        <v>1128628</v>
      </c>
      <c r="E41" s="548">
        <v>11971601.112</v>
      </c>
      <c r="F41" s="548">
        <v>511044</v>
      </c>
      <c r="G41" s="548">
        <v>5123300.5109999999</v>
      </c>
      <c r="H41" s="548">
        <v>165589</v>
      </c>
      <c r="I41" s="548">
        <v>2611247.7850000001</v>
      </c>
      <c r="J41" s="548">
        <v>101094</v>
      </c>
      <c r="K41" s="548">
        <v>1857990.9569999999</v>
      </c>
      <c r="L41" s="548">
        <v>20429</v>
      </c>
      <c r="M41" s="548">
        <v>359670.50699999998</v>
      </c>
      <c r="N41" s="548">
        <v>126769</v>
      </c>
      <c r="O41" s="548">
        <v>2802879.0729999999</v>
      </c>
      <c r="P41" s="548">
        <v>0</v>
      </c>
      <c r="Q41" s="548">
        <v>0</v>
      </c>
      <c r="R41" s="548">
        <v>0</v>
      </c>
      <c r="S41" s="548">
        <v>0</v>
      </c>
      <c r="T41" s="531"/>
      <c r="U41" s="531"/>
      <c r="V41" s="531"/>
      <c r="W41" s="531"/>
      <c r="X41" s="531"/>
      <c r="Y41" s="531"/>
      <c r="Z41" s="531"/>
      <c r="AA41" s="531"/>
      <c r="AB41" s="531"/>
      <c r="AC41" s="531"/>
      <c r="AD41" s="531"/>
      <c r="AE41" s="531"/>
      <c r="AF41" s="531"/>
      <c r="AG41" s="531"/>
      <c r="AH41" s="531"/>
      <c r="AI41" s="531"/>
      <c r="AJ41" s="531"/>
      <c r="AK41" s="531"/>
      <c r="AL41" s="531"/>
      <c r="AM41" s="531"/>
      <c r="AN41" s="531"/>
      <c r="AO41" s="531"/>
      <c r="AP41" s="531"/>
      <c r="AQ41" s="531"/>
      <c r="AR41" s="531"/>
      <c r="AS41" s="531"/>
      <c r="AT41" s="531"/>
      <c r="AU41" s="531"/>
      <c r="AV41" s="531"/>
      <c r="AW41" s="531"/>
      <c r="AX41" s="531"/>
      <c r="AY41" s="531"/>
      <c r="AZ41" s="531"/>
      <c r="BA41" s="531"/>
      <c r="BB41" s="531"/>
      <c r="BC41" s="531"/>
      <c r="BD41" s="531"/>
      <c r="BE41" s="531"/>
      <c r="BF41" s="531"/>
      <c r="BG41" s="531"/>
      <c r="BH41" s="531"/>
      <c r="BI41" s="531"/>
      <c r="BJ41" s="531"/>
      <c r="BK41" s="531"/>
      <c r="BL41" s="531"/>
      <c r="BM41" s="531"/>
      <c r="BN41" s="531"/>
      <c r="BO41" s="531"/>
      <c r="BP41" s="531"/>
      <c r="BQ41" s="531"/>
      <c r="BR41" s="531"/>
      <c r="BS41" s="531"/>
      <c r="BT41" s="531"/>
      <c r="BU41" s="531"/>
      <c r="BV41" s="531"/>
      <c r="BW41" s="531"/>
      <c r="BX41" s="531"/>
      <c r="BY41" s="531"/>
      <c r="BZ41" s="531"/>
      <c r="CA41" s="531"/>
      <c r="CB41" s="531"/>
      <c r="CC41" s="531"/>
      <c r="CD41" s="531"/>
      <c r="CE41" s="531"/>
      <c r="CF41" s="531"/>
      <c r="CG41" s="531"/>
      <c r="CH41" s="531"/>
      <c r="CI41" s="531"/>
      <c r="CJ41" s="531"/>
      <c r="CK41" s="531"/>
      <c r="CL41" s="531"/>
      <c r="CM41" s="531"/>
      <c r="CN41" s="531"/>
      <c r="CO41" s="531"/>
      <c r="CP41" s="531"/>
      <c r="CQ41" s="531"/>
      <c r="CR41" s="531"/>
      <c r="CS41" s="531"/>
      <c r="CT41" s="531"/>
      <c r="CU41" s="531"/>
      <c r="CV41" s="531"/>
      <c r="CW41" s="531"/>
      <c r="CX41" s="531"/>
      <c r="CY41" s="531"/>
      <c r="CZ41" s="531"/>
      <c r="DA41" s="531"/>
      <c r="DB41" s="531"/>
      <c r="DC41" s="531"/>
      <c r="DD41" s="531"/>
      <c r="DE41" s="531"/>
      <c r="DF41" s="531"/>
      <c r="DG41" s="531"/>
    </row>
    <row r="42" spans="1:111" s="549" customFormat="1" ht="15.75" customHeight="1">
      <c r="A42" s="550" t="s">
        <v>606</v>
      </c>
      <c r="B42" s="551">
        <v>2452717</v>
      </c>
      <c r="C42" s="551">
        <v>25599171.526000001</v>
      </c>
      <c r="D42" s="551">
        <v>1311375</v>
      </c>
      <c r="E42" s="551">
        <v>13322014.346000001</v>
      </c>
      <c r="F42" s="551">
        <v>673581</v>
      </c>
      <c r="G42" s="551">
        <v>5927785.4610000001</v>
      </c>
      <c r="H42" s="551">
        <v>223602</v>
      </c>
      <c r="I42" s="551">
        <v>3320453.76</v>
      </c>
      <c r="J42" s="551">
        <v>131590</v>
      </c>
      <c r="K42" s="551">
        <v>2356557.8459999999</v>
      </c>
      <c r="L42" s="551">
        <v>28823</v>
      </c>
      <c r="M42" s="551">
        <v>486845.90100000001</v>
      </c>
      <c r="N42" s="551">
        <v>172828</v>
      </c>
      <c r="O42" s="551">
        <v>3229498.04</v>
      </c>
      <c r="P42" s="551">
        <v>0</v>
      </c>
      <c r="Q42" s="551">
        <v>0</v>
      </c>
      <c r="R42" s="551">
        <v>0</v>
      </c>
      <c r="S42" s="551">
        <v>0</v>
      </c>
      <c r="T42" s="531"/>
      <c r="U42" s="531"/>
      <c r="V42" s="531"/>
      <c r="W42" s="531"/>
      <c r="X42" s="531"/>
      <c r="Y42" s="531"/>
      <c r="Z42" s="531"/>
      <c r="AA42" s="531"/>
      <c r="AB42" s="531"/>
      <c r="AC42" s="531"/>
      <c r="AD42" s="531"/>
      <c r="AE42" s="531"/>
      <c r="AF42" s="531"/>
      <c r="AG42" s="531"/>
      <c r="AH42" s="531"/>
      <c r="AI42" s="531"/>
      <c r="AJ42" s="531"/>
      <c r="AK42" s="531"/>
      <c r="AL42" s="531"/>
      <c r="AM42" s="531"/>
      <c r="AN42" s="531"/>
      <c r="AO42" s="531"/>
      <c r="AP42" s="531"/>
      <c r="AQ42" s="531"/>
      <c r="AR42" s="531"/>
      <c r="AS42" s="531"/>
      <c r="AT42" s="531"/>
      <c r="AU42" s="531"/>
      <c r="AV42" s="531"/>
      <c r="AW42" s="531"/>
      <c r="AX42" s="531"/>
      <c r="AY42" s="531"/>
      <c r="AZ42" s="531"/>
      <c r="BA42" s="531"/>
      <c r="BB42" s="531"/>
      <c r="BC42" s="531"/>
      <c r="BD42" s="531"/>
      <c r="BE42" s="531"/>
      <c r="BF42" s="531"/>
      <c r="BG42" s="531"/>
      <c r="BH42" s="531"/>
      <c r="BI42" s="531"/>
      <c r="BJ42" s="531"/>
      <c r="BK42" s="531"/>
      <c r="BL42" s="531"/>
      <c r="BM42" s="531"/>
      <c r="BN42" s="531"/>
      <c r="BO42" s="531"/>
      <c r="BP42" s="531"/>
      <c r="BQ42" s="531"/>
      <c r="BR42" s="531"/>
      <c r="BS42" s="531"/>
      <c r="BT42" s="531"/>
      <c r="BU42" s="531"/>
      <c r="BV42" s="531"/>
      <c r="BW42" s="531"/>
      <c r="BX42" s="531"/>
      <c r="BY42" s="531"/>
      <c r="BZ42" s="531"/>
      <c r="CA42" s="531"/>
      <c r="CB42" s="531"/>
      <c r="CC42" s="531"/>
      <c r="CD42" s="531"/>
      <c r="CE42" s="531"/>
      <c r="CF42" s="531"/>
      <c r="CG42" s="531"/>
      <c r="CH42" s="531"/>
      <c r="CI42" s="531"/>
      <c r="CJ42" s="531"/>
      <c r="CK42" s="531"/>
      <c r="CL42" s="531"/>
      <c r="CM42" s="531"/>
      <c r="CN42" s="531"/>
      <c r="CO42" s="531"/>
      <c r="CP42" s="531"/>
      <c r="CQ42" s="531"/>
      <c r="CR42" s="531"/>
      <c r="CS42" s="531"/>
      <c r="CT42" s="531"/>
      <c r="CU42" s="531"/>
      <c r="CV42" s="531"/>
      <c r="CW42" s="531"/>
      <c r="CX42" s="531"/>
      <c r="CY42" s="531"/>
      <c r="CZ42" s="531"/>
      <c r="DA42" s="531"/>
      <c r="DB42" s="531"/>
      <c r="DC42" s="531"/>
      <c r="DD42" s="531"/>
      <c r="DE42" s="531"/>
      <c r="DF42" s="531"/>
      <c r="DG42" s="531"/>
    </row>
    <row r="43" spans="1:111" s="549" customFormat="1" ht="15.75" customHeight="1">
      <c r="A43" s="547" t="s">
        <v>607</v>
      </c>
      <c r="B43" s="548">
        <v>6286184</v>
      </c>
      <c r="C43" s="548">
        <v>75639262.748999998</v>
      </c>
      <c r="D43" s="548">
        <v>4173462</v>
      </c>
      <c r="E43" s="548">
        <v>45208229.539999999</v>
      </c>
      <c r="F43" s="548">
        <v>1832706</v>
      </c>
      <c r="G43" s="548">
        <v>18470424.508000001</v>
      </c>
      <c r="H43" s="548">
        <v>547837</v>
      </c>
      <c r="I43" s="548">
        <v>9630407.2589999996</v>
      </c>
      <c r="J43" s="548">
        <v>274385</v>
      </c>
      <c r="K43" s="548">
        <v>5026683.7630000003</v>
      </c>
      <c r="L43" s="548">
        <v>92681</v>
      </c>
      <c r="M43" s="548">
        <v>1684701.41</v>
      </c>
      <c r="N43" s="548">
        <v>408377</v>
      </c>
      <c r="O43" s="548">
        <v>9046185.3430000003</v>
      </c>
      <c r="P43" s="548">
        <v>0</v>
      </c>
      <c r="Q43" s="548">
        <v>0</v>
      </c>
      <c r="R43" s="548">
        <v>0</v>
      </c>
      <c r="S43" s="548">
        <v>0</v>
      </c>
      <c r="T43" s="531"/>
      <c r="U43" s="531"/>
      <c r="V43" s="531"/>
      <c r="W43" s="531"/>
      <c r="X43" s="531"/>
      <c r="Y43" s="531"/>
      <c r="Z43" s="531"/>
      <c r="AA43" s="531"/>
      <c r="AB43" s="531"/>
      <c r="AC43" s="531"/>
      <c r="AD43" s="531"/>
      <c r="AE43" s="531"/>
      <c r="AF43" s="531"/>
      <c r="AG43" s="531"/>
      <c r="AH43" s="531"/>
      <c r="AI43" s="531"/>
      <c r="AJ43" s="531"/>
      <c r="AK43" s="531"/>
      <c r="AL43" s="531"/>
      <c r="AM43" s="531"/>
      <c r="AN43" s="531"/>
      <c r="AO43" s="531"/>
      <c r="AP43" s="531"/>
      <c r="AQ43" s="531"/>
      <c r="AR43" s="531"/>
      <c r="AS43" s="531"/>
      <c r="AT43" s="531"/>
      <c r="AU43" s="531"/>
      <c r="AV43" s="531"/>
      <c r="AW43" s="531"/>
      <c r="AX43" s="531"/>
      <c r="AY43" s="531"/>
      <c r="AZ43" s="531"/>
      <c r="BA43" s="531"/>
      <c r="BB43" s="531"/>
      <c r="BC43" s="531"/>
      <c r="BD43" s="531"/>
      <c r="BE43" s="531"/>
      <c r="BF43" s="531"/>
      <c r="BG43" s="531"/>
      <c r="BH43" s="531"/>
      <c r="BI43" s="531"/>
      <c r="BJ43" s="531"/>
      <c r="BK43" s="531"/>
      <c r="BL43" s="531"/>
      <c r="BM43" s="531"/>
      <c r="BN43" s="531"/>
      <c r="BO43" s="531"/>
      <c r="BP43" s="531"/>
      <c r="BQ43" s="531"/>
      <c r="BR43" s="531"/>
      <c r="BS43" s="531"/>
      <c r="BT43" s="531"/>
      <c r="BU43" s="531"/>
      <c r="BV43" s="531"/>
      <c r="BW43" s="531"/>
      <c r="BX43" s="531"/>
      <c r="BY43" s="531"/>
      <c r="BZ43" s="531"/>
      <c r="CA43" s="531"/>
      <c r="CB43" s="531"/>
      <c r="CC43" s="531"/>
      <c r="CD43" s="531"/>
      <c r="CE43" s="531"/>
      <c r="CF43" s="531"/>
      <c r="CG43" s="531"/>
      <c r="CH43" s="531"/>
      <c r="CI43" s="531"/>
      <c r="CJ43" s="531"/>
      <c r="CK43" s="531"/>
      <c r="CL43" s="531"/>
      <c r="CM43" s="531"/>
      <c r="CN43" s="531"/>
      <c r="CO43" s="531"/>
      <c r="CP43" s="531"/>
      <c r="CQ43" s="531"/>
      <c r="CR43" s="531"/>
      <c r="CS43" s="531"/>
      <c r="CT43" s="531"/>
      <c r="CU43" s="531"/>
      <c r="CV43" s="531"/>
      <c r="CW43" s="531"/>
      <c r="CX43" s="531"/>
      <c r="CY43" s="531"/>
      <c r="CZ43" s="531"/>
      <c r="DA43" s="531"/>
      <c r="DB43" s="531"/>
      <c r="DC43" s="531"/>
      <c r="DD43" s="531"/>
      <c r="DE43" s="531"/>
      <c r="DF43" s="531"/>
      <c r="DG43" s="531"/>
    </row>
    <row r="44" spans="1:111" s="549" customFormat="1" ht="15.75" customHeight="1">
      <c r="A44" s="547" t="s">
        <v>608</v>
      </c>
      <c r="B44" s="548">
        <v>10020750</v>
      </c>
      <c r="C44" s="548">
        <v>108016429.985</v>
      </c>
      <c r="D44" s="548">
        <v>6367075</v>
      </c>
      <c r="E44" s="548">
        <v>63285639.851000004</v>
      </c>
      <c r="F44" s="548">
        <v>2525901</v>
      </c>
      <c r="G44" s="548">
        <v>22984653.923</v>
      </c>
      <c r="H44" s="548">
        <v>910004</v>
      </c>
      <c r="I44" s="548">
        <v>14289902.001</v>
      </c>
      <c r="J44" s="548">
        <v>423873</v>
      </c>
      <c r="K44" s="548">
        <v>6496083.0630000001</v>
      </c>
      <c r="L44" s="548">
        <v>165416</v>
      </c>
      <c r="M44" s="548">
        <v>2827281.9339999999</v>
      </c>
      <c r="N44" s="548">
        <v>604645</v>
      </c>
      <c r="O44" s="548">
        <v>11552946.438999999</v>
      </c>
      <c r="P44" s="548">
        <v>0</v>
      </c>
      <c r="Q44" s="548">
        <v>0</v>
      </c>
      <c r="R44" s="548">
        <v>0</v>
      </c>
      <c r="S44" s="548">
        <v>0</v>
      </c>
      <c r="T44" s="531"/>
      <c r="U44" s="531"/>
      <c r="V44" s="531"/>
      <c r="W44" s="531"/>
      <c r="X44" s="531"/>
      <c r="Y44" s="531"/>
      <c r="Z44" s="531"/>
      <c r="AA44" s="531"/>
      <c r="AB44" s="531"/>
      <c r="AC44" s="531"/>
      <c r="AD44" s="531"/>
      <c r="AE44" s="531"/>
      <c r="AF44" s="531"/>
      <c r="AG44" s="531"/>
      <c r="AH44" s="531"/>
      <c r="AI44" s="531"/>
      <c r="AJ44" s="531"/>
      <c r="AK44" s="531"/>
      <c r="AL44" s="531"/>
      <c r="AM44" s="531"/>
      <c r="AN44" s="531"/>
      <c r="AO44" s="531"/>
      <c r="AP44" s="531"/>
      <c r="AQ44" s="531"/>
      <c r="AR44" s="531"/>
      <c r="AS44" s="531"/>
      <c r="AT44" s="531"/>
      <c r="AU44" s="531"/>
      <c r="AV44" s="531"/>
      <c r="AW44" s="531"/>
      <c r="AX44" s="531"/>
      <c r="AY44" s="531"/>
      <c r="AZ44" s="531"/>
      <c r="BA44" s="531"/>
      <c r="BB44" s="531"/>
      <c r="BC44" s="531"/>
      <c r="BD44" s="531"/>
      <c r="BE44" s="531"/>
      <c r="BF44" s="531"/>
      <c r="BG44" s="531"/>
      <c r="BH44" s="531"/>
      <c r="BI44" s="531"/>
      <c r="BJ44" s="531"/>
      <c r="BK44" s="531"/>
      <c r="BL44" s="531"/>
      <c r="BM44" s="531"/>
      <c r="BN44" s="531"/>
      <c r="BO44" s="531"/>
      <c r="BP44" s="531"/>
      <c r="BQ44" s="531"/>
      <c r="BR44" s="531"/>
      <c r="BS44" s="531"/>
      <c r="BT44" s="531"/>
      <c r="BU44" s="531"/>
      <c r="BV44" s="531"/>
      <c r="BW44" s="531"/>
      <c r="BX44" s="531"/>
      <c r="BY44" s="531"/>
      <c r="BZ44" s="531"/>
      <c r="CA44" s="531"/>
      <c r="CB44" s="531"/>
      <c r="CC44" s="531"/>
      <c r="CD44" s="531"/>
      <c r="CE44" s="531"/>
      <c r="CF44" s="531"/>
      <c r="CG44" s="531"/>
      <c r="CH44" s="531"/>
      <c r="CI44" s="531"/>
      <c r="CJ44" s="531"/>
      <c r="CK44" s="531"/>
      <c r="CL44" s="531"/>
      <c r="CM44" s="531"/>
      <c r="CN44" s="531"/>
      <c r="CO44" s="531"/>
      <c r="CP44" s="531"/>
      <c r="CQ44" s="531"/>
      <c r="CR44" s="531"/>
      <c r="CS44" s="531"/>
      <c r="CT44" s="531"/>
      <c r="CU44" s="531"/>
      <c r="CV44" s="531"/>
      <c r="CW44" s="531"/>
      <c r="CX44" s="531"/>
      <c r="CY44" s="531"/>
      <c r="CZ44" s="531"/>
      <c r="DA44" s="531"/>
      <c r="DB44" s="531"/>
      <c r="DC44" s="531"/>
      <c r="DD44" s="531"/>
      <c r="DE44" s="531"/>
      <c r="DF44" s="531"/>
      <c r="DG44" s="531"/>
    </row>
    <row r="45" spans="1:111" s="549" customFormat="1" ht="15.75" customHeight="1">
      <c r="A45" s="547" t="s">
        <v>609</v>
      </c>
      <c r="B45" s="548">
        <v>4525532</v>
      </c>
      <c r="C45" s="548">
        <v>47810917.781000003</v>
      </c>
      <c r="D45" s="548">
        <v>2941065</v>
      </c>
      <c r="E45" s="548">
        <v>28476718.269000001</v>
      </c>
      <c r="F45" s="548">
        <v>1177128</v>
      </c>
      <c r="G45" s="548">
        <v>10659886.001</v>
      </c>
      <c r="H45" s="548">
        <v>487576</v>
      </c>
      <c r="I45" s="548">
        <v>7057028.6169999996</v>
      </c>
      <c r="J45" s="548">
        <v>231463</v>
      </c>
      <c r="K45" s="548">
        <v>3627166.4079999998</v>
      </c>
      <c r="L45" s="548">
        <v>72378</v>
      </c>
      <c r="M45" s="548">
        <v>1158482.6229999999</v>
      </c>
      <c r="N45" s="548">
        <v>305439</v>
      </c>
      <c r="O45" s="548">
        <v>5674739.1749999998</v>
      </c>
      <c r="P45" s="548">
        <v>0</v>
      </c>
      <c r="Q45" s="548">
        <v>0</v>
      </c>
      <c r="R45" s="548">
        <v>0</v>
      </c>
      <c r="S45" s="548">
        <v>0</v>
      </c>
      <c r="T45" s="531"/>
      <c r="U45" s="531"/>
      <c r="V45" s="531"/>
      <c r="W45" s="531"/>
      <c r="X45" s="531"/>
      <c r="Y45" s="531"/>
      <c r="Z45" s="531"/>
      <c r="AA45" s="531"/>
      <c r="AB45" s="531"/>
      <c r="AC45" s="531"/>
      <c r="AD45" s="531"/>
      <c r="AE45" s="531"/>
      <c r="AF45" s="531"/>
      <c r="AG45" s="531"/>
      <c r="AH45" s="531"/>
      <c r="AI45" s="531"/>
      <c r="AJ45" s="531"/>
      <c r="AK45" s="531"/>
      <c r="AL45" s="531"/>
      <c r="AM45" s="531"/>
      <c r="AN45" s="531"/>
      <c r="AO45" s="531"/>
      <c r="AP45" s="531"/>
      <c r="AQ45" s="531"/>
      <c r="AR45" s="531"/>
      <c r="AS45" s="531"/>
      <c r="AT45" s="531"/>
      <c r="AU45" s="531"/>
      <c r="AV45" s="531"/>
      <c r="AW45" s="531"/>
      <c r="AX45" s="531"/>
      <c r="AY45" s="531"/>
      <c r="AZ45" s="531"/>
      <c r="BA45" s="531"/>
      <c r="BB45" s="531"/>
      <c r="BC45" s="531"/>
      <c r="BD45" s="531"/>
      <c r="BE45" s="531"/>
      <c r="BF45" s="531"/>
      <c r="BG45" s="531"/>
      <c r="BH45" s="531"/>
      <c r="BI45" s="531"/>
      <c r="BJ45" s="531"/>
      <c r="BK45" s="531"/>
      <c r="BL45" s="531"/>
      <c r="BM45" s="531"/>
      <c r="BN45" s="531"/>
      <c r="BO45" s="531"/>
      <c r="BP45" s="531"/>
      <c r="BQ45" s="531"/>
      <c r="BR45" s="531"/>
      <c r="BS45" s="531"/>
      <c r="BT45" s="531"/>
      <c r="BU45" s="531"/>
      <c r="BV45" s="531"/>
      <c r="BW45" s="531"/>
      <c r="BX45" s="531"/>
      <c r="BY45" s="531"/>
      <c r="BZ45" s="531"/>
      <c r="CA45" s="531"/>
      <c r="CB45" s="531"/>
      <c r="CC45" s="531"/>
      <c r="CD45" s="531"/>
      <c r="CE45" s="531"/>
      <c r="CF45" s="531"/>
      <c r="CG45" s="531"/>
      <c r="CH45" s="531"/>
      <c r="CI45" s="531"/>
      <c r="CJ45" s="531"/>
      <c r="CK45" s="531"/>
      <c r="CL45" s="531"/>
      <c r="CM45" s="531"/>
      <c r="CN45" s="531"/>
      <c r="CO45" s="531"/>
      <c r="CP45" s="531"/>
      <c r="CQ45" s="531"/>
      <c r="CR45" s="531"/>
      <c r="CS45" s="531"/>
      <c r="CT45" s="531"/>
      <c r="CU45" s="531"/>
      <c r="CV45" s="531"/>
      <c r="CW45" s="531"/>
      <c r="CX45" s="531"/>
      <c r="CY45" s="531"/>
      <c r="CZ45" s="531"/>
      <c r="DA45" s="531"/>
      <c r="DB45" s="531"/>
      <c r="DC45" s="531"/>
      <c r="DD45" s="531"/>
      <c r="DE45" s="531"/>
      <c r="DF45" s="531"/>
      <c r="DG45" s="531"/>
    </row>
    <row r="46" spans="1:111" s="549" customFormat="1" ht="15.75" customHeight="1">
      <c r="A46" s="547" t="s">
        <v>610</v>
      </c>
      <c r="B46" s="548">
        <v>2397068</v>
      </c>
      <c r="C46" s="548">
        <v>27693123.747000001</v>
      </c>
      <c r="D46" s="548">
        <v>1480721</v>
      </c>
      <c r="E46" s="548">
        <v>16231363.072000001</v>
      </c>
      <c r="F46" s="548">
        <v>639310</v>
      </c>
      <c r="G46" s="548">
        <v>5882699.3949999996</v>
      </c>
      <c r="H46" s="548">
        <v>205577</v>
      </c>
      <c r="I46" s="548">
        <v>3548189.9550000001</v>
      </c>
      <c r="J46" s="548">
        <v>121987</v>
      </c>
      <c r="K46" s="548">
        <v>1960372.1370000001</v>
      </c>
      <c r="L46" s="548">
        <v>29314</v>
      </c>
      <c r="M46" s="548">
        <v>528220.78</v>
      </c>
      <c r="N46" s="548">
        <v>175486</v>
      </c>
      <c r="O46" s="548">
        <v>3585380.8689999999</v>
      </c>
      <c r="P46" s="548">
        <v>0</v>
      </c>
      <c r="Q46" s="548">
        <v>0</v>
      </c>
      <c r="R46" s="548">
        <v>0</v>
      </c>
      <c r="S46" s="548">
        <v>0</v>
      </c>
      <c r="T46" s="531"/>
      <c r="U46" s="531"/>
      <c r="V46" s="531"/>
      <c r="W46" s="531"/>
      <c r="X46" s="531"/>
      <c r="Y46" s="531"/>
      <c r="Z46" s="531"/>
      <c r="AA46" s="531"/>
      <c r="AB46" s="531"/>
      <c r="AC46" s="531"/>
      <c r="AD46" s="531"/>
      <c r="AE46" s="531"/>
      <c r="AF46" s="531"/>
      <c r="AG46" s="531"/>
      <c r="AH46" s="531"/>
      <c r="AI46" s="531"/>
      <c r="AJ46" s="531"/>
      <c r="AK46" s="531"/>
      <c r="AL46" s="531"/>
      <c r="AM46" s="531"/>
      <c r="AN46" s="531"/>
      <c r="AO46" s="531"/>
      <c r="AP46" s="531"/>
      <c r="AQ46" s="531"/>
      <c r="AR46" s="531"/>
      <c r="AS46" s="531"/>
      <c r="AT46" s="531"/>
      <c r="AU46" s="531"/>
      <c r="AV46" s="531"/>
      <c r="AW46" s="531"/>
      <c r="AX46" s="531"/>
      <c r="AY46" s="531"/>
      <c r="AZ46" s="531"/>
      <c r="BA46" s="531"/>
      <c r="BB46" s="531"/>
      <c r="BC46" s="531"/>
      <c r="BD46" s="531"/>
      <c r="BE46" s="531"/>
      <c r="BF46" s="531"/>
      <c r="BG46" s="531"/>
      <c r="BH46" s="531"/>
      <c r="BI46" s="531"/>
      <c r="BJ46" s="531"/>
      <c r="BK46" s="531"/>
      <c r="BL46" s="531"/>
      <c r="BM46" s="531"/>
      <c r="BN46" s="531"/>
      <c r="BO46" s="531"/>
      <c r="BP46" s="531"/>
      <c r="BQ46" s="531"/>
      <c r="BR46" s="531"/>
      <c r="BS46" s="531"/>
      <c r="BT46" s="531"/>
      <c r="BU46" s="531"/>
      <c r="BV46" s="531"/>
      <c r="BW46" s="531"/>
      <c r="BX46" s="531"/>
      <c r="BY46" s="531"/>
      <c r="BZ46" s="531"/>
      <c r="CA46" s="531"/>
      <c r="CB46" s="531"/>
      <c r="CC46" s="531"/>
      <c r="CD46" s="531"/>
      <c r="CE46" s="531"/>
      <c r="CF46" s="531"/>
      <c r="CG46" s="531"/>
      <c r="CH46" s="531"/>
      <c r="CI46" s="531"/>
      <c r="CJ46" s="531"/>
      <c r="CK46" s="531"/>
      <c r="CL46" s="531"/>
      <c r="CM46" s="531"/>
      <c r="CN46" s="531"/>
      <c r="CO46" s="531"/>
      <c r="CP46" s="531"/>
      <c r="CQ46" s="531"/>
      <c r="CR46" s="531"/>
      <c r="CS46" s="531"/>
      <c r="CT46" s="531"/>
      <c r="CU46" s="531"/>
      <c r="CV46" s="531"/>
      <c r="CW46" s="531"/>
      <c r="CX46" s="531"/>
      <c r="CY46" s="531"/>
      <c r="CZ46" s="531"/>
      <c r="DA46" s="531"/>
      <c r="DB46" s="531"/>
      <c r="DC46" s="531"/>
      <c r="DD46" s="531"/>
      <c r="DE46" s="531"/>
      <c r="DF46" s="531"/>
      <c r="DG46" s="531"/>
    </row>
    <row r="47" spans="1:111" s="549" customFormat="1" ht="15.75" customHeight="1">
      <c r="A47" s="550" t="s">
        <v>611</v>
      </c>
      <c r="B47" s="551">
        <v>3381222</v>
      </c>
      <c r="C47" s="551">
        <v>38227154.998999998</v>
      </c>
      <c r="D47" s="551">
        <v>2163995</v>
      </c>
      <c r="E47" s="551">
        <v>21465679.677999999</v>
      </c>
      <c r="F47" s="551">
        <v>961047</v>
      </c>
      <c r="G47" s="551">
        <v>9086667.8900000006</v>
      </c>
      <c r="H47" s="551">
        <v>310902</v>
      </c>
      <c r="I47" s="551">
        <v>5060013.8030000003</v>
      </c>
      <c r="J47" s="551">
        <v>157601</v>
      </c>
      <c r="K47" s="551">
        <v>2934925.159</v>
      </c>
      <c r="L47" s="551">
        <v>48675</v>
      </c>
      <c r="M47" s="551">
        <v>836445.77399999998</v>
      </c>
      <c r="N47" s="551">
        <v>238849</v>
      </c>
      <c r="O47" s="551">
        <v>5004534.2699999996</v>
      </c>
      <c r="P47" s="551">
        <v>0</v>
      </c>
      <c r="Q47" s="551">
        <v>0</v>
      </c>
      <c r="R47" s="551">
        <v>0</v>
      </c>
      <c r="S47" s="551">
        <v>0</v>
      </c>
      <c r="T47" s="531"/>
      <c r="U47" s="531"/>
      <c r="V47" s="531"/>
      <c r="W47" s="531"/>
      <c r="X47" s="531"/>
      <c r="Y47" s="531"/>
      <c r="Z47" s="531"/>
      <c r="AA47" s="531"/>
      <c r="AB47" s="531"/>
      <c r="AC47" s="531"/>
      <c r="AD47" s="531"/>
      <c r="AE47" s="531"/>
      <c r="AF47" s="531"/>
      <c r="AG47" s="531"/>
      <c r="AH47" s="531"/>
      <c r="AI47" s="531"/>
      <c r="AJ47" s="531"/>
      <c r="AK47" s="531"/>
      <c r="AL47" s="531"/>
      <c r="AM47" s="531"/>
      <c r="AN47" s="531"/>
      <c r="AO47" s="531"/>
      <c r="AP47" s="531"/>
      <c r="AQ47" s="531"/>
      <c r="AR47" s="531"/>
      <c r="AS47" s="531"/>
      <c r="AT47" s="531"/>
      <c r="AU47" s="531"/>
      <c r="AV47" s="531"/>
      <c r="AW47" s="531"/>
      <c r="AX47" s="531"/>
      <c r="AY47" s="531"/>
      <c r="AZ47" s="531"/>
      <c r="BA47" s="531"/>
      <c r="BB47" s="531"/>
      <c r="BC47" s="531"/>
      <c r="BD47" s="531"/>
      <c r="BE47" s="531"/>
      <c r="BF47" s="531"/>
      <c r="BG47" s="531"/>
      <c r="BH47" s="531"/>
      <c r="BI47" s="531"/>
      <c r="BJ47" s="531"/>
      <c r="BK47" s="531"/>
      <c r="BL47" s="531"/>
      <c r="BM47" s="531"/>
      <c r="BN47" s="531"/>
      <c r="BO47" s="531"/>
      <c r="BP47" s="531"/>
      <c r="BQ47" s="531"/>
      <c r="BR47" s="531"/>
      <c r="BS47" s="531"/>
      <c r="BT47" s="531"/>
      <c r="BU47" s="531"/>
      <c r="BV47" s="531"/>
      <c r="BW47" s="531"/>
      <c r="BX47" s="531"/>
      <c r="BY47" s="531"/>
      <c r="BZ47" s="531"/>
      <c r="CA47" s="531"/>
      <c r="CB47" s="531"/>
      <c r="CC47" s="531"/>
      <c r="CD47" s="531"/>
      <c r="CE47" s="531"/>
      <c r="CF47" s="531"/>
      <c r="CG47" s="531"/>
      <c r="CH47" s="531"/>
      <c r="CI47" s="531"/>
      <c r="CJ47" s="531"/>
      <c r="CK47" s="531"/>
      <c r="CL47" s="531"/>
      <c r="CM47" s="531"/>
      <c r="CN47" s="531"/>
      <c r="CO47" s="531"/>
      <c r="CP47" s="531"/>
      <c r="CQ47" s="531"/>
      <c r="CR47" s="531"/>
      <c r="CS47" s="531"/>
      <c r="CT47" s="531"/>
      <c r="CU47" s="531"/>
      <c r="CV47" s="531"/>
      <c r="CW47" s="531"/>
      <c r="CX47" s="531"/>
      <c r="CY47" s="531"/>
      <c r="CZ47" s="531"/>
      <c r="DA47" s="531"/>
      <c r="DB47" s="531"/>
      <c r="DC47" s="531"/>
      <c r="DD47" s="531"/>
      <c r="DE47" s="531"/>
      <c r="DF47" s="531"/>
      <c r="DG47" s="531"/>
    </row>
    <row r="48" spans="1:111" s="549" customFormat="1" ht="15.75" customHeight="1">
      <c r="A48" s="547" t="s">
        <v>612</v>
      </c>
      <c r="B48" s="548">
        <v>4147635</v>
      </c>
      <c r="C48" s="548">
        <v>48166923.586999997</v>
      </c>
      <c r="D48" s="548">
        <v>2702336</v>
      </c>
      <c r="E48" s="548">
        <v>27955744.855999999</v>
      </c>
      <c r="F48" s="548">
        <v>1208618</v>
      </c>
      <c r="G48" s="548">
        <v>11643533.103</v>
      </c>
      <c r="H48" s="548">
        <v>371005</v>
      </c>
      <c r="I48" s="548">
        <v>6099398.7640000004</v>
      </c>
      <c r="J48" s="548">
        <v>205140</v>
      </c>
      <c r="K48" s="548">
        <v>3774691.9879999999</v>
      </c>
      <c r="L48" s="548">
        <v>56052</v>
      </c>
      <c r="M48" s="548">
        <v>1053609.098</v>
      </c>
      <c r="N48" s="548">
        <v>266049</v>
      </c>
      <c r="O48" s="548">
        <v>5676489.017</v>
      </c>
      <c r="P48" s="548">
        <v>0</v>
      </c>
      <c r="Q48" s="548">
        <v>0</v>
      </c>
      <c r="R48" s="548">
        <v>0</v>
      </c>
      <c r="S48" s="548">
        <v>0</v>
      </c>
      <c r="T48" s="531"/>
      <c r="U48" s="531"/>
      <c r="V48" s="531"/>
      <c r="W48" s="531"/>
      <c r="X48" s="531"/>
      <c r="Y48" s="531"/>
      <c r="Z48" s="531"/>
      <c r="AA48" s="531"/>
      <c r="AB48" s="531"/>
      <c r="AC48" s="531"/>
      <c r="AD48" s="531"/>
      <c r="AE48" s="531"/>
      <c r="AF48" s="531"/>
      <c r="AG48" s="531"/>
      <c r="AH48" s="531"/>
      <c r="AI48" s="531"/>
      <c r="AJ48" s="531"/>
      <c r="AK48" s="531"/>
      <c r="AL48" s="531"/>
      <c r="AM48" s="531"/>
      <c r="AN48" s="531"/>
      <c r="AO48" s="531"/>
      <c r="AP48" s="531"/>
      <c r="AQ48" s="531"/>
      <c r="AR48" s="531"/>
      <c r="AS48" s="531"/>
      <c r="AT48" s="531"/>
      <c r="AU48" s="531"/>
      <c r="AV48" s="531"/>
      <c r="AW48" s="531"/>
      <c r="AX48" s="531"/>
      <c r="AY48" s="531"/>
      <c r="AZ48" s="531"/>
      <c r="BA48" s="531"/>
      <c r="BB48" s="531"/>
      <c r="BC48" s="531"/>
      <c r="BD48" s="531"/>
      <c r="BE48" s="531"/>
      <c r="BF48" s="531"/>
      <c r="BG48" s="531"/>
      <c r="BH48" s="531"/>
      <c r="BI48" s="531"/>
      <c r="BJ48" s="531"/>
      <c r="BK48" s="531"/>
      <c r="BL48" s="531"/>
      <c r="BM48" s="531"/>
      <c r="BN48" s="531"/>
      <c r="BO48" s="531"/>
      <c r="BP48" s="531"/>
      <c r="BQ48" s="531"/>
      <c r="BR48" s="531"/>
      <c r="BS48" s="531"/>
      <c r="BT48" s="531"/>
      <c r="BU48" s="531"/>
      <c r="BV48" s="531"/>
      <c r="BW48" s="531"/>
      <c r="BX48" s="531"/>
      <c r="BY48" s="531"/>
      <c r="BZ48" s="531"/>
      <c r="CA48" s="531"/>
      <c r="CB48" s="531"/>
      <c r="CC48" s="531"/>
      <c r="CD48" s="531"/>
      <c r="CE48" s="531"/>
      <c r="CF48" s="531"/>
      <c r="CG48" s="531"/>
      <c r="CH48" s="531"/>
      <c r="CI48" s="531"/>
      <c r="CJ48" s="531"/>
      <c r="CK48" s="531"/>
      <c r="CL48" s="531"/>
      <c r="CM48" s="531"/>
      <c r="CN48" s="531"/>
      <c r="CO48" s="531"/>
      <c r="CP48" s="531"/>
      <c r="CQ48" s="531"/>
      <c r="CR48" s="531"/>
      <c r="CS48" s="531"/>
      <c r="CT48" s="531"/>
      <c r="CU48" s="531"/>
      <c r="CV48" s="531"/>
      <c r="CW48" s="531"/>
      <c r="CX48" s="531"/>
      <c r="CY48" s="531"/>
      <c r="CZ48" s="531"/>
      <c r="DA48" s="531"/>
      <c r="DB48" s="531"/>
      <c r="DC48" s="531"/>
      <c r="DD48" s="531"/>
      <c r="DE48" s="531"/>
      <c r="DF48" s="531"/>
      <c r="DG48" s="531"/>
    </row>
    <row r="49" spans="1:111" s="549" customFormat="1" ht="15.75" customHeight="1">
      <c r="A49" s="547" t="s">
        <v>613</v>
      </c>
      <c r="B49" s="548">
        <v>2163192</v>
      </c>
      <c r="C49" s="548">
        <v>25418449.541999999</v>
      </c>
      <c r="D49" s="548">
        <v>1155736</v>
      </c>
      <c r="E49" s="548">
        <v>12722633.457</v>
      </c>
      <c r="F49" s="548">
        <v>527611</v>
      </c>
      <c r="G49" s="548">
        <v>4951498.6540000001</v>
      </c>
      <c r="H49" s="548">
        <v>192688</v>
      </c>
      <c r="I49" s="548">
        <v>3291132.2609999999</v>
      </c>
      <c r="J49" s="548">
        <v>109090</v>
      </c>
      <c r="K49" s="548">
        <v>2219657.227</v>
      </c>
      <c r="L49" s="548">
        <v>32967</v>
      </c>
      <c r="M49" s="548">
        <v>601305.80599999998</v>
      </c>
      <c r="N49" s="548">
        <v>162658</v>
      </c>
      <c r="O49" s="548">
        <v>3457034.6239999998</v>
      </c>
      <c r="P49" s="548">
        <v>0</v>
      </c>
      <c r="Q49" s="548">
        <v>0</v>
      </c>
      <c r="R49" s="548">
        <v>0</v>
      </c>
      <c r="S49" s="548">
        <v>0</v>
      </c>
      <c r="T49" s="531"/>
      <c r="U49" s="531"/>
      <c r="V49" s="531"/>
      <c r="W49" s="531"/>
      <c r="X49" s="531"/>
      <c r="Y49" s="531"/>
      <c r="Z49" s="531"/>
      <c r="AA49" s="531"/>
      <c r="AB49" s="531"/>
      <c r="AC49" s="531"/>
      <c r="AD49" s="531"/>
      <c r="AE49" s="531"/>
      <c r="AF49" s="531"/>
      <c r="AG49" s="531"/>
      <c r="AH49" s="531"/>
      <c r="AI49" s="531"/>
      <c r="AJ49" s="531"/>
      <c r="AK49" s="531"/>
      <c r="AL49" s="531"/>
      <c r="AM49" s="531"/>
      <c r="AN49" s="531"/>
      <c r="AO49" s="531"/>
      <c r="AP49" s="531"/>
      <c r="AQ49" s="531"/>
      <c r="AR49" s="531"/>
      <c r="AS49" s="531"/>
      <c r="AT49" s="531"/>
      <c r="AU49" s="531"/>
      <c r="AV49" s="531"/>
      <c r="AW49" s="531"/>
      <c r="AX49" s="531"/>
      <c r="AY49" s="531"/>
      <c r="AZ49" s="531"/>
      <c r="BA49" s="531"/>
      <c r="BB49" s="531"/>
      <c r="BC49" s="531"/>
      <c r="BD49" s="531"/>
      <c r="BE49" s="531"/>
      <c r="BF49" s="531"/>
      <c r="BG49" s="531"/>
      <c r="BH49" s="531"/>
      <c r="BI49" s="531"/>
      <c r="BJ49" s="531"/>
      <c r="BK49" s="531"/>
      <c r="BL49" s="531"/>
      <c r="BM49" s="531"/>
      <c r="BN49" s="531"/>
      <c r="BO49" s="531"/>
      <c r="BP49" s="531"/>
      <c r="BQ49" s="531"/>
      <c r="BR49" s="531"/>
      <c r="BS49" s="531"/>
      <c r="BT49" s="531"/>
      <c r="BU49" s="531"/>
      <c r="BV49" s="531"/>
      <c r="BW49" s="531"/>
      <c r="BX49" s="531"/>
      <c r="BY49" s="531"/>
      <c r="BZ49" s="531"/>
      <c r="CA49" s="531"/>
      <c r="CB49" s="531"/>
      <c r="CC49" s="531"/>
      <c r="CD49" s="531"/>
      <c r="CE49" s="531"/>
      <c r="CF49" s="531"/>
      <c r="CG49" s="531"/>
      <c r="CH49" s="531"/>
      <c r="CI49" s="531"/>
      <c r="CJ49" s="531"/>
      <c r="CK49" s="531"/>
      <c r="CL49" s="531"/>
      <c r="CM49" s="531"/>
      <c r="CN49" s="531"/>
      <c r="CO49" s="531"/>
      <c r="CP49" s="531"/>
      <c r="CQ49" s="531"/>
      <c r="CR49" s="531"/>
      <c r="CS49" s="531"/>
      <c r="CT49" s="531"/>
      <c r="CU49" s="531"/>
      <c r="CV49" s="531"/>
      <c r="CW49" s="531"/>
      <c r="CX49" s="531"/>
      <c r="CY49" s="531"/>
      <c r="CZ49" s="531"/>
      <c r="DA49" s="531"/>
      <c r="DB49" s="531"/>
      <c r="DC49" s="531"/>
      <c r="DD49" s="531"/>
      <c r="DE49" s="531"/>
      <c r="DF49" s="531"/>
      <c r="DG49" s="531"/>
    </row>
    <row r="50" spans="1:111" s="549" customFormat="1" ht="15.75" customHeight="1">
      <c r="A50" s="547" t="s">
        <v>614</v>
      </c>
      <c r="B50" s="548">
        <v>18103793</v>
      </c>
      <c r="C50" s="548">
        <v>204602439.067</v>
      </c>
      <c r="D50" s="548">
        <v>11592835</v>
      </c>
      <c r="E50" s="548">
        <v>121579492.561</v>
      </c>
      <c r="F50" s="548">
        <v>5161651</v>
      </c>
      <c r="G50" s="548">
        <v>52327817.956</v>
      </c>
      <c r="H50" s="548">
        <v>1707858</v>
      </c>
      <c r="I50" s="548">
        <v>26353323.019000001</v>
      </c>
      <c r="J50" s="548">
        <v>932486</v>
      </c>
      <c r="K50" s="548">
        <v>13723471.596000001</v>
      </c>
      <c r="L50" s="548">
        <v>280016</v>
      </c>
      <c r="M50" s="548">
        <v>4863452.2120000003</v>
      </c>
      <c r="N50" s="548">
        <v>1135551</v>
      </c>
      <c r="O50" s="548">
        <v>20954457.945999999</v>
      </c>
      <c r="P50" s="548">
        <v>0</v>
      </c>
      <c r="Q50" s="548">
        <v>0</v>
      </c>
      <c r="R50" s="548">
        <v>0</v>
      </c>
      <c r="S50" s="548">
        <v>0</v>
      </c>
      <c r="T50" s="531"/>
      <c r="U50" s="531"/>
      <c r="V50" s="531"/>
      <c r="W50" s="531"/>
      <c r="X50" s="531"/>
      <c r="Y50" s="531"/>
      <c r="Z50" s="531"/>
      <c r="AA50" s="531"/>
      <c r="AB50" s="531"/>
      <c r="AC50" s="531"/>
      <c r="AD50" s="531"/>
      <c r="AE50" s="531"/>
      <c r="AF50" s="531"/>
      <c r="AG50" s="531"/>
      <c r="AH50" s="531"/>
      <c r="AI50" s="531"/>
      <c r="AJ50" s="531"/>
      <c r="AK50" s="531"/>
      <c r="AL50" s="531"/>
      <c r="AM50" s="531"/>
      <c r="AN50" s="531"/>
      <c r="AO50" s="531"/>
      <c r="AP50" s="531"/>
      <c r="AQ50" s="531"/>
      <c r="AR50" s="531"/>
      <c r="AS50" s="531"/>
      <c r="AT50" s="531"/>
      <c r="AU50" s="531"/>
      <c r="AV50" s="531"/>
      <c r="AW50" s="531"/>
      <c r="AX50" s="531"/>
      <c r="AY50" s="531"/>
      <c r="AZ50" s="531"/>
      <c r="BA50" s="531"/>
      <c r="BB50" s="531"/>
      <c r="BC50" s="531"/>
      <c r="BD50" s="531"/>
      <c r="BE50" s="531"/>
      <c r="BF50" s="531"/>
      <c r="BG50" s="531"/>
      <c r="BH50" s="531"/>
      <c r="BI50" s="531"/>
      <c r="BJ50" s="531"/>
      <c r="BK50" s="531"/>
      <c r="BL50" s="531"/>
      <c r="BM50" s="531"/>
      <c r="BN50" s="531"/>
      <c r="BO50" s="531"/>
      <c r="BP50" s="531"/>
      <c r="BQ50" s="531"/>
      <c r="BR50" s="531"/>
      <c r="BS50" s="531"/>
      <c r="BT50" s="531"/>
      <c r="BU50" s="531"/>
      <c r="BV50" s="531"/>
      <c r="BW50" s="531"/>
      <c r="BX50" s="531"/>
      <c r="BY50" s="531"/>
      <c r="BZ50" s="531"/>
      <c r="CA50" s="531"/>
      <c r="CB50" s="531"/>
      <c r="CC50" s="531"/>
      <c r="CD50" s="531"/>
      <c r="CE50" s="531"/>
      <c r="CF50" s="531"/>
      <c r="CG50" s="531"/>
      <c r="CH50" s="531"/>
      <c r="CI50" s="531"/>
      <c r="CJ50" s="531"/>
      <c r="CK50" s="531"/>
      <c r="CL50" s="531"/>
      <c r="CM50" s="531"/>
      <c r="CN50" s="531"/>
      <c r="CO50" s="531"/>
      <c r="CP50" s="531"/>
      <c r="CQ50" s="531"/>
      <c r="CR50" s="531"/>
      <c r="CS50" s="531"/>
      <c r="CT50" s="531"/>
      <c r="CU50" s="531"/>
      <c r="CV50" s="531"/>
      <c r="CW50" s="531"/>
      <c r="CX50" s="531"/>
      <c r="CY50" s="531"/>
      <c r="CZ50" s="531"/>
      <c r="DA50" s="531"/>
      <c r="DB50" s="531"/>
      <c r="DC50" s="531"/>
      <c r="DD50" s="531"/>
      <c r="DE50" s="531"/>
      <c r="DF50" s="531"/>
      <c r="DG50" s="531"/>
    </row>
    <row r="51" spans="1:111" s="549" customFormat="1" ht="15.75" customHeight="1">
      <c r="A51" s="547" t="s">
        <v>615</v>
      </c>
      <c r="B51" s="548">
        <v>3009994</v>
      </c>
      <c r="C51" s="548">
        <v>30568729.545000002</v>
      </c>
      <c r="D51" s="548">
        <v>1858744</v>
      </c>
      <c r="E51" s="548">
        <v>19320370.515999999</v>
      </c>
      <c r="F51" s="548">
        <v>865475</v>
      </c>
      <c r="G51" s="548">
        <v>7609877.227</v>
      </c>
      <c r="H51" s="548">
        <v>297136</v>
      </c>
      <c r="I51" s="548">
        <v>4162008.6979999999</v>
      </c>
      <c r="J51" s="548">
        <v>194607</v>
      </c>
      <c r="K51" s="548">
        <v>3311742.8659999999</v>
      </c>
      <c r="L51" s="548">
        <v>33332</v>
      </c>
      <c r="M51" s="548">
        <v>536242.00100000005</v>
      </c>
      <c r="N51" s="548">
        <v>225802</v>
      </c>
      <c r="O51" s="548">
        <v>4255227.0140000004</v>
      </c>
      <c r="P51" s="548">
        <v>0</v>
      </c>
      <c r="Q51" s="548">
        <v>0</v>
      </c>
      <c r="R51" s="548">
        <v>0</v>
      </c>
      <c r="S51" s="548">
        <v>0</v>
      </c>
      <c r="T51" s="531"/>
      <c r="U51" s="531"/>
      <c r="V51" s="531"/>
      <c r="W51" s="531"/>
      <c r="X51" s="531"/>
      <c r="Y51" s="531"/>
      <c r="Z51" s="531"/>
      <c r="AA51" s="531"/>
      <c r="AB51" s="531"/>
      <c r="AC51" s="531"/>
      <c r="AD51" s="531"/>
      <c r="AE51" s="531"/>
      <c r="AF51" s="531"/>
      <c r="AG51" s="531"/>
      <c r="AH51" s="531"/>
      <c r="AI51" s="531"/>
      <c r="AJ51" s="531"/>
      <c r="AK51" s="531"/>
      <c r="AL51" s="531"/>
      <c r="AM51" s="531"/>
      <c r="AN51" s="531"/>
      <c r="AO51" s="531"/>
      <c r="AP51" s="531"/>
      <c r="AQ51" s="531"/>
      <c r="AR51" s="531"/>
      <c r="AS51" s="531"/>
      <c r="AT51" s="531"/>
      <c r="AU51" s="531"/>
      <c r="AV51" s="531"/>
      <c r="AW51" s="531"/>
      <c r="AX51" s="531"/>
      <c r="AY51" s="531"/>
      <c r="AZ51" s="531"/>
      <c r="BA51" s="531"/>
      <c r="BB51" s="531"/>
      <c r="BC51" s="531"/>
      <c r="BD51" s="531"/>
      <c r="BE51" s="531"/>
      <c r="BF51" s="531"/>
      <c r="BG51" s="531"/>
      <c r="BH51" s="531"/>
      <c r="BI51" s="531"/>
      <c r="BJ51" s="531"/>
      <c r="BK51" s="531"/>
      <c r="BL51" s="531"/>
      <c r="BM51" s="531"/>
      <c r="BN51" s="531"/>
      <c r="BO51" s="531"/>
      <c r="BP51" s="531"/>
      <c r="BQ51" s="531"/>
      <c r="BR51" s="531"/>
      <c r="BS51" s="531"/>
      <c r="BT51" s="531"/>
      <c r="BU51" s="531"/>
      <c r="BV51" s="531"/>
      <c r="BW51" s="531"/>
      <c r="BX51" s="531"/>
      <c r="BY51" s="531"/>
      <c r="BZ51" s="531"/>
      <c r="CA51" s="531"/>
      <c r="CB51" s="531"/>
      <c r="CC51" s="531"/>
      <c r="CD51" s="531"/>
      <c r="CE51" s="531"/>
      <c r="CF51" s="531"/>
      <c r="CG51" s="531"/>
      <c r="CH51" s="531"/>
      <c r="CI51" s="531"/>
      <c r="CJ51" s="531"/>
      <c r="CK51" s="531"/>
      <c r="CL51" s="531"/>
      <c r="CM51" s="531"/>
      <c r="CN51" s="531"/>
      <c r="CO51" s="531"/>
      <c r="CP51" s="531"/>
      <c r="CQ51" s="531"/>
      <c r="CR51" s="531"/>
      <c r="CS51" s="531"/>
      <c r="CT51" s="531"/>
      <c r="CU51" s="531"/>
      <c r="CV51" s="531"/>
      <c r="CW51" s="531"/>
      <c r="CX51" s="531"/>
      <c r="CY51" s="531"/>
      <c r="CZ51" s="531"/>
      <c r="DA51" s="531"/>
      <c r="DB51" s="531"/>
      <c r="DC51" s="531"/>
      <c r="DD51" s="531"/>
      <c r="DE51" s="531"/>
      <c r="DF51" s="531"/>
      <c r="DG51" s="531"/>
    </row>
    <row r="52" spans="1:111" s="549" customFormat="1" ht="15.75" customHeight="1">
      <c r="A52" s="550" t="s">
        <v>616</v>
      </c>
      <c r="B52" s="551">
        <v>4347322</v>
      </c>
      <c r="C52" s="551">
        <v>47692071.567000002</v>
      </c>
      <c r="D52" s="551">
        <v>2699073</v>
      </c>
      <c r="E52" s="551">
        <v>27771064.175999999</v>
      </c>
      <c r="F52" s="551">
        <v>1076492</v>
      </c>
      <c r="G52" s="551">
        <v>9805595.9790000003</v>
      </c>
      <c r="H52" s="551">
        <v>434303</v>
      </c>
      <c r="I52" s="551">
        <v>6319135.682</v>
      </c>
      <c r="J52" s="551">
        <v>255138</v>
      </c>
      <c r="K52" s="551">
        <v>4068950.9410000001</v>
      </c>
      <c r="L52" s="551">
        <v>59465</v>
      </c>
      <c r="M52" s="551">
        <v>939958.31900000002</v>
      </c>
      <c r="N52" s="551">
        <v>297354</v>
      </c>
      <c r="O52" s="551">
        <v>5549355.8090000004</v>
      </c>
      <c r="P52" s="551">
        <v>0</v>
      </c>
      <c r="Q52" s="551">
        <v>0</v>
      </c>
      <c r="R52" s="551">
        <v>0</v>
      </c>
      <c r="S52" s="551">
        <v>0</v>
      </c>
      <c r="T52" s="531"/>
      <c r="U52" s="531"/>
      <c r="V52" s="531"/>
      <c r="W52" s="531"/>
      <c r="X52" s="531"/>
      <c r="Y52" s="531"/>
      <c r="Z52" s="531"/>
      <c r="AA52" s="531"/>
      <c r="AB52" s="531"/>
      <c r="AC52" s="531"/>
      <c r="AD52" s="531"/>
      <c r="AE52" s="531"/>
      <c r="AF52" s="531"/>
      <c r="AG52" s="531"/>
      <c r="AH52" s="531"/>
      <c r="AI52" s="531"/>
      <c r="AJ52" s="531"/>
      <c r="AK52" s="531"/>
      <c r="AL52" s="531"/>
      <c r="AM52" s="531"/>
      <c r="AN52" s="531"/>
      <c r="AO52" s="531"/>
      <c r="AP52" s="531"/>
      <c r="AQ52" s="531"/>
      <c r="AR52" s="531"/>
      <c r="AS52" s="531"/>
      <c r="AT52" s="531"/>
      <c r="AU52" s="531"/>
      <c r="AV52" s="531"/>
      <c r="AW52" s="531"/>
      <c r="AX52" s="531"/>
      <c r="AY52" s="531"/>
      <c r="AZ52" s="531"/>
      <c r="BA52" s="531"/>
      <c r="BB52" s="531"/>
      <c r="BC52" s="531"/>
      <c r="BD52" s="531"/>
      <c r="BE52" s="531"/>
      <c r="BF52" s="531"/>
      <c r="BG52" s="531"/>
      <c r="BH52" s="531"/>
      <c r="BI52" s="531"/>
      <c r="BJ52" s="531"/>
      <c r="BK52" s="531"/>
      <c r="BL52" s="531"/>
      <c r="BM52" s="531"/>
      <c r="BN52" s="531"/>
      <c r="BO52" s="531"/>
      <c r="BP52" s="531"/>
      <c r="BQ52" s="531"/>
      <c r="BR52" s="531"/>
      <c r="BS52" s="531"/>
      <c r="BT52" s="531"/>
      <c r="BU52" s="531"/>
      <c r="BV52" s="531"/>
      <c r="BW52" s="531"/>
      <c r="BX52" s="531"/>
      <c r="BY52" s="531"/>
      <c r="BZ52" s="531"/>
      <c r="CA52" s="531"/>
      <c r="CB52" s="531"/>
      <c r="CC52" s="531"/>
      <c r="CD52" s="531"/>
      <c r="CE52" s="531"/>
      <c r="CF52" s="531"/>
      <c r="CG52" s="531"/>
      <c r="CH52" s="531"/>
      <c r="CI52" s="531"/>
      <c r="CJ52" s="531"/>
      <c r="CK52" s="531"/>
      <c r="CL52" s="531"/>
      <c r="CM52" s="531"/>
      <c r="CN52" s="531"/>
      <c r="CO52" s="531"/>
      <c r="CP52" s="531"/>
      <c r="CQ52" s="531"/>
      <c r="CR52" s="531"/>
      <c r="CS52" s="531"/>
      <c r="CT52" s="531"/>
      <c r="CU52" s="531"/>
      <c r="CV52" s="531"/>
      <c r="CW52" s="531"/>
      <c r="CX52" s="531"/>
      <c r="CY52" s="531"/>
      <c r="CZ52" s="531"/>
      <c r="DA52" s="531"/>
      <c r="DB52" s="531"/>
      <c r="DC52" s="531"/>
      <c r="DD52" s="531"/>
      <c r="DE52" s="531"/>
      <c r="DF52" s="531"/>
      <c r="DG52" s="531"/>
    </row>
    <row r="53" spans="1:111" s="549" customFormat="1" ht="15.75" customHeight="1">
      <c r="A53" s="547" t="s">
        <v>617</v>
      </c>
      <c r="B53" s="548">
        <v>5782961</v>
      </c>
      <c r="C53" s="548">
        <v>65058399.147</v>
      </c>
      <c r="D53" s="548">
        <v>3630225</v>
      </c>
      <c r="E53" s="548">
        <v>38233645.463</v>
      </c>
      <c r="F53" s="548">
        <v>1717981</v>
      </c>
      <c r="G53" s="548">
        <v>15115844.886</v>
      </c>
      <c r="H53" s="548">
        <v>525675</v>
      </c>
      <c r="I53" s="548">
        <v>7875279.5300000003</v>
      </c>
      <c r="J53" s="548">
        <v>296728</v>
      </c>
      <c r="K53" s="548">
        <v>5371201.602</v>
      </c>
      <c r="L53" s="548">
        <v>74557</v>
      </c>
      <c r="M53" s="548">
        <v>1280349.5009999999</v>
      </c>
      <c r="N53" s="548">
        <v>362479</v>
      </c>
      <c r="O53" s="548">
        <v>7175740.335</v>
      </c>
      <c r="P53" s="548">
        <v>0</v>
      </c>
      <c r="Q53" s="548">
        <v>0</v>
      </c>
      <c r="R53" s="548">
        <v>0</v>
      </c>
      <c r="S53" s="548">
        <v>0</v>
      </c>
      <c r="T53" s="531"/>
      <c r="U53" s="531"/>
      <c r="V53" s="531"/>
      <c r="W53" s="531"/>
      <c r="X53" s="531"/>
      <c r="Y53" s="531"/>
      <c r="Z53" s="531"/>
      <c r="AA53" s="531"/>
      <c r="AB53" s="531"/>
      <c r="AC53" s="531"/>
      <c r="AD53" s="531"/>
      <c r="AE53" s="531"/>
      <c r="AF53" s="531"/>
      <c r="AG53" s="531"/>
      <c r="AH53" s="531"/>
      <c r="AI53" s="531"/>
      <c r="AJ53" s="531"/>
      <c r="AK53" s="531"/>
      <c r="AL53" s="531"/>
      <c r="AM53" s="531"/>
      <c r="AN53" s="531"/>
      <c r="AO53" s="531"/>
      <c r="AP53" s="531"/>
      <c r="AQ53" s="531"/>
      <c r="AR53" s="531"/>
      <c r="AS53" s="531"/>
      <c r="AT53" s="531"/>
      <c r="AU53" s="531"/>
      <c r="AV53" s="531"/>
      <c r="AW53" s="531"/>
      <c r="AX53" s="531"/>
      <c r="AY53" s="531"/>
      <c r="AZ53" s="531"/>
      <c r="BA53" s="531"/>
      <c r="BB53" s="531"/>
      <c r="BC53" s="531"/>
      <c r="BD53" s="531"/>
      <c r="BE53" s="531"/>
      <c r="BF53" s="531"/>
      <c r="BG53" s="531"/>
      <c r="BH53" s="531"/>
      <c r="BI53" s="531"/>
      <c r="BJ53" s="531"/>
      <c r="BK53" s="531"/>
      <c r="BL53" s="531"/>
      <c r="BM53" s="531"/>
      <c r="BN53" s="531"/>
      <c r="BO53" s="531"/>
      <c r="BP53" s="531"/>
      <c r="BQ53" s="531"/>
      <c r="BR53" s="531"/>
      <c r="BS53" s="531"/>
      <c r="BT53" s="531"/>
      <c r="BU53" s="531"/>
      <c r="BV53" s="531"/>
      <c r="BW53" s="531"/>
      <c r="BX53" s="531"/>
      <c r="BY53" s="531"/>
      <c r="BZ53" s="531"/>
      <c r="CA53" s="531"/>
      <c r="CB53" s="531"/>
      <c r="CC53" s="531"/>
      <c r="CD53" s="531"/>
      <c r="CE53" s="531"/>
      <c r="CF53" s="531"/>
      <c r="CG53" s="531"/>
      <c r="CH53" s="531"/>
      <c r="CI53" s="531"/>
      <c r="CJ53" s="531"/>
      <c r="CK53" s="531"/>
      <c r="CL53" s="531"/>
      <c r="CM53" s="531"/>
      <c r="CN53" s="531"/>
      <c r="CO53" s="531"/>
      <c r="CP53" s="531"/>
      <c r="CQ53" s="531"/>
      <c r="CR53" s="531"/>
      <c r="CS53" s="531"/>
      <c r="CT53" s="531"/>
      <c r="CU53" s="531"/>
      <c r="CV53" s="531"/>
      <c r="CW53" s="531"/>
      <c r="CX53" s="531"/>
      <c r="CY53" s="531"/>
      <c r="CZ53" s="531"/>
      <c r="DA53" s="531"/>
      <c r="DB53" s="531"/>
      <c r="DC53" s="531"/>
      <c r="DD53" s="531"/>
      <c r="DE53" s="531"/>
      <c r="DF53" s="531"/>
      <c r="DG53" s="531"/>
    </row>
    <row r="54" spans="1:111" s="549" customFormat="1" ht="15.75" customHeight="1">
      <c r="A54" s="547" t="s">
        <v>618</v>
      </c>
      <c r="B54" s="548">
        <v>3702612</v>
      </c>
      <c r="C54" s="548">
        <v>42581078.685999997</v>
      </c>
      <c r="D54" s="548">
        <v>2266352</v>
      </c>
      <c r="E54" s="548">
        <v>23850396.313999999</v>
      </c>
      <c r="F54" s="548">
        <v>1073874</v>
      </c>
      <c r="G54" s="548">
        <v>9341460.102</v>
      </c>
      <c r="H54" s="548">
        <v>377191</v>
      </c>
      <c r="I54" s="548">
        <v>5908283.273</v>
      </c>
      <c r="J54" s="548">
        <v>205912</v>
      </c>
      <c r="K54" s="548">
        <v>3827572.4309999999</v>
      </c>
      <c r="L54" s="548">
        <v>52522</v>
      </c>
      <c r="M54" s="548">
        <v>984754.353</v>
      </c>
      <c r="N54" s="548">
        <v>271220</v>
      </c>
      <c r="O54" s="548">
        <v>5719472.5599999996</v>
      </c>
      <c r="P54" s="548">
        <v>0</v>
      </c>
      <c r="Q54" s="548">
        <v>0</v>
      </c>
      <c r="R54" s="548">
        <v>0</v>
      </c>
      <c r="S54" s="548">
        <v>0</v>
      </c>
      <c r="T54" s="531"/>
      <c r="U54" s="531"/>
      <c r="V54" s="531"/>
      <c r="W54" s="531"/>
      <c r="X54" s="531"/>
      <c r="Y54" s="531"/>
      <c r="Z54" s="531"/>
      <c r="AA54" s="531"/>
      <c r="AB54" s="531"/>
      <c r="AC54" s="531"/>
      <c r="AD54" s="531"/>
      <c r="AE54" s="531"/>
      <c r="AF54" s="531"/>
      <c r="AG54" s="531"/>
      <c r="AH54" s="531"/>
      <c r="AI54" s="531"/>
      <c r="AJ54" s="531"/>
      <c r="AK54" s="531"/>
      <c r="AL54" s="531"/>
      <c r="AM54" s="531"/>
      <c r="AN54" s="531"/>
      <c r="AO54" s="531"/>
      <c r="AP54" s="531"/>
      <c r="AQ54" s="531"/>
      <c r="AR54" s="531"/>
      <c r="AS54" s="531"/>
      <c r="AT54" s="531"/>
      <c r="AU54" s="531"/>
      <c r="AV54" s="531"/>
      <c r="AW54" s="531"/>
      <c r="AX54" s="531"/>
      <c r="AY54" s="531"/>
      <c r="AZ54" s="531"/>
      <c r="BA54" s="531"/>
      <c r="BB54" s="531"/>
      <c r="BC54" s="531"/>
      <c r="BD54" s="531"/>
      <c r="BE54" s="531"/>
      <c r="BF54" s="531"/>
      <c r="BG54" s="531"/>
      <c r="BH54" s="531"/>
      <c r="BI54" s="531"/>
      <c r="BJ54" s="531"/>
      <c r="BK54" s="531"/>
      <c r="BL54" s="531"/>
      <c r="BM54" s="531"/>
      <c r="BN54" s="531"/>
      <c r="BO54" s="531"/>
      <c r="BP54" s="531"/>
      <c r="BQ54" s="531"/>
      <c r="BR54" s="531"/>
      <c r="BS54" s="531"/>
      <c r="BT54" s="531"/>
      <c r="BU54" s="531"/>
      <c r="BV54" s="531"/>
      <c r="BW54" s="531"/>
      <c r="BX54" s="531"/>
      <c r="BY54" s="531"/>
      <c r="BZ54" s="531"/>
      <c r="CA54" s="531"/>
      <c r="CB54" s="531"/>
      <c r="CC54" s="531"/>
      <c r="CD54" s="531"/>
      <c r="CE54" s="531"/>
      <c r="CF54" s="531"/>
      <c r="CG54" s="531"/>
      <c r="CH54" s="531"/>
      <c r="CI54" s="531"/>
      <c r="CJ54" s="531"/>
      <c r="CK54" s="531"/>
      <c r="CL54" s="531"/>
      <c r="CM54" s="531"/>
      <c r="CN54" s="531"/>
      <c r="CO54" s="531"/>
      <c r="CP54" s="531"/>
      <c r="CQ54" s="531"/>
      <c r="CR54" s="531"/>
      <c r="CS54" s="531"/>
      <c r="CT54" s="531"/>
      <c r="CU54" s="531"/>
      <c r="CV54" s="531"/>
      <c r="CW54" s="531"/>
      <c r="CX54" s="531"/>
      <c r="CY54" s="531"/>
      <c r="CZ54" s="531"/>
      <c r="DA54" s="531"/>
      <c r="DB54" s="531"/>
      <c r="DC54" s="531"/>
      <c r="DD54" s="531"/>
      <c r="DE54" s="531"/>
      <c r="DF54" s="531"/>
      <c r="DG54" s="531"/>
    </row>
    <row r="55" spans="1:111" s="549" customFormat="1" ht="15.75" customHeight="1">
      <c r="A55" s="547" t="s">
        <v>619</v>
      </c>
      <c r="B55" s="548">
        <v>3488956</v>
      </c>
      <c r="C55" s="548">
        <v>38341152.789999999</v>
      </c>
      <c r="D55" s="548">
        <v>2073542</v>
      </c>
      <c r="E55" s="548">
        <v>21571968.317000002</v>
      </c>
      <c r="F55" s="548">
        <v>1055342</v>
      </c>
      <c r="G55" s="548">
        <v>8946420.6689999998</v>
      </c>
      <c r="H55" s="548">
        <v>344562</v>
      </c>
      <c r="I55" s="548">
        <v>4992581.4670000002</v>
      </c>
      <c r="J55" s="548">
        <v>170620</v>
      </c>
      <c r="K55" s="548">
        <v>2876678.5210000002</v>
      </c>
      <c r="L55" s="548">
        <v>44064</v>
      </c>
      <c r="M55" s="548">
        <v>668685.68000000005</v>
      </c>
      <c r="N55" s="548">
        <v>211885</v>
      </c>
      <c r="O55" s="548">
        <v>3896042.2379999999</v>
      </c>
      <c r="P55" s="548">
        <v>0</v>
      </c>
      <c r="Q55" s="548">
        <v>0</v>
      </c>
      <c r="R55" s="548">
        <v>0</v>
      </c>
      <c r="S55" s="548">
        <v>0</v>
      </c>
      <c r="T55" s="531"/>
      <c r="U55" s="531"/>
      <c r="V55" s="531"/>
      <c r="W55" s="531"/>
      <c r="X55" s="531"/>
      <c r="Y55" s="531"/>
      <c r="Z55" s="531"/>
      <c r="AA55" s="531"/>
      <c r="AB55" s="531"/>
      <c r="AC55" s="531"/>
      <c r="AD55" s="531"/>
      <c r="AE55" s="531"/>
      <c r="AF55" s="531"/>
      <c r="AG55" s="531"/>
      <c r="AH55" s="531"/>
      <c r="AI55" s="531"/>
      <c r="AJ55" s="531"/>
      <c r="AK55" s="531"/>
      <c r="AL55" s="531"/>
      <c r="AM55" s="531"/>
      <c r="AN55" s="531"/>
      <c r="AO55" s="531"/>
      <c r="AP55" s="531"/>
      <c r="AQ55" s="531"/>
      <c r="AR55" s="531"/>
      <c r="AS55" s="531"/>
      <c r="AT55" s="531"/>
      <c r="AU55" s="531"/>
      <c r="AV55" s="531"/>
      <c r="AW55" s="531"/>
      <c r="AX55" s="531"/>
      <c r="AY55" s="531"/>
      <c r="AZ55" s="531"/>
      <c r="BA55" s="531"/>
      <c r="BB55" s="531"/>
      <c r="BC55" s="531"/>
      <c r="BD55" s="531"/>
      <c r="BE55" s="531"/>
      <c r="BF55" s="531"/>
      <c r="BG55" s="531"/>
      <c r="BH55" s="531"/>
      <c r="BI55" s="531"/>
      <c r="BJ55" s="531"/>
      <c r="BK55" s="531"/>
      <c r="BL55" s="531"/>
      <c r="BM55" s="531"/>
      <c r="BN55" s="531"/>
      <c r="BO55" s="531"/>
      <c r="BP55" s="531"/>
      <c r="BQ55" s="531"/>
      <c r="BR55" s="531"/>
      <c r="BS55" s="531"/>
      <c r="BT55" s="531"/>
      <c r="BU55" s="531"/>
      <c r="BV55" s="531"/>
      <c r="BW55" s="531"/>
      <c r="BX55" s="531"/>
      <c r="BY55" s="531"/>
      <c r="BZ55" s="531"/>
      <c r="CA55" s="531"/>
      <c r="CB55" s="531"/>
      <c r="CC55" s="531"/>
      <c r="CD55" s="531"/>
      <c r="CE55" s="531"/>
      <c r="CF55" s="531"/>
      <c r="CG55" s="531"/>
      <c r="CH55" s="531"/>
      <c r="CI55" s="531"/>
      <c r="CJ55" s="531"/>
      <c r="CK55" s="531"/>
      <c r="CL55" s="531"/>
      <c r="CM55" s="531"/>
      <c r="CN55" s="531"/>
      <c r="CO55" s="531"/>
      <c r="CP55" s="531"/>
      <c r="CQ55" s="531"/>
      <c r="CR55" s="531"/>
      <c r="CS55" s="531"/>
      <c r="CT55" s="531"/>
      <c r="CU55" s="531"/>
      <c r="CV55" s="531"/>
      <c r="CW55" s="531"/>
      <c r="CX55" s="531"/>
      <c r="CY55" s="531"/>
      <c r="CZ55" s="531"/>
      <c r="DA55" s="531"/>
      <c r="DB55" s="531"/>
      <c r="DC55" s="531"/>
      <c r="DD55" s="531"/>
      <c r="DE55" s="531"/>
      <c r="DF55" s="531"/>
      <c r="DG55" s="531"/>
    </row>
    <row r="56" spans="1:111" s="549" customFormat="1" ht="15.75" customHeight="1">
      <c r="A56" s="547" t="s">
        <v>620</v>
      </c>
      <c r="B56" s="548">
        <v>5228229</v>
      </c>
      <c r="C56" s="548">
        <v>58352954.776000001</v>
      </c>
      <c r="D56" s="548">
        <v>3444447</v>
      </c>
      <c r="E56" s="548">
        <v>35078749.011</v>
      </c>
      <c r="F56" s="548">
        <v>1476598</v>
      </c>
      <c r="G56" s="548">
        <v>13899298.504000001</v>
      </c>
      <c r="H56" s="548">
        <v>515579</v>
      </c>
      <c r="I56" s="548">
        <v>7923351.4900000002</v>
      </c>
      <c r="J56" s="548">
        <v>234466</v>
      </c>
      <c r="K56" s="548">
        <v>4132778.2089999998</v>
      </c>
      <c r="L56" s="548">
        <v>67161</v>
      </c>
      <c r="M56" s="548">
        <v>1191790.834</v>
      </c>
      <c r="N56" s="548">
        <v>272783</v>
      </c>
      <c r="O56" s="548">
        <v>5345511.2659999998</v>
      </c>
      <c r="P56" s="548">
        <v>0</v>
      </c>
      <c r="Q56" s="548">
        <v>0</v>
      </c>
      <c r="R56" s="548">
        <v>0</v>
      </c>
      <c r="S56" s="548">
        <v>0</v>
      </c>
      <c r="T56" s="531"/>
      <c r="U56" s="531"/>
      <c r="V56" s="531"/>
      <c r="W56" s="531"/>
      <c r="X56" s="531"/>
      <c r="Y56" s="531"/>
      <c r="Z56" s="531"/>
      <c r="AA56" s="531"/>
      <c r="AB56" s="531"/>
      <c r="AC56" s="531"/>
      <c r="AD56" s="531"/>
      <c r="AE56" s="531"/>
      <c r="AF56" s="531"/>
      <c r="AG56" s="531"/>
      <c r="AH56" s="531"/>
      <c r="AI56" s="531"/>
      <c r="AJ56" s="531"/>
      <c r="AK56" s="531"/>
      <c r="AL56" s="531"/>
      <c r="AM56" s="531"/>
      <c r="AN56" s="531"/>
      <c r="AO56" s="531"/>
      <c r="AP56" s="531"/>
      <c r="AQ56" s="531"/>
      <c r="AR56" s="531"/>
      <c r="AS56" s="531"/>
      <c r="AT56" s="531"/>
      <c r="AU56" s="531"/>
      <c r="AV56" s="531"/>
      <c r="AW56" s="531"/>
      <c r="AX56" s="531"/>
      <c r="AY56" s="531"/>
      <c r="AZ56" s="531"/>
      <c r="BA56" s="531"/>
      <c r="BB56" s="531"/>
      <c r="BC56" s="531"/>
      <c r="BD56" s="531"/>
      <c r="BE56" s="531"/>
      <c r="BF56" s="531"/>
      <c r="BG56" s="531"/>
      <c r="BH56" s="531"/>
      <c r="BI56" s="531"/>
      <c r="BJ56" s="531"/>
      <c r="BK56" s="531"/>
      <c r="BL56" s="531"/>
      <c r="BM56" s="531"/>
      <c r="BN56" s="531"/>
      <c r="BO56" s="531"/>
      <c r="BP56" s="531"/>
      <c r="BQ56" s="531"/>
      <c r="BR56" s="531"/>
      <c r="BS56" s="531"/>
      <c r="BT56" s="531"/>
      <c r="BU56" s="531"/>
      <c r="BV56" s="531"/>
      <c r="BW56" s="531"/>
      <c r="BX56" s="531"/>
      <c r="BY56" s="531"/>
      <c r="BZ56" s="531"/>
      <c r="CA56" s="531"/>
      <c r="CB56" s="531"/>
      <c r="CC56" s="531"/>
      <c r="CD56" s="531"/>
      <c r="CE56" s="531"/>
      <c r="CF56" s="531"/>
      <c r="CG56" s="531"/>
      <c r="CH56" s="531"/>
      <c r="CI56" s="531"/>
      <c r="CJ56" s="531"/>
      <c r="CK56" s="531"/>
      <c r="CL56" s="531"/>
      <c r="CM56" s="531"/>
      <c r="CN56" s="531"/>
      <c r="CO56" s="531"/>
      <c r="CP56" s="531"/>
      <c r="CQ56" s="531"/>
      <c r="CR56" s="531"/>
      <c r="CS56" s="531"/>
      <c r="CT56" s="531"/>
      <c r="CU56" s="531"/>
      <c r="CV56" s="531"/>
      <c r="CW56" s="531"/>
      <c r="CX56" s="531"/>
      <c r="CY56" s="531"/>
      <c r="CZ56" s="531"/>
      <c r="DA56" s="531"/>
      <c r="DB56" s="531"/>
      <c r="DC56" s="531"/>
      <c r="DD56" s="531"/>
      <c r="DE56" s="531"/>
      <c r="DF56" s="531"/>
      <c r="DG56" s="531"/>
    </row>
    <row r="57" spans="1:111" s="549" customFormat="1" ht="15.75" customHeight="1">
      <c r="A57" s="550" t="s">
        <v>621</v>
      </c>
      <c r="B57" s="551">
        <v>4225460</v>
      </c>
      <c r="C57" s="551">
        <v>49598951.835000001</v>
      </c>
      <c r="D57" s="551">
        <v>2513292</v>
      </c>
      <c r="E57" s="551">
        <v>29375930.026999999</v>
      </c>
      <c r="F57" s="551">
        <v>1531577</v>
      </c>
      <c r="G57" s="551">
        <v>14801474.549000001</v>
      </c>
      <c r="H57" s="551">
        <v>313406</v>
      </c>
      <c r="I57" s="551">
        <v>5213957.72</v>
      </c>
      <c r="J57" s="551">
        <v>216282</v>
      </c>
      <c r="K57" s="551">
        <v>4515999.7910000002</v>
      </c>
      <c r="L57" s="551">
        <v>39724</v>
      </c>
      <c r="M57" s="551">
        <v>733408.93700000003</v>
      </c>
      <c r="N57" s="551">
        <v>223152</v>
      </c>
      <c r="O57" s="551">
        <v>5102466.659</v>
      </c>
      <c r="P57" s="551">
        <v>0</v>
      </c>
      <c r="Q57" s="551">
        <v>0</v>
      </c>
      <c r="R57" s="551">
        <v>0</v>
      </c>
      <c r="S57" s="551">
        <v>0</v>
      </c>
      <c r="T57" s="531"/>
      <c r="U57" s="531"/>
      <c r="V57" s="531"/>
      <c r="W57" s="531"/>
      <c r="X57" s="531"/>
      <c r="Y57" s="531"/>
      <c r="Z57" s="531"/>
      <c r="AA57" s="531"/>
      <c r="AB57" s="531"/>
      <c r="AC57" s="531"/>
      <c r="AD57" s="531"/>
      <c r="AE57" s="531"/>
      <c r="AF57" s="531"/>
      <c r="AG57" s="531"/>
      <c r="AH57" s="531"/>
      <c r="AI57" s="531"/>
      <c r="AJ57" s="531"/>
      <c r="AK57" s="531"/>
      <c r="AL57" s="531"/>
      <c r="AM57" s="531"/>
      <c r="AN57" s="531"/>
      <c r="AO57" s="531"/>
      <c r="AP57" s="531"/>
      <c r="AQ57" s="531"/>
      <c r="AR57" s="531"/>
      <c r="AS57" s="531"/>
      <c r="AT57" s="531"/>
      <c r="AU57" s="531"/>
      <c r="AV57" s="531"/>
      <c r="AW57" s="531"/>
      <c r="AX57" s="531"/>
      <c r="AY57" s="531"/>
      <c r="AZ57" s="531"/>
      <c r="BA57" s="531"/>
      <c r="BB57" s="531"/>
      <c r="BC57" s="531"/>
      <c r="BD57" s="531"/>
      <c r="BE57" s="531"/>
      <c r="BF57" s="531"/>
      <c r="BG57" s="531"/>
      <c r="BH57" s="531"/>
      <c r="BI57" s="531"/>
      <c r="BJ57" s="531"/>
      <c r="BK57" s="531"/>
      <c r="BL57" s="531"/>
      <c r="BM57" s="531"/>
      <c r="BN57" s="531"/>
      <c r="BO57" s="531"/>
      <c r="BP57" s="531"/>
      <c r="BQ57" s="531"/>
      <c r="BR57" s="531"/>
      <c r="BS57" s="531"/>
      <c r="BT57" s="531"/>
      <c r="BU57" s="531"/>
      <c r="BV57" s="531"/>
      <c r="BW57" s="531"/>
      <c r="BX57" s="531"/>
      <c r="BY57" s="531"/>
      <c r="BZ57" s="531"/>
      <c r="CA57" s="531"/>
      <c r="CB57" s="531"/>
      <c r="CC57" s="531"/>
      <c r="CD57" s="531"/>
      <c r="CE57" s="531"/>
      <c r="CF57" s="531"/>
      <c r="CG57" s="531"/>
      <c r="CH57" s="531"/>
      <c r="CI57" s="531"/>
      <c r="CJ57" s="531"/>
      <c r="CK57" s="531"/>
      <c r="CL57" s="531"/>
      <c r="CM57" s="531"/>
      <c r="CN57" s="531"/>
      <c r="CO57" s="531"/>
      <c r="CP57" s="531"/>
      <c r="CQ57" s="531"/>
      <c r="CR57" s="531"/>
      <c r="CS57" s="531"/>
      <c r="CT57" s="531"/>
      <c r="CU57" s="531"/>
      <c r="CV57" s="531"/>
      <c r="CW57" s="531"/>
      <c r="CX57" s="531"/>
      <c r="CY57" s="531"/>
      <c r="CZ57" s="531"/>
      <c r="DA57" s="531"/>
      <c r="DB57" s="531"/>
      <c r="DC57" s="531"/>
      <c r="DD57" s="531"/>
      <c r="DE57" s="531"/>
      <c r="DF57" s="531"/>
      <c r="DG57" s="531"/>
    </row>
  </sheetData>
  <customSheetViews>
    <customSheetView guid="{6F28069D-A7F4-41D2-AA1B-4487F97E36F1}" scale="70" showPageBreaks="1" printArea="1" showRuler="0">
      <selection activeCell="B4" sqref="B4:K5"/>
      <pageMargins left="0.39370078740157483" right="0.39370078740157483" top="0.39370078740157483" bottom="0.39370078740157483" header="0.19685039370078741" footer="0.51181102362204722"/>
      <printOptions horizontalCentered="1" verticalCentered="1"/>
      <pageSetup paperSize="8" scale="90" orientation="landscape" horizontalDpi="4294967292" r:id="rId1"/>
      <headerFooter alignWithMargins="0"/>
    </customSheetView>
  </customSheetViews>
  <mergeCells count="13">
    <mergeCell ref="A3:A6"/>
    <mergeCell ref="B4:C5"/>
    <mergeCell ref="L4:O4"/>
    <mergeCell ref="L5:M5"/>
    <mergeCell ref="F4:G5"/>
    <mergeCell ref="H4:I5"/>
    <mergeCell ref="J4:K5"/>
    <mergeCell ref="P3:S4"/>
    <mergeCell ref="N5:O5"/>
    <mergeCell ref="P5:Q5"/>
    <mergeCell ref="R5:S5"/>
    <mergeCell ref="B3:O3"/>
    <mergeCell ref="D4:E5"/>
  </mergeCells>
  <phoneticPr fontId="2"/>
  <printOptions horizontalCentered="1" verticalCentered="1"/>
  <pageMargins left="0.39370078740157483" right="0.39370078740157483" top="0.59055118110236227" bottom="0.39370078740157483" header="0.19685039370078741" footer="0.51181102362204722"/>
  <pageSetup paperSize="8" scale="90" orientation="landscape" horizontalDpi="4294967292"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dimension ref="A1:BR70"/>
  <sheetViews>
    <sheetView zoomScale="85" zoomScaleNormal="85" workbookViewId="0">
      <pane xSplit="1" ySplit="9" topLeftCell="B10" activePane="bottomRight" state="frozen"/>
      <selection pane="topRight"/>
      <selection pane="bottomLeft"/>
      <selection pane="bottomRight"/>
    </sheetView>
  </sheetViews>
  <sheetFormatPr defaultRowHeight="13.5"/>
  <cols>
    <col min="1" max="1" width="16.375" style="187" customWidth="1"/>
    <col min="2" max="3" width="16.625" style="186" customWidth="1"/>
    <col min="4" max="4" width="13.125" style="186" customWidth="1"/>
    <col min="5" max="5" width="13.125" style="186" bestFit="1" customWidth="1"/>
    <col min="6" max="7" width="15.5" style="186" bestFit="1" customWidth="1"/>
    <col min="8" max="8" width="10.875" style="186" bestFit="1" customWidth="1"/>
    <col min="9" max="10" width="13.125" style="186" bestFit="1" customWidth="1"/>
    <col min="11" max="11" width="16.625" style="186" bestFit="1" customWidth="1"/>
    <col min="12" max="14" width="13.125" style="186" bestFit="1" customWidth="1"/>
    <col min="15" max="15" width="15.5" style="186" customWidth="1"/>
    <col min="16" max="18" width="13.125" style="186" bestFit="1" customWidth="1"/>
    <col min="19" max="19" width="16.75" style="186" bestFit="1" customWidth="1"/>
    <col min="20" max="20" width="13.125" style="186" bestFit="1" customWidth="1"/>
    <col min="21" max="21" width="14.375" style="186" bestFit="1" customWidth="1"/>
    <col min="22" max="22" width="13.125" style="186" bestFit="1" customWidth="1"/>
    <col min="23" max="23" width="16.625" style="186" bestFit="1" customWidth="1"/>
    <col min="24" max="24" width="10.875" style="186" bestFit="1" customWidth="1"/>
    <col min="25" max="27" width="13.125" style="186" bestFit="1" customWidth="1"/>
    <col min="28" max="28" width="11.75" style="186" bestFit="1" customWidth="1"/>
    <col min="29" max="29" width="10.875" style="186" bestFit="1" customWidth="1"/>
    <col min="30" max="31" width="12" style="186" customWidth="1"/>
    <col min="32" max="16384" width="9" style="186"/>
  </cols>
  <sheetData>
    <row r="1" spans="1:31" ht="28.5" customHeight="1">
      <c r="B1" s="184" t="s">
        <v>362</v>
      </c>
      <c r="C1" s="184"/>
      <c r="D1" s="184"/>
      <c r="E1" s="184"/>
      <c r="F1" s="184"/>
      <c r="G1" s="184"/>
      <c r="H1" s="184"/>
      <c r="I1" s="184"/>
      <c r="J1" s="184"/>
      <c r="K1" s="501"/>
      <c r="L1" s="184" t="s">
        <v>363</v>
      </c>
      <c r="M1" s="184"/>
      <c r="N1" s="184"/>
      <c r="O1" s="184"/>
      <c r="P1" s="184"/>
      <c r="Q1" s="184"/>
      <c r="R1" s="184"/>
      <c r="S1" s="184"/>
      <c r="T1" s="184"/>
      <c r="U1" s="184"/>
      <c r="V1" s="184"/>
      <c r="W1" s="501"/>
      <c r="X1" s="184" t="s">
        <v>363</v>
      </c>
      <c r="Y1" s="184"/>
      <c r="Z1" s="184"/>
      <c r="AA1" s="184"/>
      <c r="AB1" s="184"/>
      <c r="AC1" s="184"/>
      <c r="AD1" s="184"/>
      <c r="AE1" s="501"/>
    </row>
    <row r="2" spans="1:31" ht="14.25" customHeight="1">
      <c r="A2" s="506"/>
      <c r="K2" s="189" t="s">
        <v>708</v>
      </c>
      <c r="W2" s="189" t="s">
        <v>708</v>
      </c>
      <c r="AE2" s="189" t="s">
        <v>708</v>
      </c>
    </row>
    <row r="3" spans="1:31">
      <c r="A3" s="860" t="s">
        <v>574</v>
      </c>
      <c r="B3" s="791" t="s">
        <v>534</v>
      </c>
      <c r="C3" s="791"/>
      <c r="D3" s="786" t="s">
        <v>557</v>
      </c>
      <c r="E3" s="835"/>
      <c r="F3" s="835"/>
      <c r="G3" s="835"/>
      <c r="H3" s="835"/>
      <c r="I3" s="835"/>
      <c r="J3" s="835"/>
      <c r="K3" s="787"/>
      <c r="L3" s="786" t="s">
        <v>557</v>
      </c>
      <c r="M3" s="835"/>
      <c r="N3" s="835"/>
      <c r="O3" s="835"/>
      <c r="P3" s="791" t="s">
        <v>570</v>
      </c>
      <c r="Q3" s="791"/>
      <c r="R3" s="791"/>
      <c r="S3" s="791"/>
      <c r="T3" s="791" t="s">
        <v>476</v>
      </c>
      <c r="U3" s="791"/>
      <c r="V3" s="791"/>
      <c r="W3" s="791"/>
      <c r="X3" s="791" t="s">
        <v>242</v>
      </c>
      <c r="Y3" s="791"/>
      <c r="Z3" s="791"/>
      <c r="AA3" s="791"/>
      <c r="AB3" s="791" t="s">
        <v>566</v>
      </c>
      <c r="AC3" s="791"/>
      <c r="AD3" s="791"/>
      <c r="AE3" s="791"/>
    </row>
    <row r="4" spans="1:31">
      <c r="A4" s="861"/>
      <c r="B4" s="791"/>
      <c r="C4" s="791"/>
      <c r="D4" s="791" t="s">
        <v>541</v>
      </c>
      <c r="E4" s="791"/>
      <c r="F4" s="791"/>
      <c r="G4" s="791"/>
      <c r="H4" s="791" t="s">
        <v>562</v>
      </c>
      <c r="I4" s="791"/>
      <c r="J4" s="791"/>
      <c r="K4" s="791"/>
      <c r="L4" s="791" t="s">
        <v>563</v>
      </c>
      <c r="M4" s="791"/>
      <c r="N4" s="791"/>
      <c r="O4" s="791"/>
      <c r="P4" s="791"/>
      <c r="Q4" s="791"/>
      <c r="R4" s="791"/>
      <c r="S4" s="791"/>
      <c r="T4" s="791"/>
      <c r="U4" s="791"/>
      <c r="V4" s="791"/>
      <c r="W4" s="791"/>
      <c r="X4" s="791"/>
      <c r="Y4" s="791"/>
      <c r="Z4" s="791"/>
      <c r="AA4" s="791"/>
      <c r="AB4" s="791"/>
      <c r="AC4" s="791"/>
      <c r="AD4" s="791"/>
      <c r="AE4" s="791"/>
    </row>
    <row r="5" spans="1:31">
      <c r="A5" s="792"/>
      <c r="B5" s="192" t="s">
        <v>535</v>
      </c>
      <c r="C5" s="194" t="s">
        <v>536</v>
      </c>
      <c r="D5" s="192" t="s">
        <v>535</v>
      </c>
      <c r="E5" s="280" t="s">
        <v>558</v>
      </c>
      <c r="F5" s="192" t="s">
        <v>559</v>
      </c>
      <c r="G5" s="193" t="s">
        <v>536</v>
      </c>
      <c r="H5" s="192" t="s">
        <v>535</v>
      </c>
      <c r="I5" s="194" t="s">
        <v>558</v>
      </c>
      <c r="J5" s="192" t="s">
        <v>559</v>
      </c>
      <c r="K5" s="192" t="s">
        <v>536</v>
      </c>
      <c r="L5" s="192" t="s">
        <v>535</v>
      </c>
      <c r="M5" s="194" t="s">
        <v>558</v>
      </c>
      <c r="N5" s="192" t="s">
        <v>559</v>
      </c>
      <c r="O5" s="194" t="s">
        <v>536</v>
      </c>
      <c r="P5" s="192" t="s">
        <v>535</v>
      </c>
      <c r="Q5" s="194" t="s">
        <v>558</v>
      </c>
      <c r="R5" s="192" t="s">
        <v>559</v>
      </c>
      <c r="S5" s="194" t="s">
        <v>536</v>
      </c>
      <c r="T5" s="192" t="s">
        <v>535</v>
      </c>
      <c r="U5" s="220" t="s">
        <v>564</v>
      </c>
      <c r="V5" s="192" t="s">
        <v>559</v>
      </c>
      <c r="W5" s="192" t="s">
        <v>536</v>
      </c>
      <c r="X5" s="192" t="s">
        <v>535</v>
      </c>
      <c r="Y5" s="194" t="s">
        <v>217</v>
      </c>
      <c r="Z5" s="192" t="s">
        <v>565</v>
      </c>
      <c r="AA5" s="194" t="s">
        <v>536</v>
      </c>
      <c r="AB5" s="192" t="s">
        <v>535</v>
      </c>
      <c r="AC5" s="194" t="s">
        <v>558</v>
      </c>
      <c r="AD5" s="192" t="s">
        <v>568</v>
      </c>
      <c r="AE5" s="192" t="s">
        <v>536</v>
      </c>
    </row>
    <row r="6" spans="1:31">
      <c r="A6" s="204"/>
      <c r="B6" s="508" t="s">
        <v>537</v>
      </c>
      <c r="C6" s="196" t="s">
        <v>539</v>
      </c>
      <c r="D6" s="195" t="s">
        <v>537</v>
      </c>
      <c r="E6" s="196" t="s">
        <v>560</v>
      </c>
      <c r="F6" s="197" t="s">
        <v>638</v>
      </c>
      <c r="G6" s="196" t="s">
        <v>539</v>
      </c>
      <c r="H6" s="195" t="s">
        <v>537</v>
      </c>
      <c r="I6" s="196" t="s">
        <v>560</v>
      </c>
      <c r="J6" s="195" t="s">
        <v>638</v>
      </c>
      <c r="K6" s="195" t="s">
        <v>539</v>
      </c>
      <c r="L6" s="195" t="s">
        <v>537</v>
      </c>
      <c r="M6" s="196" t="s">
        <v>560</v>
      </c>
      <c r="N6" s="195" t="s">
        <v>638</v>
      </c>
      <c r="O6" s="196" t="s">
        <v>539</v>
      </c>
      <c r="P6" s="195" t="s">
        <v>537</v>
      </c>
      <c r="Q6" s="196" t="s">
        <v>560</v>
      </c>
      <c r="R6" s="195" t="s">
        <v>638</v>
      </c>
      <c r="S6" s="196" t="s">
        <v>539</v>
      </c>
      <c r="T6" s="195" t="s">
        <v>537</v>
      </c>
      <c r="U6" s="196" t="s">
        <v>572</v>
      </c>
      <c r="V6" s="195" t="s">
        <v>638</v>
      </c>
      <c r="W6" s="195" t="s">
        <v>539</v>
      </c>
      <c r="X6" s="195" t="s">
        <v>537</v>
      </c>
      <c r="Y6" s="196" t="s">
        <v>225</v>
      </c>
      <c r="Z6" s="195" t="s">
        <v>539</v>
      </c>
      <c r="AA6" s="196" t="s">
        <v>539</v>
      </c>
      <c r="AB6" s="195" t="s">
        <v>537</v>
      </c>
      <c r="AC6" s="196" t="s">
        <v>560</v>
      </c>
      <c r="AD6" s="195" t="s">
        <v>539</v>
      </c>
      <c r="AE6" s="195" t="s">
        <v>539</v>
      </c>
    </row>
    <row r="7" spans="1:31" s="200" customFormat="1" ht="18.95" customHeight="1">
      <c r="A7" s="385" t="s">
        <v>709</v>
      </c>
      <c r="B7" s="523">
        <v>1057813322</v>
      </c>
      <c r="C7" s="411">
        <v>11865645888.459</v>
      </c>
      <c r="D7" s="412">
        <v>570871933</v>
      </c>
      <c r="E7" s="411">
        <v>953341240</v>
      </c>
      <c r="F7" s="411">
        <v>1150238206.46</v>
      </c>
      <c r="G7" s="411">
        <v>8348157832.2069998</v>
      </c>
      <c r="H7" s="412">
        <v>9905637</v>
      </c>
      <c r="I7" s="411">
        <v>115736341</v>
      </c>
      <c r="J7" s="412">
        <v>486274683.24400002</v>
      </c>
      <c r="K7" s="411">
        <v>3848310528.1500001</v>
      </c>
      <c r="L7" s="412">
        <v>560966296</v>
      </c>
      <c r="M7" s="411">
        <v>837604899</v>
      </c>
      <c r="N7" s="412">
        <v>663963523.21599996</v>
      </c>
      <c r="O7" s="411">
        <v>4499847304.0570002</v>
      </c>
      <c r="P7" s="412">
        <v>134615924</v>
      </c>
      <c r="Q7" s="411">
        <v>233493169</v>
      </c>
      <c r="R7" s="412">
        <v>159078996.76199999</v>
      </c>
      <c r="S7" s="411">
        <v>1093180326.155</v>
      </c>
      <c r="T7" s="412">
        <v>351199782</v>
      </c>
      <c r="U7" s="411">
        <v>443825410</v>
      </c>
      <c r="V7" s="412">
        <v>340506094.61000001</v>
      </c>
      <c r="W7" s="411">
        <v>2248456895.3899999</v>
      </c>
      <c r="X7" s="412">
        <v>8315631</v>
      </c>
      <c r="Y7" s="411">
        <v>262844193</v>
      </c>
      <c r="Z7" s="412">
        <v>174583014.67399999</v>
      </c>
      <c r="AA7" s="411">
        <v>119213101.233</v>
      </c>
      <c r="AB7" s="412">
        <v>1125683</v>
      </c>
      <c r="AC7" s="411">
        <v>7165564</v>
      </c>
      <c r="AD7" s="412">
        <v>79111874.349999994</v>
      </c>
      <c r="AE7" s="411">
        <v>56637733.473999999</v>
      </c>
    </row>
    <row r="8" spans="1:31" s="200" customFormat="1" ht="18.95" customHeight="1">
      <c r="A8" s="385" t="s">
        <v>710</v>
      </c>
      <c r="B8" s="523">
        <v>1093369276</v>
      </c>
      <c r="C8" s="411">
        <v>12298080851.684999</v>
      </c>
      <c r="D8" s="412">
        <v>586310891</v>
      </c>
      <c r="E8" s="411">
        <v>968263773</v>
      </c>
      <c r="F8" s="411">
        <v>1187328536.056</v>
      </c>
      <c r="G8" s="411">
        <v>8617757972.9120007</v>
      </c>
      <c r="H8" s="412">
        <v>10058582</v>
      </c>
      <c r="I8" s="411">
        <v>116125941</v>
      </c>
      <c r="J8" s="412">
        <v>500000332.91399997</v>
      </c>
      <c r="K8" s="411">
        <v>3965794674.4159999</v>
      </c>
      <c r="L8" s="412">
        <v>576252309</v>
      </c>
      <c r="M8" s="411">
        <v>852137832</v>
      </c>
      <c r="N8" s="412">
        <v>687328203.14199996</v>
      </c>
      <c r="O8" s="411">
        <v>4651963298.4960003</v>
      </c>
      <c r="P8" s="412">
        <v>140479200</v>
      </c>
      <c r="Q8" s="411">
        <v>238555876</v>
      </c>
      <c r="R8" s="412">
        <v>165003669.391</v>
      </c>
      <c r="S8" s="411">
        <v>1130468571.967</v>
      </c>
      <c r="T8" s="412">
        <v>365245526</v>
      </c>
      <c r="U8" s="411">
        <v>457554764</v>
      </c>
      <c r="V8" s="412">
        <v>358343146.616</v>
      </c>
      <c r="W8" s="411">
        <v>2363676342.7550001</v>
      </c>
      <c r="X8" s="412">
        <v>8408860</v>
      </c>
      <c r="Y8" s="411">
        <v>262123885</v>
      </c>
      <c r="Z8" s="412">
        <v>174213256.12400001</v>
      </c>
      <c r="AA8" s="411">
        <v>118521316.44</v>
      </c>
      <c r="AB8" s="412">
        <v>1333659</v>
      </c>
      <c r="AC8" s="411">
        <v>8518600</v>
      </c>
      <c r="AD8" s="412">
        <v>94117004.495000005</v>
      </c>
      <c r="AE8" s="411">
        <v>67656647.611000001</v>
      </c>
    </row>
    <row r="9" spans="1:31" s="200" customFormat="1" ht="18.95" customHeight="1">
      <c r="A9" s="390" t="s">
        <v>711</v>
      </c>
      <c r="B9" s="415">
        <v>1125852881</v>
      </c>
      <c r="C9" s="414">
        <v>12544512967.245001</v>
      </c>
      <c r="D9" s="415">
        <v>600348030</v>
      </c>
      <c r="E9" s="414">
        <v>979527180</v>
      </c>
      <c r="F9" s="414">
        <v>1228172085.777</v>
      </c>
      <c r="G9" s="414">
        <v>8851747017.8460007</v>
      </c>
      <c r="H9" s="415">
        <v>10159641</v>
      </c>
      <c r="I9" s="414">
        <v>116276203</v>
      </c>
      <c r="J9" s="415">
        <v>519036989.38099998</v>
      </c>
      <c r="K9" s="414">
        <v>4085945481.2740002</v>
      </c>
      <c r="L9" s="415">
        <v>590188389</v>
      </c>
      <c r="M9" s="414">
        <v>863250977</v>
      </c>
      <c r="N9" s="415">
        <v>709135096.39600003</v>
      </c>
      <c r="O9" s="414">
        <v>4765801536.5719995</v>
      </c>
      <c r="P9" s="415">
        <v>145710389</v>
      </c>
      <c r="Q9" s="414">
        <v>241699326</v>
      </c>
      <c r="R9" s="415">
        <v>170790413.60600001</v>
      </c>
      <c r="S9" s="414">
        <v>1163593543.9460001</v>
      </c>
      <c r="T9" s="415">
        <v>378216889</v>
      </c>
      <c r="U9" s="414">
        <v>469916808</v>
      </c>
      <c r="V9" s="415">
        <v>358197045.91799998</v>
      </c>
      <c r="W9" s="414">
        <v>2343644304.7719998</v>
      </c>
      <c r="X9" s="415">
        <v>8371321</v>
      </c>
      <c r="Y9" s="414">
        <v>257918606</v>
      </c>
      <c r="Z9" s="415">
        <v>171500570.02399999</v>
      </c>
      <c r="AA9" s="414">
        <v>104537856.06999999</v>
      </c>
      <c r="AB9" s="415">
        <v>1577573</v>
      </c>
      <c r="AC9" s="414">
        <v>10130223</v>
      </c>
      <c r="AD9" s="415">
        <v>113728105.11300001</v>
      </c>
      <c r="AE9" s="414">
        <v>80990244.611000001</v>
      </c>
    </row>
    <row r="10" spans="1:31" s="282" customFormat="1">
      <c r="A10" s="293" t="s">
        <v>575</v>
      </c>
      <c r="B10" s="524">
        <v>44401148</v>
      </c>
      <c r="C10" s="525">
        <v>625057611.61300004</v>
      </c>
      <c r="D10" s="524">
        <v>23570115</v>
      </c>
      <c r="E10" s="525">
        <v>40026807</v>
      </c>
      <c r="F10" s="524">
        <v>59999504.824000001</v>
      </c>
      <c r="G10" s="525">
        <v>447065916.30000001</v>
      </c>
      <c r="H10" s="524">
        <v>582070</v>
      </c>
      <c r="I10" s="525">
        <v>7030113</v>
      </c>
      <c r="J10" s="525">
        <v>29221477.918000001</v>
      </c>
      <c r="K10" s="525">
        <v>236959989.44499999</v>
      </c>
      <c r="L10" s="525">
        <v>22988045</v>
      </c>
      <c r="M10" s="525">
        <v>32996694</v>
      </c>
      <c r="N10" s="525">
        <v>30778026.905999999</v>
      </c>
      <c r="O10" s="525">
        <v>210105926.85499999</v>
      </c>
      <c r="P10" s="525">
        <v>5050501</v>
      </c>
      <c r="Q10" s="525">
        <v>9429616</v>
      </c>
      <c r="R10" s="525">
        <v>7063382.4979999997</v>
      </c>
      <c r="S10" s="525">
        <v>49452152.490999997</v>
      </c>
      <c r="T10" s="525">
        <v>15720346</v>
      </c>
      <c r="U10" s="525">
        <v>19146523</v>
      </c>
      <c r="V10" s="525">
        <v>17395555.894000001</v>
      </c>
      <c r="W10" s="525">
        <v>117959854.41599999</v>
      </c>
      <c r="X10" s="525">
        <v>479316</v>
      </c>
      <c r="Y10" s="525">
        <v>15799590</v>
      </c>
      <c r="Z10" s="525">
        <v>10554285.855</v>
      </c>
      <c r="AA10" s="525">
        <v>7178557.5539999995</v>
      </c>
      <c r="AB10" s="525">
        <v>60186</v>
      </c>
      <c r="AC10" s="525">
        <v>380426</v>
      </c>
      <c r="AD10" s="525">
        <v>4306227.49</v>
      </c>
      <c r="AE10" s="525">
        <v>3401130.852</v>
      </c>
    </row>
    <row r="11" spans="1:31" s="282" customFormat="1">
      <c r="A11" s="293" t="s">
        <v>576</v>
      </c>
      <c r="B11" s="524">
        <v>11456059</v>
      </c>
      <c r="C11" s="525">
        <v>127972480.23</v>
      </c>
      <c r="D11" s="524">
        <v>6031693</v>
      </c>
      <c r="E11" s="525">
        <v>10169035</v>
      </c>
      <c r="F11" s="524">
        <v>11951509.528999999</v>
      </c>
      <c r="G11" s="525">
        <v>88959295.824000001</v>
      </c>
      <c r="H11" s="524">
        <v>104267</v>
      </c>
      <c r="I11" s="525">
        <v>1296223</v>
      </c>
      <c r="J11" s="525">
        <v>5182850.5520000001</v>
      </c>
      <c r="K11" s="525">
        <v>42016922.913999997</v>
      </c>
      <c r="L11" s="525">
        <v>5927426</v>
      </c>
      <c r="M11" s="525">
        <v>8872812</v>
      </c>
      <c r="N11" s="525">
        <v>6768658.977</v>
      </c>
      <c r="O11" s="525">
        <v>46942372.909999996</v>
      </c>
      <c r="P11" s="525">
        <v>1130082</v>
      </c>
      <c r="Q11" s="525">
        <v>2040968</v>
      </c>
      <c r="R11" s="525">
        <v>1428070.943</v>
      </c>
      <c r="S11" s="525">
        <v>9727181.1260000002</v>
      </c>
      <c r="T11" s="525">
        <v>4283383</v>
      </c>
      <c r="U11" s="525">
        <v>5503847</v>
      </c>
      <c r="V11" s="525">
        <v>4094170.84</v>
      </c>
      <c r="W11" s="525">
        <v>27495145.870000001</v>
      </c>
      <c r="X11" s="525">
        <v>86632</v>
      </c>
      <c r="Y11" s="525">
        <v>2905324</v>
      </c>
      <c r="Z11" s="525">
        <v>1941590.7150000001</v>
      </c>
      <c r="AA11" s="525">
        <v>1193221.247</v>
      </c>
      <c r="AB11" s="525">
        <v>10901</v>
      </c>
      <c r="AC11" s="525">
        <v>66760</v>
      </c>
      <c r="AD11" s="525">
        <v>733044.95499999996</v>
      </c>
      <c r="AE11" s="525">
        <v>597636.16299999994</v>
      </c>
    </row>
    <row r="12" spans="1:31" s="282" customFormat="1">
      <c r="A12" s="293" t="s">
        <v>577</v>
      </c>
      <c r="B12" s="524">
        <v>9059525</v>
      </c>
      <c r="C12" s="525">
        <v>107768270.392</v>
      </c>
      <c r="D12" s="524">
        <v>4766026</v>
      </c>
      <c r="E12" s="525">
        <v>7525676</v>
      </c>
      <c r="F12" s="524">
        <v>9915099.7070000004</v>
      </c>
      <c r="G12" s="525">
        <v>75457927.186000004</v>
      </c>
      <c r="H12" s="524">
        <v>89092</v>
      </c>
      <c r="I12" s="525">
        <v>1075730</v>
      </c>
      <c r="J12" s="525">
        <v>4327209.3210000005</v>
      </c>
      <c r="K12" s="525">
        <v>35507026.578000002</v>
      </c>
      <c r="L12" s="525">
        <v>4676934</v>
      </c>
      <c r="M12" s="525">
        <v>6449946</v>
      </c>
      <c r="N12" s="525">
        <v>5587890.3859999999</v>
      </c>
      <c r="O12" s="525">
        <v>39950900.608000003</v>
      </c>
      <c r="P12" s="525">
        <v>1081898</v>
      </c>
      <c r="Q12" s="525">
        <v>1843443</v>
      </c>
      <c r="R12" s="525">
        <v>1341792.95</v>
      </c>
      <c r="S12" s="525">
        <v>9580845.2050000001</v>
      </c>
      <c r="T12" s="525">
        <v>3204151</v>
      </c>
      <c r="U12" s="525">
        <v>3832008</v>
      </c>
      <c r="V12" s="525">
        <v>3127258.4010000001</v>
      </c>
      <c r="W12" s="525">
        <v>21479440.101</v>
      </c>
      <c r="X12" s="525">
        <v>77876</v>
      </c>
      <c r="Y12" s="525">
        <v>2491283</v>
      </c>
      <c r="Z12" s="525">
        <v>1662363.122</v>
      </c>
      <c r="AA12" s="525">
        <v>888463.09499999997</v>
      </c>
      <c r="AB12" s="525">
        <v>7450</v>
      </c>
      <c r="AC12" s="525">
        <v>40232</v>
      </c>
      <c r="AD12" s="525">
        <v>481476.505</v>
      </c>
      <c r="AE12" s="525">
        <v>361594.80499999999</v>
      </c>
    </row>
    <row r="13" spans="1:31" s="282" customFormat="1">
      <c r="A13" s="293" t="s">
        <v>578</v>
      </c>
      <c r="B13" s="524">
        <v>19297194</v>
      </c>
      <c r="C13" s="525">
        <v>225038059.859</v>
      </c>
      <c r="D13" s="524">
        <v>10134974</v>
      </c>
      <c r="E13" s="525">
        <v>15570030</v>
      </c>
      <c r="F13" s="524">
        <v>20862475.894000001</v>
      </c>
      <c r="G13" s="525">
        <v>157887625.54100001</v>
      </c>
      <c r="H13" s="524">
        <v>170395</v>
      </c>
      <c r="I13" s="525">
        <v>1905989</v>
      </c>
      <c r="J13" s="525">
        <v>9069946</v>
      </c>
      <c r="K13" s="525">
        <v>73710322.834999993</v>
      </c>
      <c r="L13" s="525">
        <v>9964579</v>
      </c>
      <c r="M13" s="525">
        <v>13664041</v>
      </c>
      <c r="N13" s="525">
        <v>11792529.893999999</v>
      </c>
      <c r="O13" s="525">
        <v>84177302.706</v>
      </c>
      <c r="P13" s="525">
        <v>2404073</v>
      </c>
      <c r="Q13" s="525">
        <v>3946087</v>
      </c>
      <c r="R13" s="525">
        <v>2712205.3829999999</v>
      </c>
      <c r="S13" s="525">
        <v>19469779.561000001</v>
      </c>
      <c r="T13" s="525">
        <v>6736989</v>
      </c>
      <c r="U13" s="525">
        <v>8180895</v>
      </c>
      <c r="V13" s="525">
        <v>6605780.0839999998</v>
      </c>
      <c r="W13" s="525">
        <v>45214368.258000001</v>
      </c>
      <c r="X13" s="525">
        <v>149979</v>
      </c>
      <c r="Y13" s="525">
        <v>4237369</v>
      </c>
      <c r="Z13" s="525">
        <v>2827839.398</v>
      </c>
      <c r="AA13" s="525">
        <v>1498222.2490000001</v>
      </c>
      <c r="AB13" s="525">
        <v>21158</v>
      </c>
      <c r="AC13" s="525">
        <v>129837</v>
      </c>
      <c r="AD13" s="525">
        <v>1408574.19</v>
      </c>
      <c r="AE13" s="525">
        <v>968064.25</v>
      </c>
    </row>
    <row r="14" spans="1:31" s="282" customFormat="1">
      <c r="A14" s="293" t="s">
        <v>579</v>
      </c>
      <c r="B14" s="524">
        <v>8990373</v>
      </c>
      <c r="C14" s="525">
        <v>96407200.501000002</v>
      </c>
      <c r="D14" s="524">
        <v>4705805</v>
      </c>
      <c r="E14" s="525">
        <v>7590170</v>
      </c>
      <c r="F14" s="524">
        <v>9645647.2689999994</v>
      </c>
      <c r="G14" s="525">
        <v>65910971.042000003</v>
      </c>
      <c r="H14" s="524">
        <v>90347</v>
      </c>
      <c r="I14" s="525">
        <v>1124145</v>
      </c>
      <c r="J14" s="525">
        <v>4403185.3080000002</v>
      </c>
      <c r="K14" s="525">
        <v>32426870.802999999</v>
      </c>
      <c r="L14" s="525">
        <v>4615458</v>
      </c>
      <c r="M14" s="525">
        <v>6466025</v>
      </c>
      <c r="N14" s="525">
        <v>5242461.9610000001</v>
      </c>
      <c r="O14" s="525">
        <v>33484100.239</v>
      </c>
      <c r="P14" s="525">
        <v>1002387</v>
      </c>
      <c r="Q14" s="525">
        <v>1690904</v>
      </c>
      <c r="R14" s="525">
        <v>1266006.9850000001</v>
      </c>
      <c r="S14" s="525">
        <v>8420186.8430000003</v>
      </c>
      <c r="T14" s="525">
        <v>3277875</v>
      </c>
      <c r="U14" s="525">
        <v>3999203</v>
      </c>
      <c r="V14" s="525">
        <v>3354059.23</v>
      </c>
      <c r="W14" s="525">
        <v>21024000.697999999</v>
      </c>
      <c r="X14" s="525">
        <v>67129</v>
      </c>
      <c r="Y14" s="525">
        <v>2244700</v>
      </c>
      <c r="Z14" s="525">
        <v>1485132.7649999999</v>
      </c>
      <c r="AA14" s="525">
        <v>839648.87899999996</v>
      </c>
      <c r="AB14" s="525">
        <v>4306</v>
      </c>
      <c r="AC14" s="525">
        <v>25638</v>
      </c>
      <c r="AD14" s="525">
        <v>286256.03000000003</v>
      </c>
      <c r="AE14" s="525">
        <v>212393.03899999999</v>
      </c>
    </row>
    <row r="15" spans="1:31" s="282" customFormat="1">
      <c r="A15" s="293" t="s">
        <v>580</v>
      </c>
      <c r="B15" s="524">
        <v>8662836</v>
      </c>
      <c r="C15" s="525">
        <v>95959603.616999999</v>
      </c>
      <c r="D15" s="524">
        <v>4663665</v>
      </c>
      <c r="E15" s="525">
        <v>7269116</v>
      </c>
      <c r="F15" s="524">
        <v>8895789.6579999998</v>
      </c>
      <c r="G15" s="525">
        <v>67974713.824000001</v>
      </c>
      <c r="H15" s="524">
        <v>77980</v>
      </c>
      <c r="I15" s="525">
        <v>905927</v>
      </c>
      <c r="J15" s="525">
        <v>3868164.8640000001</v>
      </c>
      <c r="K15" s="525">
        <v>31772188.131000001</v>
      </c>
      <c r="L15" s="525">
        <v>4585685</v>
      </c>
      <c r="M15" s="525">
        <v>6363189</v>
      </c>
      <c r="N15" s="525">
        <v>5027624.7939999998</v>
      </c>
      <c r="O15" s="525">
        <v>36202525.693000004</v>
      </c>
      <c r="P15" s="525">
        <v>1105792</v>
      </c>
      <c r="Q15" s="525">
        <v>1716261</v>
      </c>
      <c r="R15" s="525">
        <v>1177026.8049999999</v>
      </c>
      <c r="S15" s="525">
        <v>8400583.807</v>
      </c>
      <c r="T15" s="525">
        <v>2886538</v>
      </c>
      <c r="U15" s="525">
        <v>3461388</v>
      </c>
      <c r="V15" s="525">
        <v>2739839.233</v>
      </c>
      <c r="W15" s="525">
        <v>18623187.57</v>
      </c>
      <c r="X15" s="525">
        <v>68530</v>
      </c>
      <c r="Y15" s="525">
        <v>2031958</v>
      </c>
      <c r="Z15" s="525">
        <v>1354024.58</v>
      </c>
      <c r="AA15" s="525">
        <v>661298.54099999997</v>
      </c>
      <c r="AB15" s="525">
        <v>6841</v>
      </c>
      <c r="AC15" s="525">
        <v>40028</v>
      </c>
      <c r="AD15" s="525">
        <v>456156.9</v>
      </c>
      <c r="AE15" s="525">
        <v>299819.875</v>
      </c>
    </row>
    <row r="16" spans="1:31" s="282" customFormat="1">
      <c r="A16" s="403" t="s">
        <v>581</v>
      </c>
      <c r="B16" s="526">
        <v>15272519</v>
      </c>
      <c r="C16" s="527">
        <v>167099823.93599999</v>
      </c>
      <c r="D16" s="526">
        <v>8257012</v>
      </c>
      <c r="E16" s="527">
        <v>12672772</v>
      </c>
      <c r="F16" s="526">
        <v>15625693.038000001</v>
      </c>
      <c r="G16" s="527">
        <v>117478942.14399999</v>
      </c>
      <c r="H16" s="526">
        <v>133712</v>
      </c>
      <c r="I16" s="527">
        <v>1500663</v>
      </c>
      <c r="J16" s="527">
        <v>6545757.8779999996</v>
      </c>
      <c r="K16" s="527">
        <v>53088352.376000002</v>
      </c>
      <c r="L16" s="527">
        <v>8123300</v>
      </c>
      <c r="M16" s="527">
        <v>11172109</v>
      </c>
      <c r="N16" s="527">
        <v>9079935.1600000001</v>
      </c>
      <c r="O16" s="527">
        <v>64390589.767999999</v>
      </c>
      <c r="P16" s="527">
        <v>1848700</v>
      </c>
      <c r="Q16" s="527">
        <v>3156809</v>
      </c>
      <c r="R16" s="527">
        <v>2087976.895</v>
      </c>
      <c r="S16" s="527">
        <v>14748829.161</v>
      </c>
      <c r="T16" s="527">
        <v>5155883</v>
      </c>
      <c r="U16" s="527">
        <v>6230287</v>
      </c>
      <c r="V16" s="527">
        <v>4864835.5180000002</v>
      </c>
      <c r="W16" s="527">
        <v>33249582.392999999</v>
      </c>
      <c r="X16" s="527">
        <v>117417</v>
      </c>
      <c r="Y16" s="527">
        <v>3383360</v>
      </c>
      <c r="Z16" s="527">
        <v>2240860.139</v>
      </c>
      <c r="AA16" s="527">
        <v>1207480.3400000001</v>
      </c>
      <c r="AB16" s="527">
        <v>10924</v>
      </c>
      <c r="AC16" s="527">
        <v>54024</v>
      </c>
      <c r="AD16" s="527">
        <v>612613.56999999995</v>
      </c>
      <c r="AE16" s="527">
        <v>414989.89799999999</v>
      </c>
    </row>
    <row r="17" spans="1:31" s="282" customFormat="1">
      <c r="A17" s="293" t="s">
        <v>582</v>
      </c>
      <c r="B17" s="524">
        <v>24785230</v>
      </c>
      <c r="C17" s="525">
        <v>239335096.01800001</v>
      </c>
      <c r="D17" s="524">
        <v>12901929</v>
      </c>
      <c r="E17" s="525">
        <v>20152548</v>
      </c>
      <c r="F17" s="524">
        <v>24223118.217999998</v>
      </c>
      <c r="G17" s="525">
        <v>162739240.877</v>
      </c>
      <c r="H17" s="524">
        <v>216383</v>
      </c>
      <c r="I17" s="525">
        <v>2407561</v>
      </c>
      <c r="J17" s="525">
        <v>9868325.2100000009</v>
      </c>
      <c r="K17" s="525">
        <v>72506543.865999997</v>
      </c>
      <c r="L17" s="525">
        <v>12685546</v>
      </c>
      <c r="M17" s="525">
        <v>17744987</v>
      </c>
      <c r="N17" s="525">
        <v>14354793.007999999</v>
      </c>
      <c r="O17" s="525">
        <v>90232697.011000007</v>
      </c>
      <c r="P17" s="525">
        <v>3271458</v>
      </c>
      <c r="Q17" s="525">
        <v>5370451</v>
      </c>
      <c r="R17" s="525">
        <v>3635307.1740000001</v>
      </c>
      <c r="S17" s="525">
        <v>23263759.048999999</v>
      </c>
      <c r="T17" s="525">
        <v>8593320</v>
      </c>
      <c r="U17" s="525">
        <v>10408452</v>
      </c>
      <c r="V17" s="525">
        <v>8079703.8049999997</v>
      </c>
      <c r="W17" s="525">
        <v>50616780.931999996</v>
      </c>
      <c r="X17" s="525">
        <v>153681</v>
      </c>
      <c r="Y17" s="525">
        <v>4771293</v>
      </c>
      <c r="Z17" s="525">
        <v>3159946.341</v>
      </c>
      <c r="AA17" s="525">
        <v>1959236.094</v>
      </c>
      <c r="AB17" s="525">
        <v>18523</v>
      </c>
      <c r="AC17" s="525">
        <v>104745</v>
      </c>
      <c r="AD17" s="525">
        <v>1237453.8400000001</v>
      </c>
      <c r="AE17" s="525">
        <v>756079.06599999999</v>
      </c>
    </row>
    <row r="18" spans="1:31" s="282" customFormat="1">
      <c r="A18" s="293" t="s">
        <v>583</v>
      </c>
      <c r="B18" s="524">
        <v>18138861</v>
      </c>
      <c r="C18" s="525">
        <v>186876733.64500001</v>
      </c>
      <c r="D18" s="524">
        <v>10098014</v>
      </c>
      <c r="E18" s="525">
        <v>16387935</v>
      </c>
      <c r="F18" s="524">
        <v>19879932.212000001</v>
      </c>
      <c r="G18" s="525">
        <v>137648782.35800001</v>
      </c>
      <c r="H18" s="524">
        <v>152212</v>
      </c>
      <c r="I18" s="525">
        <v>1815133</v>
      </c>
      <c r="J18" s="525">
        <v>7755486.1059999997</v>
      </c>
      <c r="K18" s="525">
        <v>59370788.354000002</v>
      </c>
      <c r="L18" s="525">
        <v>9945802</v>
      </c>
      <c r="M18" s="525">
        <v>14572802</v>
      </c>
      <c r="N18" s="525">
        <v>12124446.106000001</v>
      </c>
      <c r="O18" s="525">
        <v>78277994.003999993</v>
      </c>
      <c r="P18" s="525">
        <v>2285557</v>
      </c>
      <c r="Q18" s="525">
        <v>3799270</v>
      </c>
      <c r="R18" s="525">
        <v>2368454.7769999998</v>
      </c>
      <c r="S18" s="525">
        <v>15824797.789999999</v>
      </c>
      <c r="T18" s="525">
        <v>5741664</v>
      </c>
      <c r="U18" s="525">
        <v>7281365</v>
      </c>
      <c r="V18" s="525">
        <v>4907409.3789999997</v>
      </c>
      <c r="W18" s="525">
        <v>31218697.715999998</v>
      </c>
      <c r="X18" s="525">
        <v>120186</v>
      </c>
      <c r="Y18" s="525">
        <v>3946580</v>
      </c>
      <c r="Z18" s="525">
        <v>2614678.4180000001</v>
      </c>
      <c r="AA18" s="525">
        <v>1548498.4280000001</v>
      </c>
      <c r="AB18" s="525">
        <v>13626</v>
      </c>
      <c r="AC18" s="525">
        <v>86536</v>
      </c>
      <c r="AD18" s="525">
        <v>1038679.04</v>
      </c>
      <c r="AE18" s="525">
        <v>635957.353</v>
      </c>
    </row>
    <row r="19" spans="1:31" s="282" customFormat="1">
      <c r="A19" s="293" t="s">
        <v>584</v>
      </c>
      <c r="B19" s="524">
        <v>14161826</v>
      </c>
      <c r="C19" s="525">
        <v>170142395.41600001</v>
      </c>
      <c r="D19" s="524">
        <v>8115667</v>
      </c>
      <c r="E19" s="525">
        <v>12940406</v>
      </c>
      <c r="F19" s="524">
        <v>16188606.264</v>
      </c>
      <c r="G19" s="525">
        <v>124921830.43799999</v>
      </c>
      <c r="H19" s="524">
        <v>130109</v>
      </c>
      <c r="I19" s="525">
        <v>1491635</v>
      </c>
      <c r="J19" s="525">
        <v>6770480.8959999997</v>
      </c>
      <c r="K19" s="525">
        <v>56046797.674999997</v>
      </c>
      <c r="L19" s="525">
        <v>7985558</v>
      </c>
      <c r="M19" s="525">
        <v>11448771</v>
      </c>
      <c r="N19" s="525">
        <v>9418125.3680000007</v>
      </c>
      <c r="O19" s="525">
        <v>68875032.762999997</v>
      </c>
      <c r="P19" s="525">
        <v>1923287</v>
      </c>
      <c r="Q19" s="525">
        <v>3323480</v>
      </c>
      <c r="R19" s="525">
        <v>2076533.4269999999</v>
      </c>
      <c r="S19" s="525">
        <v>14830579.064999999</v>
      </c>
      <c r="T19" s="525">
        <v>4110860</v>
      </c>
      <c r="U19" s="525">
        <v>5083000</v>
      </c>
      <c r="V19" s="525">
        <v>4138690.59</v>
      </c>
      <c r="W19" s="525">
        <v>28475791.035</v>
      </c>
      <c r="X19" s="525">
        <v>116948</v>
      </c>
      <c r="Y19" s="525">
        <v>3430117</v>
      </c>
      <c r="Z19" s="525">
        <v>2282025.4270000001</v>
      </c>
      <c r="AA19" s="525">
        <v>1190817.6270000001</v>
      </c>
      <c r="AB19" s="525">
        <v>12012</v>
      </c>
      <c r="AC19" s="525">
        <v>87160</v>
      </c>
      <c r="AD19" s="525">
        <v>1008734.2</v>
      </c>
      <c r="AE19" s="525">
        <v>723377.25100000005</v>
      </c>
    </row>
    <row r="20" spans="1:31" s="282" customFormat="1">
      <c r="A20" s="293" t="s">
        <v>585</v>
      </c>
      <c r="B20" s="524">
        <v>64333023</v>
      </c>
      <c r="C20" s="525">
        <v>589527153.92700005</v>
      </c>
      <c r="D20" s="524">
        <v>33075418</v>
      </c>
      <c r="E20" s="525">
        <v>52163997</v>
      </c>
      <c r="F20" s="524">
        <v>55810643.173</v>
      </c>
      <c r="G20" s="525">
        <v>398210422.81400001</v>
      </c>
      <c r="H20" s="524">
        <v>420515</v>
      </c>
      <c r="I20" s="525">
        <v>4772410</v>
      </c>
      <c r="J20" s="525">
        <v>21233894.644000001</v>
      </c>
      <c r="K20" s="525">
        <v>170200062.40900001</v>
      </c>
      <c r="L20" s="525">
        <v>32654903</v>
      </c>
      <c r="M20" s="525">
        <v>47391587</v>
      </c>
      <c r="N20" s="525">
        <v>34576748.528999999</v>
      </c>
      <c r="O20" s="525">
        <v>228010360.405</v>
      </c>
      <c r="P20" s="525">
        <v>8776243</v>
      </c>
      <c r="Q20" s="525">
        <v>14215811</v>
      </c>
      <c r="R20" s="525">
        <v>9323578.0289999992</v>
      </c>
      <c r="S20" s="525">
        <v>61283661.447999999</v>
      </c>
      <c r="T20" s="525">
        <v>22407180</v>
      </c>
      <c r="U20" s="525">
        <v>27600715</v>
      </c>
      <c r="V20" s="525">
        <v>19106528.493999999</v>
      </c>
      <c r="W20" s="525">
        <v>122040601.33499999</v>
      </c>
      <c r="X20" s="525">
        <v>348328</v>
      </c>
      <c r="Y20" s="525">
        <v>10728568</v>
      </c>
      <c r="Z20" s="525">
        <v>7091716.3260000004</v>
      </c>
      <c r="AA20" s="525">
        <v>4268995.0350000001</v>
      </c>
      <c r="AB20" s="525">
        <v>74182</v>
      </c>
      <c r="AC20" s="525">
        <v>474908</v>
      </c>
      <c r="AD20" s="525">
        <v>5377190.1200000001</v>
      </c>
      <c r="AE20" s="525">
        <v>3723473.2949999999</v>
      </c>
    </row>
    <row r="21" spans="1:31" s="282" customFormat="1">
      <c r="A21" s="403" t="s">
        <v>586</v>
      </c>
      <c r="B21" s="526">
        <v>55633483</v>
      </c>
      <c r="C21" s="527">
        <v>549214021.82500005</v>
      </c>
      <c r="D21" s="526">
        <v>28578882</v>
      </c>
      <c r="E21" s="527">
        <v>45039280</v>
      </c>
      <c r="F21" s="526">
        <v>54445739.269000001</v>
      </c>
      <c r="G21" s="527">
        <v>376275381.662</v>
      </c>
      <c r="H21" s="526">
        <v>437656</v>
      </c>
      <c r="I21" s="527">
        <v>4931125</v>
      </c>
      <c r="J21" s="527">
        <v>22308556.410999998</v>
      </c>
      <c r="K21" s="527">
        <v>170981237.89199999</v>
      </c>
      <c r="L21" s="527">
        <v>28141226</v>
      </c>
      <c r="M21" s="527">
        <v>40108155</v>
      </c>
      <c r="N21" s="527">
        <v>32137182.857999999</v>
      </c>
      <c r="O21" s="527">
        <v>205294143.77000001</v>
      </c>
      <c r="P21" s="527">
        <v>7615314</v>
      </c>
      <c r="Q21" s="527">
        <v>12236783</v>
      </c>
      <c r="R21" s="527">
        <v>8557611.0130000003</v>
      </c>
      <c r="S21" s="527">
        <v>56180929.671999998</v>
      </c>
      <c r="T21" s="527">
        <v>19385008</v>
      </c>
      <c r="U21" s="527">
        <v>23450538</v>
      </c>
      <c r="V21" s="527">
        <v>17377116.022</v>
      </c>
      <c r="W21" s="527">
        <v>109875840.736</v>
      </c>
      <c r="X21" s="527">
        <v>378560</v>
      </c>
      <c r="Y21" s="527">
        <v>11010537</v>
      </c>
      <c r="Z21" s="527">
        <v>7271929.2539999997</v>
      </c>
      <c r="AA21" s="527">
        <v>4468246.1289999997</v>
      </c>
      <c r="AB21" s="527">
        <v>54279</v>
      </c>
      <c r="AC21" s="527">
        <v>330858</v>
      </c>
      <c r="AD21" s="527">
        <v>3718343.33</v>
      </c>
      <c r="AE21" s="527">
        <v>2413623.6260000002</v>
      </c>
    </row>
    <row r="22" spans="1:31" s="282" customFormat="1">
      <c r="A22" s="293" t="s">
        <v>587</v>
      </c>
      <c r="B22" s="524">
        <v>156260493</v>
      </c>
      <c r="C22" s="525">
        <v>1623056675.5209999</v>
      </c>
      <c r="D22" s="524">
        <v>81315728</v>
      </c>
      <c r="E22" s="525">
        <v>129039754</v>
      </c>
      <c r="F22" s="524">
        <v>162824865.48199999</v>
      </c>
      <c r="G22" s="525">
        <v>1129693710.8800001</v>
      </c>
      <c r="H22" s="524">
        <v>1165395</v>
      </c>
      <c r="I22" s="525">
        <v>12485353</v>
      </c>
      <c r="J22" s="525">
        <v>63735080.079000004</v>
      </c>
      <c r="K22" s="525">
        <v>489160221.73199999</v>
      </c>
      <c r="L22" s="525">
        <v>80150333</v>
      </c>
      <c r="M22" s="525">
        <v>116554401</v>
      </c>
      <c r="N22" s="525">
        <v>99089785.402999997</v>
      </c>
      <c r="O22" s="525">
        <v>640533489.148</v>
      </c>
      <c r="P22" s="525">
        <v>19898676</v>
      </c>
      <c r="Q22" s="525">
        <v>32396663</v>
      </c>
      <c r="R22" s="525">
        <v>22577738.144000001</v>
      </c>
      <c r="S22" s="525">
        <v>151523194.60299999</v>
      </c>
      <c r="T22" s="525">
        <v>54793021</v>
      </c>
      <c r="U22" s="525">
        <v>67687138</v>
      </c>
      <c r="V22" s="525">
        <v>50430960.968999997</v>
      </c>
      <c r="W22" s="525">
        <v>319578468.83099997</v>
      </c>
      <c r="X22" s="525">
        <v>925376</v>
      </c>
      <c r="Y22" s="525">
        <v>26618578</v>
      </c>
      <c r="Z22" s="525">
        <v>17687115.217999998</v>
      </c>
      <c r="AA22" s="525">
        <v>11141213.015000001</v>
      </c>
      <c r="AB22" s="525">
        <v>253068</v>
      </c>
      <c r="AC22" s="525">
        <v>1467940</v>
      </c>
      <c r="AD22" s="525">
        <v>16513038.035</v>
      </c>
      <c r="AE22" s="525">
        <v>11120088.192</v>
      </c>
    </row>
    <row r="23" spans="1:31" s="282" customFormat="1">
      <c r="A23" s="293" t="s">
        <v>588</v>
      </c>
      <c r="B23" s="524">
        <v>89147473</v>
      </c>
      <c r="C23" s="525">
        <v>859943234.09300005</v>
      </c>
      <c r="D23" s="524">
        <v>45534281</v>
      </c>
      <c r="E23" s="525">
        <v>71815504</v>
      </c>
      <c r="F23" s="524">
        <v>83193882.516000003</v>
      </c>
      <c r="G23" s="525">
        <v>578343483.30499995</v>
      </c>
      <c r="H23" s="524">
        <v>644755</v>
      </c>
      <c r="I23" s="525">
        <v>6932545</v>
      </c>
      <c r="J23" s="525">
        <v>33561254.419</v>
      </c>
      <c r="K23" s="525">
        <v>255271401.442</v>
      </c>
      <c r="L23" s="525">
        <v>44889526</v>
      </c>
      <c r="M23" s="525">
        <v>64882959</v>
      </c>
      <c r="N23" s="525">
        <v>49632628.097000003</v>
      </c>
      <c r="O23" s="525">
        <v>323072081.86299998</v>
      </c>
      <c r="P23" s="525">
        <v>10929203</v>
      </c>
      <c r="Q23" s="525">
        <v>18026346</v>
      </c>
      <c r="R23" s="525">
        <v>13028093.339</v>
      </c>
      <c r="S23" s="525">
        <v>87216096.069000006</v>
      </c>
      <c r="T23" s="525">
        <v>32577306</v>
      </c>
      <c r="U23" s="525">
        <v>39967758</v>
      </c>
      <c r="V23" s="525">
        <v>28556497.055</v>
      </c>
      <c r="W23" s="525">
        <v>183922591.09599999</v>
      </c>
      <c r="X23" s="525">
        <v>508798</v>
      </c>
      <c r="Y23" s="525">
        <v>14429499</v>
      </c>
      <c r="Z23" s="525">
        <v>9566165.7369999997</v>
      </c>
      <c r="AA23" s="525">
        <v>5756060.9100000001</v>
      </c>
      <c r="AB23" s="525">
        <v>106683</v>
      </c>
      <c r="AC23" s="525">
        <v>632117</v>
      </c>
      <c r="AD23" s="525">
        <v>7208835.4249999998</v>
      </c>
      <c r="AE23" s="525">
        <v>4705002.7130000005</v>
      </c>
    </row>
    <row r="24" spans="1:31" s="282" customFormat="1">
      <c r="A24" s="293" t="s">
        <v>589</v>
      </c>
      <c r="B24" s="524">
        <v>20622642</v>
      </c>
      <c r="C24" s="525">
        <v>193364988.87200001</v>
      </c>
      <c r="D24" s="524">
        <v>10756839</v>
      </c>
      <c r="E24" s="525">
        <v>16626210</v>
      </c>
      <c r="F24" s="524">
        <v>20553421.925000001</v>
      </c>
      <c r="G24" s="525">
        <v>133654602.222</v>
      </c>
      <c r="H24" s="524">
        <v>172428</v>
      </c>
      <c r="I24" s="525">
        <v>1862971</v>
      </c>
      <c r="J24" s="525">
        <v>8253800.9160000002</v>
      </c>
      <c r="K24" s="525">
        <v>59801853.800999999</v>
      </c>
      <c r="L24" s="525">
        <v>10584411</v>
      </c>
      <c r="M24" s="525">
        <v>14763239</v>
      </c>
      <c r="N24" s="525">
        <v>12299621.009</v>
      </c>
      <c r="O24" s="525">
        <v>73852748.421000004</v>
      </c>
      <c r="P24" s="525">
        <v>2476823</v>
      </c>
      <c r="Q24" s="525">
        <v>3988749</v>
      </c>
      <c r="R24" s="525">
        <v>2826756.8130000001</v>
      </c>
      <c r="S24" s="525">
        <v>18324196.807999998</v>
      </c>
      <c r="T24" s="525">
        <v>7372243</v>
      </c>
      <c r="U24" s="525">
        <v>9073743</v>
      </c>
      <c r="V24" s="525">
        <v>6474836.4989999998</v>
      </c>
      <c r="W24" s="525">
        <v>39525405.112999998</v>
      </c>
      <c r="X24" s="525">
        <v>125803</v>
      </c>
      <c r="Y24" s="525">
        <v>3731075</v>
      </c>
      <c r="Z24" s="525">
        <v>2471903.3080000002</v>
      </c>
      <c r="AA24" s="525">
        <v>1264813.3740000001</v>
      </c>
      <c r="AB24" s="525">
        <v>16737</v>
      </c>
      <c r="AC24" s="525">
        <v>83053</v>
      </c>
      <c r="AD24" s="525">
        <v>956401.35</v>
      </c>
      <c r="AE24" s="525">
        <v>595971.35499999998</v>
      </c>
    </row>
    <row r="25" spans="1:31" s="282" customFormat="1">
      <c r="A25" s="293" t="s">
        <v>590</v>
      </c>
      <c r="B25" s="524">
        <v>7322285</v>
      </c>
      <c r="C25" s="525">
        <v>86710224.361000001</v>
      </c>
      <c r="D25" s="524">
        <v>4187302</v>
      </c>
      <c r="E25" s="525">
        <v>6454589</v>
      </c>
      <c r="F25" s="524">
        <v>8534768.3080000002</v>
      </c>
      <c r="G25" s="525">
        <v>64022614.370999999</v>
      </c>
      <c r="H25" s="524">
        <v>74821</v>
      </c>
      <c r="I25" s="525">
        <v>789373</v>
      </c>
      <c r="J25" s="525">
        <v>3703896.3730000001</v>
      </c>
      <c r="K25" s="525">
        <v>29753576.681000002</v>
      </c>
      <c r="L25" s="525">
        <v>4112481</v>
      </c>
      <c r="M25" s="525">
        <v>5665216</v>
      </c>
      <c r="N25" s="525">
        <v>4830871.9349999996</v>
      </c>
      <c r="O25" s="525">
        <v>34269037.689999998</v>
      </c>
      <c r="P25" s="525">
        <v>1052953</v>
      </c>
      <c r="Q25" s="525">
        <v>1698307</v>
      </c>
      <c r="R25" s="525">
        <v>1125403.358</v>
      </c>
      <c r="S25" s="525">
        <v>8002838.6299999999</v>
      </c>
      <c r="T25" s="525">
        <v>2077653</v>
      </c>
      <c r="U25" s="525">
        <v>2468594</v>
      </c>
      <c r="V25" s="525">
        <v>2095082.2120000001</v>
      </c>
      <c r="W25" s="525">
        <v>13975597.511</v>
      </c>
      <c r="X25" s="525">
        <v>62294</v>
      </c>
      <c r="Y25" s="525">
        <v>1636479</v>
      </c>
      <c r="Z25" s="525">
        <v>1089765.159</v>
      </c>
      <c r="AA25" s="525">
        <v>504769.13199999998</v>
      </c>
      <c r="AB25" s="525">
        <v>4377</v>
      </c>
      <c r="AC25" s="525">
        <v>24715</v>
      </c>
      <c r="AD25" s="525">
        <v>317058.03000000003</v>
      </c>
      <c r="AE25" s="525">
        <v>204404.717</v>
      </c>
    </row>
    <row r="26" spans="1:31" s="282" customFormat="1">
      <c r="A26" s="403" t="s">
        <v>591</v>
      </c>
      <c r="B26" s="526">
        <v>9870364</v>
      </c>
      <c r="C26" s="527">
        <v>109496760.32099999</v>
      </c>
      <c r="D26" s="526">
        <v>5697954</v>
      </c>
      <c r="E26" s="527">
        <v>9226342</v>
      </c>
      <c r="F26" s="526">
        <v>11682588.845000001</v>
      </c>
      <c r="G26" s="527">
        <v>80525683.917999998</v>
      </c>
      <c r="H26" s="526">
        <v>105176</v>
      </c>
      <c r="I26" s="527">
        <v>1195529</v>
      </c>
      <c r="J26" s="527">
        <v>5013403.1560000004</v>
      </c>
      <c r="K26" s="527">
        <v>38091282.306000002</v>
      </c>
      <c r="L26" s="527">
        <v>5592778</v>
      </c>
      <c r="M26" s="527">
        <v>8030813</v>
      </c>
      <c r="N26" s="527">
        <v>6669185.6890000002</v>
      </c>
      <c r="O26" s="527">
        <v>42434401.612000003</v>
      </c>
      <c r="P26" s="527">
        <v>1234122</v>
      </c>
      <c r="Q26" s="527">
        <v>2033372</v>
      </c>
      <c r="R26" s="527">
        <v>1386118.716</v>
      </c>
      <c r="S26" s="527">
        <v>9036836.1309999991</v>
      </c>
      <c r="T26" s="527">
        <v>2925592</v>
      </c>
      <c r="U26" s="527">
        <v>3559900</v>
      </c>
      <c r="V26" s="527">
        <v>2978889.1579999998</v>
      </c>
      <c r="W26" s="527">
        <v>18540227.723999999</v>
      </c>
      <c r="X26" s="527">
        <v>79350</v>
      </c>
      <c r="Y26" s="527">
        <v>2438576</v>
      </c>
      <c r="Z26" s="527">
        <v>1620628.3659999999</v>
      </c>
      <c r="AA26" s="527">
        <v>812205.41099999996</v>
      </c>
      <c r="AB26" s="527">
        <v>12696</v>
      </c>
      <c r="AC26" s="527">
        <v>76414</v>
      </c>
      <c r="AD26" s="527">
        <v>917425.7</v>
      </c>
      <c r="AE26" s="527">
        <v>581807.13699999999</v>
      </c>
    </row>
    <row r="27" spans="1:31" s="282" customFormat="1">
      <c r="A27" s="293" t="s">
        <v>592</v>
      </c>
      <c r="B27" s="524">
        <v>6232675</v>
      </c>
      <c r="C27" s="525">
        <v>70261843.402999997</v>
      </c>
      <c r="D27" s="524">
        <v>3808800</v>
      </c>
      <c r="E27" s="525">
        <v>6055602</v>
      </c>
      <c r="F27" s="524">
        <v>7633119.9630000005</v>
      </c>
      <c r="G27" s="525">
        <v>53418527.318999998</v>
      </c>
      <c r="H27" s="524">
        <v>64738</v>
      </c>
      <c r="I27" s="525">
        <v>696341</v>
      </c>
      <c r="J27" s="525">
        <v>3126865.389</v>
      </c>
      <c r="K27" s="525">
        <v>24027265.741</v>
      </c>
      <c r="L27" s="525">
        <v>3744062</v>
      </c>
      <c r="M27" s="525">
        <v>5359261</v>
      </c>
      <c r="N27" s="525">
        <v>4506254.574</v>
      </c>
      <c r="O27" s="525">
        <v>29391261.578000002</v>
      </c>
      <c r="P27" s="525">
        <v>799876</v>
      </c>
      <c r="Q27" s="525">
        <v>1315621</v>
      </c>
      <c r="R27" s="525">
        <v>903870.95400000003</v>
      </c>
      <c r="S27" s="525">
        <v>5921245.0619999999</v>
      </c>
      <c r="T27" s="525">
        <v>1612373</v>
      </c>
      <c r="U27" s="525">
        <v>1991435</v>
      </c>
      <c r="V27" s="525">
        <v>1612253.2279999999</v>
      </c>
      <c r="W27" s="525">
        <v>10007318.979</v>
      </c>
      <c r="X27" s="525">
        <v>56875</v>
      </c>
      <c r="Y27" s="525">
        <v>1545136</v>
      </c>
      <c r="Z27" s="525">
        <v>1017279.0870000001</v>
      </c>
      <c r="AA27" s="525">
        <v>471108.77399999998</v>
      </c>
      <c r="AB27" s="525">
        <v>11626</v>
      </c>
      <c r="AC27" s="525">
        <v>64211</v>
      </c>
      <c r="AD27" s="525">
        <v>725938.78</v>
      </c>
      <c r="AE27" s="525">
        <v>443643.26899999997</v>
      </c>
    </row>
    <row r="28" spans="1:31" s="282" customFormat="1">
      <c r="A28" s="293" t="s">
        <v>593</v>
      </c>
      <c r="B28" s="524">
        <v>7510086</v>
      </c>
      <c r="C28" s="525">
        <v>70407670.910999998</v>
      </c>
      <c r="D28" s="524">
        <v>3977859</v>
      </c>
      <c r="E28" s="525">
        <v>6295047</v>
      </c>
      <c r="F28" s="524">
        <v>7063418.8490000004</v>
      </c>
      <c r="G28" s="525">
        <v>48862479.857000001</v>
      </c>
      <c r="H28" s="524">
        <v>63626</v>
      </c>
      <c r="I28" s="525">
        <v>697367</v>
      </c>
      <c r="J28" s="525">
        <v>2943384.6069999998</v>
      </c>
      <c r="K28" s="525">
        <v>22201600.796</v>
      </c>
      <c r="L28" s="525">
        <v>3914233</v>
      </c>
      <c r="M28" s="525">
        <v>5597680</v>
      </c>
      <c r="N28" s="525">
        <v>4120034.2420000001</v>
      </c>
      <c r="O28" s="525">
        <v>26660879.061000001</v>
      </c>
      <c r="P28" s="525">
        <v>938108</v>
      </c>
      <c r="Q28" s="525">
        <v>1552269</v>
      </c>
      <c r="R28" s="525">
        <v>1028681.542</v>
      </c>
      <c r="S28" s="525">
        <v>6733965.1940000001</v>
      </c>
      <c r="T28" s="525">
        <v>2588146</v>
      </c>
      <c r="U28" s="525">
        <v>3168469</v>
      </c>
      <c r="V28" s="525">
        <v>2236757.4810000001</v>
      </c>
      <c r="W28" s="525">
        <v>14037614.763</v>
      </c>
      <c r="X28" s="525">
        <v>47933</v>
      </c>
      <c r="Y28" s="525">
        <v>1456405</v>
      </c>
      <c r="Z28" s="525">
        <v>968099.51</v>
      </c>
      <c r="AA28" s="525">
        <v>520809.49300000002</v>
      </c>
      <c r="AB28" s="525">
        <v>5973</v>
      </c>
      <c r="AC28" s="525">
        <v>31073</v>
      </c>
      <c r="AD28" s="525">
        <v>369043.43</v>
      </c>
      <c r="AE28" s="525">
        <v>252801.60399999999</v>
      </c>
    </row>
    <row r="29" spans="1:31" s="282" customFormat="1">
      <c r="A29" s="293" t="s">
        <v>594</v>
      </c>
      <c r="B29" s="524">
        <v>15730194</v>
      </c>
      <c r="C29" s="525">
        <v>166787263.22099999</v>
      </c>
      <c r="D29" s="524">
        <v>8629029</v>
      </c>
      <c r="E29" s="525">
        <v>13085005</v>
      </c>
      <c r="F29" s="524">
        <v>16789241.844000001</v>
      </c>
      <c r="G29" s="525">
        <v>118068959.15099999</v>
      </c>
      <c r="H29" s="524">
        <v>140101</v>
      </c>
      <c r="I29" s="525">
        <v>1498096</v>
      </c>
      <c r="J29" s="525">
        <v>7425789.7910000002</v>
      </c>
      <c r="K29" s="525">
        <v>55595606.156999998</v>
      </c>
      <c r="L29" s="525">
        <v>8488928</v>
      </c>
      <c r="M29" s="525">
        <v>11586909</v>
      </c>
      <c r="N29" s="525">
        <v>9363452.0529999994</v>
      </c>
      <c r="O29" s="525">
        <v>62473352.994000003</v>
      </c>
      <c r="P29" s="525">
        <v>2061551</v>
      </c>
      <c r="Q29" s="525">
        <v>3305603</v>
      </c>
      <c r="R29" s="525">
        <v>2182193.443</v>
      </c>
      <c r="S29" s="525">
        <v>14683148.540999999</v>
      </c>
      <c r="T29" s="525">
        <v>5026693</v>
      </c>
      <c r="U29" s="525">
        <v>5933878</v>
      </c>
      <c r="V29" s="525">
        <v>5177790.5650000004</v>
      </c>
      <c r="W29" s="525">
        <v>32574400.798</v>
      </c>
      <c r="X29" s="525">
        <v>118049</v>
      </c>
      <c r="Y29" s="525">
        <v>3221545</v>
      </c>
      <c r="Z29" s="525">
        <v>2139465.4709999999</v>
      </c>
      <c r="AA29" s="525">
        <v>1001820.439</v>
      </c>
      <c r="AB29" s="525">
        <v>12921</v>
      </c>
      <c r="AC29" s="525">
        <v>63877</v>
      </c>
      <c r="AD29" s="525">
        <v>761563.29</v>
      </c>
      <c r="AE29" s="525">
        <v>458934.29200000002</v>
      </c>
    </row>
    <row r="30" spans="1:31" s="282" customFormat="1">
      <c r="A30" s="293" t="s">
        <v>595</v>
      </c>
      <c r="B30" s="524">
        <v>15285509</v>
      </c>
      <c r="C30" s="525">
        <v>164478476.31600001</v>
      </c>
      <c r="D30" s="524">
        <v>8196651</v>
      </c>
      <c r="E30" s="525">
        <v>13075061</v>
      </c>
      <c r="F30" s="524">
        <v>15224785.054</v>
      </c>
      <c r="G30" s="525">
        <v>114831869.098</v>
      </c>
      <c r="H30" s="524">
        <v>120305</v>
      </c>
      <c r="I30" s="525">
        <v>1192232</v>
      </c>
      <c r="J30" s="525">
        <v>5796759.892</v>
      </c>
      <c r="K30" s="525">
        <v>46878468.803999998</v>
      </c>
      <c r="L30" s="525">
        <v>8076346</v>
      </c>
      <c r="M30" s="525">
        <v>11882829</v>
      </c>
      <c r="N30" s="525">
        <v>9428025.1620000005</v>
      </c>
      <c r="O30" s="525">
        <v>67953400.294</v>
      </c>
      <c r="P30" s="525">
        <v>2323286</v>
      </c>
      <c r="Q30" s="525">
        <v>3562781</v>
      </c>
      <c r="R30" s="525">
        <v>2498364.798</v>
      </c>
      <c r="S30" s="525">
        <v>17837458.096000001</v>
      </c>
      <c r="T30" s="525">
        <v>4751310</v>
      </c>
      <c r="U30" s="525">
        <v>5920609</v>
      </c>
      <c r="V30" s="525">
        <v>4433386.085</v>
      </c>
      <c r="W30" s="525">
        <v>30202297.627999999</v>
      </c>
      <c r="X30" s="525">
        <v>100900</v>
      </c>
      <c r="Y30" s="525">
        <v>2659145</v>
      </c>
      <c r="Z30" s="525">
        <v>1760261.986</v>
      </c>
      <c r="AA30" s="525">
        <v>831422.22100000002</v>
      </c>
      <c r="AB30" s="525">
        <v>14262</v>
      </c>
      <c r="AC30" s="525">
        <v>94102</v>
      </c>
      <c r="AD30" s="525">
        <v>1098293.77</v>
      </c>
      <c r="AE30" s="525">
        <v>775429.27300000004</v>
      </c>
    </row>
    <row r="31" spans="1:31" s="282" customFormat="1">
      <c r="A31" s="403" t="s">
        <v>596</v>
      </c>
      <c r="B31" s="526">
        <v>28049814</v>
      </c>
      <c r="C31" s="527">
        <v>313337681.27399999</v>
      </c>
      <c r="D31" s="526">
        <v>14977428</v>
      </c>
      <c r="E31" s="527">
        <v>23340318</v>
      </c>
      <c r="F31" s="526">
        <v>29703549.421999998</v>
      </c>
      <c r="G31" s="527">
        <v>223800582.09999999</v>
      </c>
      <c r="H31" s="526">
        <v>222538</v>
      </c>
      <c r="I31" s="527">
        <v>2446380</v>
      </c>
      <c r="J31" s="527">
        <v>11876183.843</v>
      </c>
      <c r="K31" s="527">
        <v>96050320.204999998</v>
      </c>
      <c r="L31" s="527">
        <v>14754890</v>
      </c>
      <c r="M31" s="527">
        <v>20893938</v>
      </c>
      <c r="N31" s="527">
        <v>17827365.579</v>
      </c>
      <c r="O31" s="527">
        <v>127750261.895</v>
      </c>
      <c r="P31" s="527">
        <v>3563197</v>
      </c>
      <c r="Q31" s="527">
        <v>5849960</v>
      </c>
      <c r="R31" s="527">
        <v>3884018.4049999998</v>
      </c>
      <c r="S31" s="527">
        <v>27633182.478</v>
      </c>
      <c r="T31" s="527">
        <v>9488088</v>
      </c>
      <c r="U31" s="527">
        <v>11471918</v>
      </c>
      <c r="V31" s="527">
        <v>8681930.8059999999</v>
      </c>
      <c r="W31" s="527">
        <v>59126853.957000002</v>
      </c>
      <c r="X31" s="527">
        <v>193491</v>
      </c>
      <c r="Y31" s="527">
        <v>5496909</v>
      </c>
      <c r="Z31" s="527">
        <v>3639692.8870000001</v>
      </c>
      <c r="AA31" s="527">
        <v>1890017.8859999999</v>
      </c>
      <c r="AB31" s="527">
        <v>21101</v>
      </c>
      <c r="AC31" s="527">
        <v>117614</v>
      </c>
      <c r="AD31" s="527">
        <v>1332313.7450000001</v>
      </c>
      <c r="AE31" s="527">
        <v>887044.853</v>
      </c>
    </row>
    <row r="32" spans="1:31" s="282" customFormat="1">
      <c r="A32" s="293" t="s">
        <v>597</v>
      </c>
      <c r="B32" s="524">
        <v>61472071</v>
      </c>
      <c r="C32" s="525">
        <v>695600771.875</v>
      </c>
      <c r="D32" s="524">
        <v>33680775</v>
      </c>
      <c r="E32" s="525">
        <v>53926461</v>
      </c>
      <c r="F32" s="524">
        <v>65528240.267999999</v>
      </c>
      <c r="G32" s="525">
        <v>490269486.18599999</v>
      </c>
      <c r="H32" s="524">
        <v>497434</v>
      </c>
      <c r="I32" s="525">
        <v>5076808</v>
      </c>
      <c r="J32" s="525">
        <v>25166269.217</v>
      </c>
      <c r="K32" s="525">
        <v>202161031.73300001</v>
      </c>
      <c r="L32" s="525">
        <v>33183341</v>
      </c>
      <c r="M32" s="525">
        <v>48849653</v>
      </c>
      <c r="N32" s="525">
        <v>40361971.050999999</v>
      </c>
      <c r="O32" s="525">
        <v>288108454.45300001</v>
      </c>
      <c r="P32" s="525">
        <v>9197799</v>
      </c>
      <c r="Q32" s="525">
        <v>14307614</v>
      </c>
      <c r="R32" s="525">
        <v>10671293.424000001</v>
      </c>
      <c r="S32" s="525">
        <v>76334078.669</v>
      </c>
      <c r="T32" s="525">
        <v>18526053</v>
      </c>
      <c r="U32" s="525">
        <v>23413411</v>
      </c>
      <c r="V32" s="525">
        <v>17765307.813000001</v>
      </c>
      <c r="W32" s="525">
        <v>120560008.079</v>
      </c>
      <c r="X32" s="525">
        <v>431035</v>
      </c>
      <c r="Y32" s="525">
        <v>11375160</v>
      </c>
      <c r="Z32" s="525">
        <v>7504465.7620000001</v>
      </c>
      <c r="AA32" s="525">
        <v>4120269.2889999999</v>
      </c>
      <c r="AB32" s="525">
        <v>67444</v>
      </c>
      <c r="AC32" s="525">
        <v>479944</v>
      </c>
      <c r="AD32" s="525">
        <v>5744571.6100000003</v>
      </c>
      <c r="AE32" s="525">
        <v>4316929.6519999998</v>
      </c>
    </row>
    <row r="33" spans="1:31" s="282" customFormat="1">
      <c r="A33" s="293" t="s">
        <v>598</v>
      </c>
      <c r="B33" s="524">
        <v>14104605</v>
      </c>
      <c r="C33" s="525">
        <v>147993523.55500001</v>
      </c>
      <c r="D33" s="524">
        <v>7743214</v>
      </c>
      <c r="E33" s="525">
        <v>12267928</v>
      </c>
      <c r="F33" s="524">
        <v>14065938.766000001</v>
      </c>
      <c r="G33" s="525">
        <v>104638486.809</v>
      </c>
      <c r="H33" s="524">
        <v>115936</v>
      </c>
      <c r="I33" s="525">
        <v>1311674</v>
      </c>
      <c r="J33" s="525">
        <v>5698898.9500000002</v>
      </c>
      <c r="K33" s="525">
        <v>45665113.479999997</v>
      </c>
      <c r="L33" s="525">
        <v>7627278</v>
      </c>
      <c r="M33" s="525">
        <v>10956254</v>
      </c>
      <c r="N33" s="525">
        <v>8367039.8159999996</v>
      </c>
      <c r="O33" s="525">
        <v>58973373.329000004</v>
      </c>
      <c r="P33" s="525">
        <v>1925844</v>
      </c>
      <c r="Q33" s="525">
        <v>2950412</v>
      </c>
      <c r="R33" s="525">
        <v>2040273.3189999999</v>
      </c>
      <c r="S33" s="525">
        <v>14388923.374</v>
      </c>
      <c r="T33" s="525">
        <v>4417435</v>
      </c>
      <c r="U33" s="525">
        <v>5433195</v>
      </c>
      <c r="V33" s="525">
        <v>4063648.9410000001</v>
      </c>
      <c r="W33" s="525">
        <v>27065392.609000001</v>
      </c>
      <c r="X33" s="525">
        <v>96958</v>
      </c>
      <c r="Y33" s="525">
        <v>2974459</v>
      </c>
      <c r="Z33" s="525">
        <v>1968973.517</v>
      </c>
      <c r="AA33" s="525">
        <v>1095862.429</v>
      </c>
      <c r="AB33" s="525">
        <v>18112</v>
      </c>
      <c r="AC33" s="525">
        <v>104055</v>
      </c>
      <c r="AD33" s="525">
        <v>1175195.22</v>
      </c>
      <c r="AE33" s="525">
        <v>804858.33400000003</v>
      </c>
    </row>
    <row r="34" spans="1:31" s="282" customFormat="1">
      <c r="A34" s="293" t="s">
        <v>599</v>
      </c>
      <c r="B34" s="524">
        <v>10606752</v>
      </c>
      <c r="C34" s="525">
        <v>117735967.553</v>
      </c>
      <c r="D34" s="524">
        <v>5648188</v>
      </c>
      <c r="E34" s="525">
        <v>8666690</v>
      </c>
      <c r="F34" s="524">
        <v>10896410.001</v>
      </c>
      <c r="G34" s="525">
        <v>82336405.062999994</v>
      </c>
      <c r="H34" s="524">
        <v>92698</v>
      </c>
      <c r="I34" s="525">
        <v>955907</v>
      </c>
      <c r="J34" s="525">
        <v>4717756.53</v>
      </c>
      <c r="K34" s="525">
        <v>38183985.262999997</v>
      </c>
      <c r="L34" s="525">
        <v>5555490</v>
      </c>
      <c r="M34" s="525">
        <v>7710783</v>
      </c>
      <c r="N34" s="525">
        <v>6178653.4709999999</v>
      </c>
      <c r="O34" s="525">
        <v>44152419.799999997</v>
      </c>
      <c r="P34" s="525">
        <v>1453794</v>
      </c>
      <c r="Q34" s="525">
        <v>2310289</v>
      </c>
      <c r="R34" s="525">
        <v>1565296.9269999999</v>
      </c>
      <c r="S34" s="525">
        <v>11161607.795</v>
      </c>
      <c r="T34" s="525">
        <v>3487126</v>
      </c>
      <c r="U34" s="525">
        <v>4171691</v>
      </c>
      <c r="V34" s="525">
        <v>3400991.7519999999</v>
      </c>
      <c r="W34" s="525">
        <v>22836660.692000002</v>
      </c>
      <c r="X34" s="525">
        <v>80066</v>
      </c>
      <c r="Y34" s="525">
        <v>2065454</v>
      </c>
      <c r="Z34" s="525">
        <v>1366744.875</v>
      </c>
      <c r="AA34" s="525">
        <v>670131.201</v>
      </c>
      <c r="AB34" s="525">
        <v>17644</v>
      </c>
      <c r="AC34" s="525">
        <v>94750</v>
      </c>
      <c r="AD34" s="525">
        <v>1087614.6499999999</v>
      </c>
      <c r="AE34" s="525">
        <v>731162.80200000003</v>
      </c>
    </row>
    <row r="35" spans="1:31" s="282" customFormat="1">
      <c r="A35" s="293" t="s">
        <v>600</v>
      </c>
      <c r="B35" s="524">
        <v>17767641</v>
      </c>
      <c r="C35" s="525">
        <v>253450911.41999999</v>
      </c>
      <c r="D35" s="524">
        <v>10215331</v>
      </c>
      <c r="E35" s="525">
        <v>17034425</v>
      </c>
      <c r="F35" s="524">
        <v>24063703.756000001</v>
      </c>
      <c r="G35" s="525">
        <v>184561007.88999999</v>
      </c>
      <c r="H35" s="524">
        <v>192150</v>
      </c>
      <c r="I35" s="525">
        <v>2209983</v>
      </c>
      <c r="J35" s="525">
        <v>10778813.997</v>
      </c>
      <c r="K35" s="525">
        <v>88287993.902999997</v>
      </c>
      <c r="L35" s="525">
        <v>10023181</v>
      </c>
      <c r="M35" s="525">
        <v>14824442</v>
      </c>
      <c r="N35" s="525">
        <v>13284889.759</v>
      </c>
      <c r="O35" s="525">
        <v>96273013.987000003</v>
      </c>
      <c r="P35" s="525">
        <v>2432886</v>
      </c>
      <c r="Q35" s="525">
        <v>4038421</v>
      </c>
      <c r="R35" s="525">
        <v>2975151.8840000001</v>
      </c>
      <c r="S35" s="525">
        <v>21494246.662999999</v>
      </c>
      <c r="T35" s="525">
        <v>5080253</v>
      </c>
      <c r="U35" s="525">
        <v>6274162</v>
      </c>
      <c r="V35" s="525">
        <v>6255664.5530000003</v>
      </c>
      <c r="W35" s="525">
        <v>43160571.678999998</v>
      </c>
      <c r="X35" s="525">
        <v>167236</v>
      </c>
      <c r="Y35" s="525">
        <v>5124129</v>
      </c>
      <c r="Z35" s="525">
        <v>3405319.2579999999</v>
      </c>
      <c r="AA35" s="525">
        <v>2127593.159</v>
      </c>
      <c r="AB35" s="525">
        <v>39171</v>
      </c>
      <c r="AC35" s="525">
        <v>252709</v>
      </c>
      <c r="AD35" s="525">
        <v>2705394.15</v>
      </c>
      <c r="AE35" s="525">
        <v>2107492.0290000001</v>
      </c>
    </row>
    <row r="36" spans="1:31" s="282" customFormat="1">
      <c r="A36" s="403" t="s">
        <v>601</v>
      </c>
      <c r="B36" s="526">
        <v>86741564</v>
      </c>
      <c r="C36" s="527">
        <v>1085264923.9909999</v>
      </c>
      <c r="D36" s="526">
        <v>47356881</v>
      </c>
      <c r="E36" s="527">
        <v>82281306</v>
      </c>
      <c r="F36" s="526">
        <v>108368406.39399999</v>
      </c>
      <c r="G36" s="527">
        <v>767508614.01600003</v>
      </c>
      <c r="H36" s="526">
        <v>892699</v>
      </c>
      <c r="I36" s="527">
        <v>10328092</v>
      </c>
      <c r="J36" s="527">
        <v>46895699.197999999</v>
      </c>
      <c r="K36" s="527">
        <v>363016203.44499999</v>
      </c>
      <c r="L36" s="527">
        <v>46464182</v>
      </c>
      <c r="M36" s="527">
        <v>71953214</v>
      </c>
      <c r="N36" s="527">
        <v>61472707.196000002</v>
      </c>
      <c r="O36" s="527">
        <v>404492410.57099998</v>
      </c>
      <c r="P36" s="527">
        <v>12179645</v>
      </c>
      <c r="Q36" s="527">
        <v>20586299</v>
      </c>
      <c r="R36" s="527">
        <v>16108516.111</v>
      </c>
      <c r="S36" s="527">
        <v>107125937.559</v>
      </c>
      <c r="T36" s="527">
        <v>26971342</v>
      </c>
      <c r="U36" s="527">
        <v>34613472</v>
      </c>
      <c r="V36" s="527">
        <v>28121780.138</v>
      </c>
      <c r="W36" s="527">
        <v>185237223.88100001</v>
      </c>
      <c r="X36" s="527">
        <v>742194</v>
      </c>
      <c r="Y36" s="527">
        <v>23298614</v>
      </c>
      <c r="Z36" s="527">
        <v>15581352.914999999</v>
      </c>
      <c r="AA36" s="527">
        <v>10839995.414999999</v>
      </c>
      <c r="AB36" s="527">
        <v>233696</v>
      </c>
      <c r="AC36" s="527">
        <v>1744127</v>
      </c>
      <c r="AD36" s="527">
        <v>18401533.07</v>
      </c>
      <c r="AE36" s="527">
        <v>14553153.119999999</v>
      </c>
    </row>
    <row r="37" spans="1:31" s="282" customFormat="1">
      <c r="A37" s="293" t="s">
        <v>602</v>
      </c>
      <c r="B37" s="524">
        <v>44272934</v>
      </c>
      <c r="C37" s="525">
        <v>539015073.74199998</v>
      </c>
      <c r="D37" s="524">
        <v>23699559</v>
      </c>
      <c r="E37" s="525">
        <v>38985525</v>
      </c>
      <c r="F37" s="524">
        <v>48898023.413000003</v>
      </c>
      <c r="G37" s="525">
        <v>377060006.134</v>
      </c>
      <c r="H37" s="524">
        <v>394796</v>
      </c>
      <c r="I37" s="525">
        <v>4460108</v>
      </c>
      <c r="J37" s="525">
        <v>20883158.305</v>
      </c>
      <c r="K37" s="525">
        <v>173261909.00299999</v>
      </c>
      <c r="L37" s="525">
        <v>23304763</v>
      </c>
      <c r="M37" s="525">
        <v>34525417</v>
      </c>
      <c r="N37" s="525">
        <v>28014865.107999999</v>
      </c>
      <c r="O37" s="525">
        <v>203798097.13100001</v>
      </c>
      <c r="P37" s="525">
        <v>5889883</v>
      </c>
      <c r="Q37" s="525">
        <v>9626634</v>
      </c>
      <c r="R37" s="525">
        <v>7268833.0810000002</v>
      </c>
      <c r="S37" s="525">
        <v>52105162.706</v>
      </c>
      <c r="T37" s="525">
        <v>14613585</v>
      </c>
      <c r="U37" s="525">
        <v>18219147</v>
      </c>
      <c r="V37" s="525">
        <v>14689764.998</v>
      </c>
      <c r="W37" s="525">
        <v>101650582.47400001</v>
      </c>
      <c r="X37" s="525">
        <v>342577</v>
      </c>
      <c r="Y37" s="525">
        <v>10333317</v>
      </c>
      <c r="Z37" s="525">
        <v>6900686.5240000002</v>
      </c>
      <c r="AA37" s="525">
        <v>4255294.1189999999</v>
      </c>
      <c r="AB37" s="525">
        <v>69907</v>
      </c>
      <c r="AC37" s="525">
        <v>480269</v>
      </c>
      <c r="AD37" s="525">
        <v>5330275.17</v>
      </c>
      <c r="AE37" s="525">
        <v>3944028.3089999999</v>
      </c>
    </row>
    <row r="38" spans="1:31" s="282" customFormat="1">
      <c r="A38" s="293" t="s">
        <v>603</v>
      </c>
      <c r="B38" s="524">
        <v>9299735</v>
      </c>
      <c r="C38" s="525">
        <v>121801748.553</v>
      </c>
      <c r="D38" s="524">
        <v>5231323</v>
      </c>
      <c r="E38" s="525">
        <v>8486555</v>
      </c>
      <c r="F38" s="524">
        <v>12259048.184</v>
      </c>
      <c r="G38" s="525">
        <v>92703468.739999995</v>
      </c>
      <c r="H38" s="524">
        <v>96047</v>
      </c>
      <c r="I38" s="525">
        <v>1105165</v>
      </c>
      <c r="J38" s="525">
        <v>4992603.4330000002</v>
      </c>
      <c r="K38" s="525">
        <v>41221806.353</v>
      </c>
      <c r="L38" s="525">
        <v>5135276</v>
      </c>
      <c r="M38" s="525">
        <v>7381390</v>
      </c>
      <c r="N38" s="525">
        <v>7266444.7510000002</v>
      </c>
      <c r="O38" s="525">
        <v>51481662.387000002</v>
      </c>
      <c r="P38" s="525">
        <v>1285619</v>
      </c>
      <c r="Q38" s="525">
        <v>2087906</v>
      </c>
      <c r="R38" s="525">
        <v>1416440.4879999999</v>
      </c>
      <c r="S38" s="525">
        <v>10185124.192</v>
      </c>
      <c r="T38" s="525">
        <v>2761301</v>
      </c>
      <c r="U38" s="525">
        <v>3387317</v>
      </c>
      <c r="V38" s="525">
        <v>2396807.4879999999</v>
      </c>
      <c r="W38" s="525">
        <v>16957637.804000001</v>
      </c>
      <c r="X38" s="525">
        <v>84114</v>
      </c>
      <c r="Y38" s="525">
        <v>2536169</v>
      </c>
      <c r="Z38" s="525">
        <v>1687053.571</v>
      </c>
      <c r="AA38" s="525">
        <v>968046.245</v>
      </c>
      <c r="AB38" s="525">
        <v>21492</v>
      </c>
      <c r="AC38" s="525">
        <v>135678</v>
      </c>
      <c r="AD38" s="525">
        <v>1454817.55</v>
      </c>
      <c r="AE38" s="525">
        <v>987471.57200000004</v>
      </c>
    </row>
    <row r="39" spans="1:31" s="282" customFormat="1">
      <c r="A39" s="293" t="s">
        <v>604</v>
      </c>
      <c r="B39" s="524">
        <v>7887488</v>
      </c>
      <c r="C39" s="525">
        <v>87418398.483999997</v>
      </c>
      <c r="D39" s="524">
        <v>4696922</v>
      </c>
      <c r="E39" s="525">
        <v>7694959</v>
      </c>
      <c r="F39" s="524">
        <v>9317145.0510000009</v>
      </c>
      <c r="G39" s="525">
        <v>64221876.994999997</v>
      </c>
      <c r="H39" s="524">
        <v>72043</v>
      </c>
      <c r="I39" s="525">
        <v>835512</v>
      </c>
      <c r="J39" s="525">
        <v>3568953.9989999998</v>
      </c>
      <c r="K39" s="525">
        <v>27419637.258000001</v>
      </c>
      <c r="L39" s="525">
        <v>4624879</v>
      </c>
      <c r="M39" s="525">
        <v>6859447</v>
      </c>
      <c r="N39" s="525">
        <v>5748191.0520000001</v>
      </c>
      <c r="O39" s="525">
        <v>36802239.737000003</v>
      </c>
      <c r="P39" s="525">
        <v>1012619</v>
      </c>
      <c r="Q39" s="525">
        <v>1683369</v>
      </c>
      <c r="R39" s="525">
        <v>1192497.1059999999</v>
      </c>
      <c r="S39" s="525">
        <v>7795898.4469999997</v>
      </c>
      <c r="T39" s="525">
        <v>2167548</v>
      </c>
      <c r="U39" s="525">
        <v>2734909</v>
      </c>
      <c r="V39" s="525">
        <v>2208772.835</v>
      </c>
      <c r="W39" s="525">
        <v>14047298.003</v>
      </c>
      <c r="X39" s="525">
        <v>54287</v>
      </c>
      <c r="Y39" s="525">
        <v>1726560</v>
      </c>
      <c r="Z39" s="525">
        <v>1153122.72</v>
      </c>
      <c r="AA39" s="525">
        <v>709127.51800000004</v>
      </c>
      <c r="AB39" s="525">
        <v>10399</v>
      </c>
      <c r="AC39" s="525">
        <v>85692</v>
      </c>
      <c r="AD39" s="525">
        <v>955222.255</v>
      </c>
      <c r="AE39" s="525">
        <v>644197.52099999995</v>
      </c>
    </row>
    <row r="40" spans="1:31" s="282" customFormat="1">
      <c r="A40" s="293" t="s">
        <v>605</v>
      </c>
      <c r="B40" s="524">
        <v>5360542</v>
      </c>
      <c r="C40" s="525">
        <v>56187454.656999998</v>
      </c>
      <c r="D40" s="524">
        <v>2931557</v>
      </c>
      <c r="E40" s="525">
        <v>4737447</v>
      </c>
      <c r="F40" s="524">
        <v>6064169.5190000003</v>
      </c>
      <c r="G40" s="525">
        <v>40580093.001999997</v>
      </c>
      <c r="H40" s="524">
        <v>55361</v>
      </c>
      <c r="I40" s="525">
        <v>600515</v>
      </c>
      <c r="J40" s="525">
        <v>2685043.429</v>
      </c>
      <c r="K40" s="525">
        <v>20108507.265000001</v>
      </c>
      <c r="L40" s="525">
        <v>2876196</v>
      </c>
      <c r="M40" s="525">
        <v>4136932</v>
      </c>
      <c r="N40" s="525">
        <v>3379126.09</v>
      </c>
      <c r="O40" s="525">
        <v>20471585.737</v>
      </c>
      <c r="P40" s="525">
        <v>657096</v>
      </c>
      <c r="Q40" s="525">
        <v>1059234</v>
      </c>
      <c r="R40" s="525">
        <v>743157.03599999996</v>
      </c>
      <c r="S40" s="525">
        <v>4770162.642</v>
      </c>
      <c r="T40" s="525">
        <v>1766510</v>
      </c>
      <c r="U40" s="525">
        <v>2242363</v>
      </c>
      <c r="V40" s="525">
        <v>1664529.0689999999</v>
      </c>
      <c r="W40" s="525">
        <v>10167355.890000001</v>
      </c>
      <c r="X40" s="525">
        <v>39911</v>
      </c>
      <c r="Y40" s="525">
        <v>1165557</v>
      </c>
      <c r="Z40" s="525">
        <v>773358.26</v>
      </c>
      <c r="AA40" s="525">
        <v>396491.00400000002</v>
      </c>
      <c r="AB40" s="525">
        <v>5379</v>
      </c>
      <c r="AC40" s="525">
        <v>37598</v>
      </c>
      <c r="AD40" s="525">
        <v>427790.76</v>
      </c>
      <c r="AE40" s="525">
        <v>273352.11900000001</v>
      </c>
    </row>
    <row r="41" spans="1:31" s="282" customFormat="1">
      <c r="A41" s="403" t="s">
        <v>606</v>
      </c>
      <c r="B41" s="526">
        <v>5337472</v>
      </c>
      <c r="C41" s="527">
        <v>60987549.748000003</v>
      </c>
      <c r="D41" s="526">
        <v>2860563</v>
      </c>
      <c r="E41" s="527">
        <v>4579659</v>
      </c>
      <c r="F41" s="526">
        <v>5733614.0619999999</v>
      </c>
      <c r="G41" s="527">
        <v>42985115.895999998</v>
      </c>
      <c r="H41" s="526">
        <v>50573</v>
      </c>
      <c r="I41" s="527">
        <v>586164</v>
      </c>
      <c r="J41" s="527">
        <v>2593446.3059999999</v>
      </c>
      <c r="K41" s="527">
        <v>20860100.043000001</v>
      </c>
      <c r="L41" s="527">
        <v>2809990</v>
      </c>
      <c r="M41" s="527">
        <v>3993495</v>
      </c>
      <c r="N41" s="527">
        <v>3140167.7560000001</v>
      </c>
      <c r="O41" s="527">
        <v>22125015.853</v>
      </c>
      <c r="P41" s="527">
        <v>605548</v>
      </c>
      <c r="Q41" s="527">
        <v>969625</v>
      </c>
      <c r="R41" s="527">
        <v>694760.64</v>
      </c>
      <c r="S41" s="527">
        <v>4962471.415</v>
      </c>
      <c r="T41" s="527">
        <v>1865019</v>
      </c>
      <c r="U41" s="527">
        <v>2312694</v>
      </c>
      <c r="V41" s="527">
        <v>1855711.078</v>
      </c>
      <c r="W41" s="527">
        <v>12333632.301000001</v>
      </c>
      <c r="X41" s="527">
        <v>44003</v>
      </c>
      <c r="Y41" s="527">
        <v>1304347</v>
      </c>
      <c r="Z41" s="527">
        <v>867682.37600000005</v>
      </c>
      <c r="AA41" s="527">
        <v>433783.58799999999</v>
      </c>
      <c r="AB41" s="527">
        <v>6342</v>
      </c>
      <c r="AC41" s="527">
        <v>35714</v>
      </c>
      <c r="AD41" s="527">
        <v>394100.87</v>
      </c>
      <c r="AE41" s="527">
        <v>272546.54800000001</v>
      </c>
    </row>
    <row r="42" spans="1:31" s="282" customFormat="1">
      <c r="A42" s="293" t="s">
        <v>607</v>
      </c>
      <c r="B42" s="524">
        <v>18010753</v>
      </c>
      <c r="C42" s="525">
        <v>200261699.461</v>
      </c>
      <c r="D42" s="524">
        <v>10065521</v>
      </c>
      <c r="E42" s="525">
        <v>16535209</v>
      </c>
      <c r="F42" s="524">
        <v>22176507.259</v>
      </c>
      <c r="G42" s="525">
        <v>149584568.17399999</v>
      </c>
      <c r="H42" s="524">
        <v>173053</v>
      </c>
      <c r="I42" s="525">
        <v>1851713</v>
      </c>
      <c r="J42" s="525">
        <v>9243714.6380000003</v>
      </c>
      <c r="K42" s="525">
        <v>68654310.089000002</v>
      </c>
      <c r="L42" s="525">
        <v>9892468</v>
      </c>
      <c r="M42" s="525">
        <v>14683496</v>
      </c>
      <c r="N42" s="525">
        <v>12932792.620999999</v>
      </c>
      <c r="O42" s="525">
        <v>80930258.084999993</v>
      </c>
      <c r="P42" s="525">
        <v>2539867</v>
      </c>
      <c r="Q42" s="525">
        <v>3836343</v>
      </c>
      <c r="R42" s="525">
        <v>2965431.0780000002</v>
      </c>
      <c r="S42" s="525">
        <v>19217936.506999999</v>
      </c>
      <c r="T42" s="525">
        <v>5380884</v>
      </c>
      <c r="U42" s="525">
        <v>6984907</v>
      </c>
      <c r="V42" s="525">
        <v>4630493.807</v>
      </c>
      <c r="W42" s="525">
        <v>28977393.627</v>
      </c>
      <c r="X42" s="525">
        <v>132361</v>
      </c>
      <c r="Y42" s="525">
        <v>3812631</v>
      </c>
      <c r="Z42" s="525">
        <v>2532136.6940000001</v>
      </c>
      <c r="AA42" s="525">
        <v>1382047.4480000001</v>
      </c>
      <c r="AB42" s="525">
        <v>24481</v>
      </c>
      <c r="AC42" s="525">
        <v>156225</v>
      </c>
      <c r="AD42" s="525">
        <v>1725010.54</v>
      </c>
      <c r="AE42" s="525">
        <v>1099753.7050000001</v>
      </c>
    </row>
    <row r="43" spans="1:31" s="282" customFormat="1">
      <c r="A43" s="293" t="s">
        <v>608</v>
      </c>
      <c r="B43" s="524">
        <v>26750436</v>
      </c>
      <c r="C43" s="525">
        <v>286660346.20499998</v>
      </c>
      <c r="D43" s="524">
        <v>14158809</v>
      </c>
      <c r="E43" s="525">
        <v>23785785</v>
      </c>
      <c r="F43" s="524">
        <v>28759662.041999999</v>
      </c>
      <c r="G43" s="525">
        <v>200197884.77599999</v>
      </c>
      <c r="H43" s="524">
        <v>233977</v>
      </c>
      <c r="I43" s="525">
        <v>2746580</v>
      </c>
      <c r="J43" s="525">
        <v>11870401.834000001</v>
      </c>
      <c r="K43" s="525">
        <v>90221122.064999998</v>
      </c>
      <c r="L43" s="525">
        <v>13924832</v>
      </c>
      <c r="M43" s="525">
        <v>21039205</v>
      </c>
      <c r="N43" s="525">
        <v>16889260.208000001</v>
      </c>
      <c r="O43" s="525">
        <v>109976762.711</v>
      </c>
      <c r="P43" s="525">
        <v>3263122</v>
      </c>
      <c r="Q43" s="525">
        <v>5383139</v>
      </c>
      <c r="R43" s="525">
        <v>3963387.486</v>
      </c>
      <c r="S43" s="525">
        <v>26607280.829</v>
      </c>
      <c r="T43" s="525">
        <v>9278737</v>
      </c>
      <c r="U43" s="525">
        <v>11782807</v>
      </c>
      <c r="V43" s="525">
        <v>8952558.2320000008</v>
      </c>
      <c r="W43" s="525">
        <v>55676052.354000002</v>
      </c>
      <c r="X43" s="525">
        <v>181638</v>
      </c>
      <c r="Y43" s="525">
        <v>5815616</v>
      </c>
      <c r="Z43" s="525">
        <v>3887895.5019999999</v>
      </c>
      <c r="AA43" s="525">
        <v>2252261.236</v>
      </c>
      <c r="AB43" s="525">
        <v>49768</v>
      </c>
      <c r="AC43" s="525">
        <v>274424</v>
      </c>
      <c r="AD43" s="525">
        <v>3060061.68</v>
      </c>
      <c r="AE43" s="525">
        <v>1926867.01</v>
      </c>
    </row>
    <row r="44" spans="1:31" s="282" customFormat="1">
      <c r="A44" s="293" t="s">
        <v>609</v>
      </c>
      <c r="B44" s="524">
        <v>10413601</v>
      </c>
      <c r="C44" s="525">
        <v>123552768.072</v>
      </c>
      <c r="D44" s="524">
        <v>5575238</v>
      </c>
      <c r="E44" s="525">
        <v>9307674</v>
      </c>
      <c r="F44" s="524">
        <v>11465744.895</v>
      </c>
      <c r="G44" s="525">
        <v>87576673.437000006</v>
      </c>
      <c r="H44" s="524">
        <v>103281</v>
      </c>
      <c r="I44" s="525">
        <v>1310934</v>
      </c>
      <c r="J44" s="525">
        <v>5182081.62</v>
      </c>
      <c r="K44" s="525">
        <v>42586629.446999997</v>
      </c>
      <c r="L44" s="525">
        <v>5471957</v>
      </c>
      <c r="M44" s="525">
        <v>7996740</v>
      </c>
      <c r="N44" s="525">
        <v>6283663.2750000004</v>
      </c>
      <c r="O44" s="525">
        <v>44990043.990000002</v>
      </c>
      <c r="P44" s="525">
        <v>1290755</v>
      </c>
      <c r="Q44" s="525">
        <v>2233220</v>
      </c>
      <c r="R44" s="525">
        <v>1513006.7050000001</v>
      </c>
      <c r="S44" s="525">
        <v>10844363.554</v>
      </c>
      <c r="T44" s="525">
        <v>3538698</v>
      </c>
      <c r="U44" s="525">
        <v>4425278</v>
      </c>
      <c r="V44" s="525">
        <v>3462868.9240000001</v>
      </c>
      <c r="W44" s="525">
        <v>23494794.289000001</v>
      </c>
      <c r="X44" s="525">
        <v>89622</v>
      </c>
      <c r="Y44" s="525">
        <v>3050139</v>
      </c>
      <c r="Z44" s="525">
        <v>2033508.821</v>
      </c>
      <c r="AA44" s="525">
        <v>1191451.0830000001</v>
      </c>
      <c r="AB44" s="525">
        <v>8910</v>
      </c>
      <c r="AC44" s="525">
        <v>52191</v>
      </c>
      <c r="AD44" s="525">
        <v>611358.71999999997</v>
      </c>
      <c r="AE44" s="525">
        <v>445485.70899999997</v>
      </c>
    </row>
    <row r="45" spans="1:31" s="282" customFormat="1">
      <c r="A45" s="293" t="s">
        <v>610</v>
      </c>
      <c r="B45" s="524">
        <v>6828668</v>
      </c>
      <c r="C45" s="525">
        <v>78282079.687000006</v>
      </c>
      <c r="D45" s="524">
        <v>3891542</v>
      </c>
      <c r="E45" s="525">
        <v>6604299</v>
      </c>
      <c r="F45" s="524">
        <v>8115936.5429999996</v>
      </c>
      <c r="G45" s="525">
        <v>57563889.869999997</v>
      </c>
      <c r="H45" s="524">
        <v>72715</v>
      </c>
      <c r="I45" s="525">
        <v>936750</v>
      </c>
      <c r="J45" s="525">
        <v>3436911.9410000001</v>
      </c>
      <c r="K45" s="525">
        <v>27328783.594000001</v>
      </c>
      <c r="L45" s="525">
        <v>3818827</v>
      </c>
      <c r="M45" s="525">
        <v>5667549</v>
      </c>
      <c r="N45" s="525">
        <v>4679024.602</v>
      </c>
      <c r="O45" s="525">
        <v>30235106.276000001</v>
      </c>
      <c r="P45" s="525">
        <v>949766</v>
      </c>
      <c r="Q45" s="525">
        <v>1570247</v>
      </c>
      <c r="R45" s="525">
        <v>1129892.2590000001</v>
      </c>
      <c r="S45" s="525">
        <v>7131679.3219999997</v>
      </c>
      <c r="T45" s="525">
        <v>1979966</v>
      </c>
      <c r="U45" s="525">
        <v>2549631</v>
      </c>
      <c r="V45" s="525">
        <v>1912379.125</v>
      </c>
      <c r="W45" s="525">
        <v>12200628.409</v>
      </c>
      <c r="X45" s="525">
        <v>57410</v>
      </c>
      <c r="Y45" s="525">
        <v>2134852</v>
      </c>
      <c r="Z45" s="525">
        <v>1421947.862</v>
      </c>
      <c r="AA45" s="525">
        <v>959804.84299999999</v>
      </c>
      <c r="AB45" s="525">
        <v>7394</v>
      </c>
      <c r="AC45" s="525">
        <v>53883</v>
      </c>
      <c r="AD45" s="525">
        <v>613865.05500000005</v>
      </c>
      <c r="AE45" s="525">
        <v>426077.24300000002</v>
      </c>
    </row>
    <row r="46" spans="1:31" s="282" customFormat="1">
      <c r="A46" s="403" t="s">
        <v>611</v>
      </c>
      <c r="B46" s="526">
        <v>9618010</v>
      </c>
      <c r="C46" s="527">
        <v>100130652.767</v>
      </c>
      <c r="D46" s="526">
        <v>5275144</v>
      </c>
      <c r="E46" s="527">
        <v>8834466</v>
      </c>
      <c r="F46" s="526">
        <v>10476663.588</v>
      </c>
      <c r="G46" s="527">
        <v>70909702.593999997</v>
      </c>
      <c r="H46" s="526">
        <v>88678</v>
      </c>
      <c r="I46" s="527">
        <v>1029087</v>
      </c>
      <c r="J46" s="527">
        <v>4441000.2750000004</v>
      </c>
      <c r="K46" s="527">
        <v>32420618.017000001</v>
      </c>
      <c r="L46" s="527">
        <v>5186466</v>
      </c>
      <c r="M46" s="527">
        <v>7805379</v>
      </c>
      <c r="N46" s="527">
        <v>6035663.3130000001</v>
      </c>
      <c r="O46" s="527">
        <v>38489084.577</v>
      </c>
      <c r="P46" s="527">
        <v>1268379</v>
      </c>
      <c r="Q46" s="527">
        <v>2025636</v>
      </c>
      <c r="R46" s="527">
        <v>1499490.655</v>
      </c>
      <c r="S46" s="527">
        <v>9687250.6300000008</v>
      </c>
      <c r="T46" s="527">
        <v>3067576</v>
      </c>
      <c r="U46" s="527">
        <v>3871883</v>
      </c>
      <c r="V46" s="527">
        <v>2952915.8659999999</v>
      </c>
      <c r="W46" s="527">
        <v>18356066.322999999</v>
      </c>
      <c r="X46" s="527">
        <v>66968</v>
      </c>
      <c r="Y46" s="527">
        <v>2135226</v>
      </c>
      <c r="Z46" s="527">
        <v>1407334.429</v>
      </c>
      <c r="AA46" s="527">
        <v>785069.71</v>
      </c>
      <c r="AB46" s="527">
        <v>6911</v>
      </c>
      <c r="AC46" s="527">
        <v>50976</v>
      </c>
      <c r="AD46" s="527">
        <v>582781.39</v>
      </c>
      <c r="AE46" s="527">
        <v>392563.51</v>
      </c>
    </row>
    <row r="47" spans="1:31" s="282" customFormat="1">
      <c r="A47" s="293" t="s">
        <v>612</v>
      </c>
      <c r="B47" s="524">
        <v>9727164</v>
      </c>
      <c r="C47" s="525">
        <v>127983078.367</v>
      </c>
      <c r="D47" s="524">
        <v>5528792</v>
      </c>
      <c r="E47" s="525">
        <v>9426249</v>
      </c>
      <c r="F47" s="524">
        <v>12289463.421</v>
      </c>
      <c r="G47" s="525">
        <v>94376586.726999998</v>
      </c>
      <c r="H47" s="524">
        <v>108167</v>
      </c>
      <c r="I47" s="525">
        <v>1282997</v>
      </c>
      <c r="J47" s="525">
        <v>5235329.3729999997</v>
      </c>
      <c r="K47" s="525">
        <v>43248773.931000002</v>
      </c>
      <c r="L47" s="525">
        <v>5420625</v>
      </c>
      <c r="M47" s="525">
        <v>8143252</v>
      </c>
      <c r="N47" s="525">
        <v>7054134.0480000004</v>
      </c>
      <c r="O47" s="525">
        <v>51127812.795999996</v>
      </c>
      <c r="P47" s="525">
        <v>1301013</v>
      </c>
      <c r="Q47" s="525">
        <v>2198165</v>
      </c>
      <c r="R47" s="525">
        <v>1419029.845</v>
      </c>
      <c r="S47" s="525">
        <v>10234421.015000001</v>
      </c>
      <c r="T47" s="525">
        <v>2880279</v>
      </c>
      <c r="U47" s="525">
        <v>3651844</v>
      </c>
      <c r="V47" s="525">
        <v>3078990.7579999999</v>
      </c>
      <c r="W47" s="525">
        <v>21327661.918000001</v>
      </c>
      <c r="X47" s="525">
        <v>91590</v>
      </c>
      <c r="Y47" s="525">
        <v>2983560</v>
      </c>
      <c r="Z47" s="525">
        <v>1989097.3160000001</v>
      </c>
      <c r="AA47" s="525">
        <v>1165023.753</v>
      </c>
      <c r="AB47" s="525">
        <v>17080</v>
      </c>
      <c r="AC47" s="525">
        <v>105806</v>
      </c>
      <c r="AD47" s="525">
        <v>1174901.8799999999</v>
      </c>
      <c r="AE47" s="525">
        <v>879384.95400000003</v>
      </c>
    </row>
    <row r="48" spans="1:31" s="282" customFormat="1">
      <c r="A48" s="293" t="s">
        <v>613</v>
      </c>
      <c r="B48" s="524">
        <v>4946784</v>
      </c>
      <c r="C48" s="525">
        <v>75000654.471000001</v>
      </c>
      <c r="D48" s="524">
        <v>2734780</v>
      </c>
      <c r="E48" s="525">
        <v>4927262</v>
      </c>
      <c r="F48" s="524">
        <v>6892604.1780000003</v>
      </c>
      <c r="G48" s="525">
        <v>55120796.366999999</v>
      </c>
      <c r="H48" s="524">
        <v>68997</v>
      </c>
      <c r="I48" s="525">
        <v>979614</v>
      </c>
      <c r="J48" s="525">
        <v>3449049.932</v>
      </c>
      <c r="K48" s="525">
        <v>29648662.668000001</v>
      </c>
      <c r="L48" s="525">
        <v>2665783</v>
      </c>
      <c r="M48" s="525">
        <v>3947648</v>
      </c>
      <c r="N48" s="525">
        <v>3443554.2459999998</v>
      </c>
      <c r="O48" s="525">
        <v>25472133.699000001</v>
      </c>
      <c r="P48" s="525">
        <v>607210</v>
      </c>
      <c r="Q48" s="525">
        <v>1041459</v>
      </c>
      <c r="R48" s="525">
        <v>731147.34900000005</v>
      </c>
      <c r="S48" s="525">
        <v>5335015.13</v>
      </c>
      <c r="T48" s="525">
        <v>1596344</v>
      </c>
      <c r="U48" s="525">
        <v>1964022</v>
      </c>
      <c r="V48" s="525">
        <v>1813208.7779999999</v>
      </c>
      <c r="W48" s="525">
        <v>12934130.615</v>
      </c>
      <c r="X48" s="525">
        <v>61568</v>
      </c>
      <c r="Y48" s="525">
        <v>2408459</v>
      </c>
      <c r="Z48" s="525">
        <v>1616919.017</v>
      </c>
      <c r="AA48" s="525">
        <v>1142773.4110000001</v>
      </c>
      <c r="AB48" s="525">
        <v>8450</v>
      </c>
      <c r="AC48" s="525">
        <v>51441</v>
      </c>
      <c r="AD48" s="525">
        <v>574346.63</v>
      </c>
      <c r="AE48" s="525">
        <v>467938.94799999997</v>
      </c>
    </row>
    <row r="49" spans="1:31" s="282" customFormat="1">
      <c r="A49" s="293" t="s">
        <v>614</v>
      </c>
      <c r="B49" s="524">
        <v>49978746</v>
      </c>
      <c r="C49" s="525">
        <v>609301078.90999997</v>
      </c>
      <c r="D49" s="524">
        <v>25977488</v>
      </c>
      <c r="E49" s="525">
        <v>47057140</v>
      </c>
      <c r="F49" s="524">
        <v>60128088.274999999</v>
      </c>
      <c r="G49" s="525">
        <v>436854105.18400002</v>
      </c>
      <c r="H49" s="524">
        <v>551944</v>
      </c>
      <c r="I49" s="525">
        <v>6961557</v>
      </c>
      <c r="J49" s="525">
        <v>28805108.809999999</v>
      </c>
      <c r="K49" s="525">
        <v>228494188.16800001</v>
      </c>
      <c r="L49" s="525">
        <v>25425544</v>
      </c>
      <c r="M49" s="525">
        <v>40095583</v>
      </c>
      <c r="N49" s="525">
        <v>31322979.465</v>
      </c>
      <c r="O49" s="525">
        <v>208359917.016</v>
      </c>
      <c r="P49" s="525">
        <v>6260795</v>
      </c>
      <c r="Q49" s="525">
        <v>11549232</v>
      </c>
      <c r="R49" s="525">
        <v>7947014.3559999997</v>
      </c>
      <c r="S49" s="525">
        <v>53554673.756999999</v>
      </c>
      <c r="T49" s="525">
        <v>17643014</v>
      </c>
      <c r="U49" s="525">
        <v>23203319</v>
      </c>
      <c r="V49" s="525">
        <v>16099917.07</v>
      </c>
      <c r="W49" s="525">
        <v>106020261.117</v>
      </c>
      <c r="X49" s="525">
        <v>450280</v>
      </c>
      <c r="Y49" s="525">
        <v>16071762</v>
      </c>
      <c r="Z49" s="525">
        <v>10798408.424000001</v>
      </c>
      <c r="AA49" s="525">
        <v>7309425.8650000002</v>
      </c>
      <c r="AB49" s="525">
        <v>97449</v>
      </c>
      <c r="AC49" s="525">
        <v>665716</v>
      </c>
      <c r="AD49" s="525">
        <v>7667873.9649999999</v>
      </c>
      <c r="AE49" s="525">
        <v>5562612.9869999997</v>
      </c>
    </row>
    <row r="50" spans="1:31" s="282" customFormat="1">
      <c r="A50" s="293" t="s">
        <v>615</v>
      </c>
      <c r="B50" s="524">
        <v>8248501</v>
      </c>
      <c r="C50" s="525">
        <v>84019560.125</v>
      </c>
      <c r="D50" s="524">
        <v>4229690</v>
      </c>
      <c r="E50" s="525">
        <v>7641223</v>
      </c>
      <c r="F50" s="524">
        <v>8500508.5720000006</v>
      </c>
      <c r="G50" s="525">
        <v>59708888.162</v>
      </c>
      <c r="H50" s="524">
        <v>81436</v>
      </c>
      <c r="I50" s="525">
        <v>1047413</v>
      </c>
      <c r="J50" s="525">
        <v>3848201.0649999999</v>
      </c>
      <c r="K50" s="525">
        <v>29851784.464000002</v>
      </c>
      <c r="L50" s="525">
        <v>4148254</v>
      </c>
      <c r="M50" s="525">
        <v>6593810</v>
      </c>
      <c r="N50" s="525">
        <v>4652307.5070000002</v>
      </c>
      <c r="O50" s="525">
        <v>29857103.697999999</v>
      </c>
      <c r="P50" s="525">
        <v>962647</v>
      </c>
      <c r="Q50" s="525">
        <v>1685543</v>
      </c>
      <c r="R50" s="525">
        <v>1084386.5889999999</v>
      </c>
      <c r="S50" s="525">
        <v>7093063.1339999996</v>
      </c>
      <c r="T50" s="525">
        <v>3045124</v>
      </c>
      <c r="U50" s="525">
        <v>4006247</v>
      </c>
      <c r="V50" s="525">
        <v>2524399.67</v>
      </c>
      <c r="W50" s="525">
        <v>15834057.437000001</v>
      </c>
      <c r="X50" s="525">
        <v>64050</v>
      </c>
      <c r="Y50" s="525">
        <v>2350753</v>
      </c>
      <c r="Z50" s="525">
        <v>1551881.9790000001</v>
      </c>
      <c r="AA50" s="525">
        <v>852904.02899999998</v>
      </c>
      <c r="AB50" s="525">
        <v>11040</v>
      </c>
      <c r="AC50" s="525">
        <v>72104</v>
      </c>
      <c r="AD50" s="525">
        <v>793775.2</v>
      </c>
      <c r="AE50" s="525">
        <v>530647.36300000001</v>
      </c>
    </row>
    <row r="51" spans="1:31" s="282" customFormat="1">
      <c r="A51" s="403" t="s">
        <v>616</v>
      </c>
      <c r="B51" s="526">
        <v>11388436</v>
      </c>
      <c r="C51" s="527">
        <v>137313764.00999999</v>
      </c>
      <c r="D51" s="526">
        <v>6045850</v>
      </c>
      <c r="E51" s="527">
        <v>10748836</v>
      </c>
      <c r="F51" s="526">
        <v>13416164.291999999</v>
      </c>
      <c r="G51" s="527">
        <v>98518789.998999998</v>
      </c>
      <c r="H51" s="526">
        <v>143105</v>
      </c>
      <c r="I51" s="527">
        <v>1829512</v>
      </c>
      <c r="J51" s="527">
        <v>6462219.8080000002</v>
      </c>
      <c r="K51" s="527">
        <v>52072562.222999997</v>
      </c>
      <c r="L51" s="527">
        <v>5902745</v>
      </c>
      <c r="M51" s="527">
        <v>8919324</v>
      </c>
      <c r="N51" s="527">
        <v>6953944.4840000002</v>
      </c>
      <c r="O51" s="527">
        <v>46446227.776000001</v>
      </c>
      <c r="P51" s="527">
        <v>1430655</v>
      </c>
      <c r="Q51" s="527">
        <v>2372652</v>
      </c>
      <c r="R51" s="527">
        <v>1665488.9720000001</v>
      </c>
      <c r="S51" s="527">
        <v>11367667.732999999</v>
      </c>
      <c r="T51" s="527">
        <v>3897289</v>
      </c>
      <c r="U51" s="527">
        <v>4896330</v>
      </c>
      <c r="V51" s="527">
        <v>3763758.1570000001</v>
      </c>
      <c r="W51" s="527">
        <v>24816330.467999998</v>
      </c>
      <c r="X51" s="527">
        <v>116209</v>
      </c>
      <c r="Y51" s="527">
        <v>4228465</v>
      </c>
      <c r="Z51" s="527">
        <v>2807145.73</v>
      </c>
      <c r="AA51" s="527">
        <v>1877755.57</v>
      </c>
      <c r="AB51" s="527">
        <v>14642</v>
      </c>
      <c r="AC51" s="527">
        <v>88449</v>
      </c>
      <c r="AD51" s="527">
        <v>989955.06499999994</v>
      </c>
      <c r="AE51" s="527">
        <v>733220.24</v>
      </c>
    </row>
    <row r="52" spans="1:31" s="282" customFormat="1">
      <c r="A52" s="293" t="s">
        <v>617</v>
      </c>
      <c r="B52" s="524">
        <v>14640625</v>
      </c>
      <c r="C52" s="525">
        <v>173854869.648</v>
      </c>
      <c r="D52" s="524">
        <v>8155403</v>
      </c>
      <c r="E52" s="525">
        <v>13828476</v>
      </c>
      <c r="F52" s="524">
        <v>17335493.769000001</v>
      </c>
      <c r="G52" s="525">
        <v>128481820.23</v>
      </c>
      <c r="H52" s="524">
        <v>162718</v>
      </c>
      <c r="I52" s="525">
        <v>2065075</v>
      </c>
      <c r="J52" s="525">
        <v>7765369.2980000004</v>
      </c>
      <c r="K52" s="525">
        <v>62852574.431000002</v>
      </c>
      <c r="L52" s="525">
        <v>7992685</v>
      </c>
      <c r="M52" s="525">
        <v>11763401</v>
      </c>
      <c r="N52" s="525">
        <v>9570124.4710000008</v>
      </c>
      <c r="O52" s="525">
        <v>65629245.799000002</v>
      </c>
      <c r="P52" s="525">
        <v>1685752</v>
      </c>
      <c r="Q52" s="525">
        <v>3001340</v>
      </c>
      <c r="R52" s="525">
        <v>1946522.68</v>
      </c>
      <c r="S52" s="525">
        <v>13570265.291999999</v>
      </c>
      <c r="T52" s="525">
        <v>4780719</v>
      </c>
      <c r="U52" s="525">
        <v>6022325</v>
      </c>
      <c r="V52" s="525">
        <v>4379288.9529999997</v>
      </c>
      <c r="W52" s="525">
        <v>28778103.936999999</v>
      </c>
      <c r="X52" s="525">
        <v>143475</v>
      </c>
      <c r="Y52" s="525">
        <v>4937765</v>
      </c>
      <c r="Z52" s="525">
        <v>3264584.557</v>
      </c>
      <c r="AA52" s="525">
        <v>1940043.3089999999</v>
      </c>
      <c r="AB52" s="525">
        <v>18751</v>
      </c>
      <c r="AC52" s="525">
        <v>134166</v>
      </c>
      <c r="AD52" s="525">
        <v>1574168.365</v>
      </c>
      <c r="AE52" s="525">
        <v>1084636.8799999999</v>
      </c>
    </row>
    <row r="53" spans="1:31" s="282" customFormat="1">
      <c r="A53" s="293" t="s">
        <v>618</v>
      </c>
      <c r="B53" s="524">
        <v>10178250</v>
      </c>
      <c r="C53" s="525">
        <v>121194663.014</v>
      </c>
      <c r="D53" s="524">
        <v>5559084</v>
      </c>
      <c r="E53" s="525">
        <v>9656030</v>
      </c>
      <c r="F53" s="524">
        <v>12155272.471999999</v>
      </c>
      <c r="G53" s="525">
        <v>88776517.672999993</v>
      </c>
      <c r="H53" s="524">
        <v>127448</v>
      </c>
      <c r="I53" s="525">
        <v>1519700</v>
      </c>
      <c r="J53" s="525">
        <v>5478600.3439999996</v>
      </c>
      <c r="K53" s="525">
        <v>43798018.620999999</v>
      </c>
      <c r="L53" s="525">
        <v>5431636</v>
      </c>
      <c r="M53" s="525">
        <v>8136330</v>
      </c>
      <c r="N53" s="525">
        <v>6676672.1279999996</v>
      </c>
      <c r="O53" s="525">
        <v>44978499.052000001</v>
      </c>
      <c r="P53" s="525">
        <v>1031038</v>
      </c>
      <c r="Q53" s="525">
        <v>1897237</v>
      </c>
      <c r="R53" s="525">
        <v>1291775.298</v>
      </c>
      <c r="S53" s="525">
        <v>8734815.5189999994</v>
      </c>
      <c r="T53" s="525">
        <v>3574671</v>
      </c>
      <c r="U53" s="525">
        <v>4562230</v>
      </c>
      <c r="V53" s="525">
        <v>3280504.0750000002</v>
      </c>
      <c r="W53" s="525">
        <v>21401124.232000001</v>
      </c>
      <c r="X53" s="525">
        <v>100690</v>
      </c>
      <c r="Y53" s="525">
        <v>3470627</v>
      </c>
      <c r="Z53" s="525">
        <v>2293377.1009999998</v>
      </c>
      <c r="AA53" s="525">
        <v>1490388.378</v>
      </c>
      <c r="AB53" s="525">
        <v>13457</v>
      </c>
      <c r="AC53" s="525">
        <v>95228</v>
      </c>
      <c r="AD53" s="525">
        <v>1087853.74</v>
      </c>
      <c r="AE53" s="525">
        <v>791817.21200000006</v>
      </c>
    </row>
    <row r="54" spans="1:31" s="282" customFormat="1">
      <c r="A54" s="293" t="s">
        <v>619</v>
      </c>
      <c r="B54" s="524">
        <v>9332033</v>
      </c>
      <c r="C54" s="525">
        <v>103951562.529</v>
      </c>
      <c r="D54" s="524">
        <v>4990401</v>
      </c>
      <c r="E54" s="525">
        <v>8559803</v>
      </c>
      <c r="F54" s="524">
        <v>10441590.098999999</v>
      </c>
      <c r="G54" s="525">
        <v>74662588.825000003</v>
      </c>
      <c r="H54" s="524">
        <v>100959</v>
      </c>
      <c r="I54" s="525">
        <v>1243992</v>
      </c>
      <c r="J54" s="525">
        <v>4664429.6430000002</v>
      </c>
      <c r="K54" s="525">
        <v>36114209.486000001</v>
      </c>
      <c r="L54" s="525">
        <v>4889442</v>
      </c>
      <c r="M54" s="525">
        <v>7315811</v>
      </c>
      <c r="N54" s="525">
        <v>5777160.4560000002</v>
      </c>
      <c r="O54" s="525">
        <v>38548379.339000002</v>
      </c>
      <c r="P54" s="525">
        <v>970645</v>
      </c>
      <c r="Q54" s="525">
        <v>1791878</v>
      </c>
      <c r="R54" s="525">
        <v>1215293.328</v>
      </c>
      <c r="S54" s="525">
        <v>8270507.4110000003</v>
      </c>
      <c r="T54" s="525">
        <v>3353547</v>
      </c>
      <c r="U54" s="525">
        <v>4245558</v>
      </c>
      <c r="V54" s="525">
        <v>2948390.1159999999</v>
      </c>
      <c r="W54" s="525">
        <v>18967993.304000001</v>
      </c>
      <c r="X54" s="525">
        <v>81625</v>
      </c>
      <c r="Y54" s="525">
        <v>2770201</v>
      </c>
      <c r="Z54" s="525">
        <v>1835741.916</v>
      </c>
      <c r="AA54" s="525">
        <v>1118304.531</v>
      </c>
      <c r="AB54" s="525">
        <v>17440</v>
      </c>
      <c r="AC54" s="525">
        <v>109316</v>
      </c>
      <c r="AD54" s="525">
        <v>1245535.0900000001</v>
      </c>
      <c r="AE54" s="525">
        <v>932168.45799999998</v>
      </c>
    </row>
    <row r="55" spans="1:31" s="282" customFormat="1">
      <c r="A55" s="293" t="s">
        <v>620</v>
      </c>
      <c r="B55" s="524">
        <v>12354900</v>
      </c>
      <c r="C55" s="525">
        <v>163737466.83399999</v>
      </c>
      <c r="D55" s="524">
        <v>6628404</v>
      </c>
      <c r="E55" s="525">
        <v>11779697</v>
      </c>
      <c r="F55" s="524">
        <v>15650039.002</v>
      </c>
      <c r="G55" s="525">
        <v>122083955.58400001</v>
      </c>
      <c r="H55" s="524">
        <v>158917</v>
      </c>
      <c r="I55" s="525">
        <v>2138678</v>
      </c>
      <c r="J55" s="525">
        <v>7637418.8569999998</v>
      </c>
      <c r="K55" s="525">
        <v>63540993.137999997</v>
      </c>
      <c r="L55" s="525">
        <v>6469487</v>
      </c>
      <c r="M55" s="525">
        <v>9641019</v>
      </c>
      <c r="N55" s="525">
        <v>8012620.1449999996</v>
      </c>
      <c r="O55" s="525">
        <v>58542962.446000002</v>
      </c>
      <c r="P55" s="525">
        <v>1510874</v>
      </c>
      <c r="Q55" s="525">
        <v>2783818</v>
      </c>
      <c r="R55" s="525">
        <v>1717093.1610000001</v>
      </c>
      <c r="S55" s="525">
        <v>12321074.141000001</v>
      </c>
      <c r="T55" s="525">
        <v>4198609</v>
      </c>
      <c r="U55" s="525">
        <v>5169121</v>
      </c>
      <c r="V55" s="525">
        <v>3722980.8689999999</v>
      </c>
      <c r="W55" s="525">
        <v>25928489.77</v>
      </c>
      <c r="X55" s="525">
        <v>140484</v>
      </c>
      <c r="Y55" s="525">
        <v>5303127</v>
      </c>
      <c r="Z55" s="525">
        <v>3524996.23</v>
      </c>
      <c r="AA55" s="525">
        <v>2354895.8360000001</v>
      </c>
      <c r="AB55" s="525">
        <v>17013</v>
      </c>
      <c r="AC55" s="525">
        <v>120934</v>
      </c>
      <c r="AD55" s="525">
        <v>1407762.385</v>
      </c>
      <c r="AE55" s="525">
        <v>1049051.503</v>
      </c>
    </row>
    <row r="56" spans="1:31" s="282" customFormat="1">
      <c r="A56" s="403" t="s">
        <v>621</v>
      </c>
      <c r="B56" s="526">
        <v>10361558</v>
      </c>
      <c r="C56" s="527">
        <v>155569130.29499999</v>
      </c>
      <c r="D56" s="526">
        <v>5486500</v>
      </c>
      <c r="E56" s="527">
        <v>9652872</v>
      </c>
      <c r="F56" s="526">
        <v>14526246.693</v>
      </c>
      <c r="G56" s="527">
        <v>114712127.28200001</v>
      </c>
      <c r="H56" s="526">
        <v>145888</v>
      </c>
      <c r="I56" s="527">
        <v>1809832</v>
      </c>
      <c r="J56" s="527">
        <v>7544755.0060000001</v>
      </c>
      <c r="K56" s="527">
        <v>63507262.243000001</v>
      </c>
      <c r="L56" s="527">
        <v>5340612</v>
      </c>
      <c r="M56" s="527">
        <v>7843040</v>
      </c>
      <c r="N56" s="527">
        <v>6981491.6869999999</v>
      </c>
      <c r="O56" s="527">
        <v>51204865.038999997</v>
      </c>
      <c r="P56" s="527">
        <v>1224051</v>
      </c>
      <c r="Q56" s="527">
        <v>2210060</v>
      </c>
      <c r="R56" s="527">
        <v>1546047.4380000001</v>
      </c>
      <c r="S56" s="527">
        <v>11204469.68</v>
      </c>
      <c r="T56" s="527">
        <v>3629638</v>
      </c>
      <c r="U56" s="527">
        <v>4357282</v>
      </c>
      <c r="V56" s="527">
        <v>3782081.3050000002</v>
      </c>
      <c r="W56" s="527">
        <v>26150786.100000001</v>
      </c>
      <c r="X56" s="527">
        <v>127519</v>
      </c>
      <c r="Y56" s="527">
        <v>4327631</v>
      </c>
      <c r="Z56" s="527">
        <v>2880065.5989999999</v>
      </c>
      <c r="AA56" s="527">
        <v>2002187.2279999999</v>
      </c>
      <c r="AB56" s="527">
        <v>21369</v>
      </c>
      <c r="AC56" s="527">
        <v>172560</v>
      </c>
      <c r="AD56" s="527">
        <v>2077678.378</v>
      </c>
      <c r="AE56" s="527">
        <v>1499560.0049999999</v>
      </c>
    </row>
    <row r="57" spans="1:31" ht="18.95" customHeight="1">
      <c r="B57" s="186" t="s">
        <v>243</v>
      </c>
    </row>
    <row r="59" spans="1:31">
      <c r="B59" s="528"/>
    </row>
    <row r="60" spans="1:31" s="488" customFormat="1">
      <c r="A60" s="486"/>
    </row>
    <row r="61" spans="1:31" s="488" customFormat="1">
      <c r="A61" s="486"/>
    </row>
    <row r="62" spans="1:31" s="488" customFormat="1">
      <c r="A62" s="486"/>
    </row>
    <row r="63" spans="1:31" s="488" customFormat="1">
      <c r="A63" s="486"/>
    </row>
    <row r="64" spans="1:31" s="488" customFormat="1">
      <c r="A64" s="486"/>
    </row>
    <row r="65" spans="1:70" s="488" customFormat="1">
      <c r="A65" s="486"/>
      <c r="B65" s="412"/>
      <c r="C65" s="412"/>
      <c r="D65" s="412"/>
      <c r="E65" s="412"/>
      <c r="F65" s="412"/>
      <c r="G65" s="412"/>
      <c r="H65" s="412"/>
      <c r="I65" s="412"/>
      <c r="J65" s="412"/>
      <c r="K65" s="412"/>
      <c r="L65" s="412"/>
      <c r="M65" s="412"/>
      <c r="N65" s="412"/>
      <c r="O65" s="412"/>
      <c r="P65" s="412"/>
      <c r="Q65" s="412"/>
      <c r="R65" s="412"/>
      <c r="S65" s="412"/>
      <c r="T65" s="412"/>
      <c r="U65" s="412"/>
      <c r="V65" s="412"/>
      <c r="W65" s="412"/>
      <c r="X65" s="412"/>
      <c r="Y65" s="412"/>
      <c r="Z65" s="412"/>
      <c r="AA65" s="412"/>
      <c r="AB65" s="412"/>
      <c r="AC65" s="412"/>
      <c r="AD65" s="412"/>
      <c r="AE65" s="412"/>
      <c r="AF65" s="412"/>
      <c r="AG65" s="412"/>
      <c r="AH65" s="412"/>
      <c r="AI65" s="412"/>
      <c r="AJ65" s="412"/>
      <c r="AK65" s="412"/>
      <c r="AL65" s="412"/>
    </row>
    <row r="66" spans="1:70" s="488" customFormat="1">
      <c r="A66" s="486"/>
      <c r="B66" s="412"/>
      <c r="C66" s="412"/>
      <c r="D66" s="412"/>
      <c r="E66" s="412"/>
      <c r="F66" s="412"/>
      <c r="G66" s="412"/>
      <c r="H66" s="412"/>
      <c r="I66" s="412"/>
      <c r="J66" s="412"/>
      <c r="K66" s="412"/>
      <c r="L66" s="412"/>
      <c r="M66" s="412"/>
      <c r="N66" s="412"/>
      <c r="O66" s="412"/>
      <c r="P66" s="412"/>
      <c r="Q66" s="412"/>
      <c r="R66" s="412"/>
      <c r="S66" s="412"/>
      <c r="T66" s="412"/>
      <c r="U66" s="412"/>
      <c r="V66" s="412"/>
      <c r="W66" s="412"/>
      <c r="X66" s="412"/>
      <c r="Y66" s="412"/>
      <c r="Z66" s="412"/>
      <c r="AA66" s="412"/>
      <c r="AB66" s="412"/>
      <c r="AC66" s="412"/>
      <c r="AD66" s="412"/>
      <c r="AE66" s="412"/>
      <c r="AF66" s="412"/>
      <c r="AG66" s="412"/>
      <c r="AH66" s="412"/>
      <c r="AI66" s="412"/>
      <c r="AJ66" s="412"/>
      <c r="AK66" s="412"/>
      <c r="AL66" s="412"/>
    </row>
    <row r="67" spans="1:70" s="488" customFormat="1">
      <c r="A67" s="486"/>
    </row>
    <row r="68" spans="1:70" s="488" customFormat="1">
      <c r="A68" s="486"/>
      <c r="B68" s="412"/>
      <c r="C68" s="412"/>
      <c r="D68" s="412"/>
      <c r="E68" s="412"/>
      <c r="F68" s="412"/>
      <c r="G68" s="412"/>
      <c r="H68" s="412"/>
      <c r="I68" s="412"/>
      <c r="J68" s="412"/>
      <c r="K68" s="412"/>
      <c r="L68" s="412"/>
      <c r="M68" s="412"/>
      <c r="N68" s="412"/>
      <c r="O68" s="412"/>
      <c r="P68" s="412"/>
      <c r="Q68" s="412"/>
      <c r="R68" s="412"/>
      <c r="S68" s="412"/>
      <c r="T68" s="412"/>
      <c r="U68" s="412"/>
      <c r="V68" s="412"/>
      <c r="W68" s="412"/>
      <c r="X68" s="412"/>
      <c r="Y68" s="412"/>
      <c r="Z68" s="412"/>
      <c r="AA68" s="412"/>
      <c r="AB68" s="412"/>
      <c r="AC68" s="412"/>
      <c r="AD68" s="412"/>
      <c r="AE68" s="412"/>
      <c r="AF68" s="412"/>
      <c r="AG68" s="412"/>
      <c r="AH68" s="412"/>
      <c r="AI68" s="412"/>
      <c r="AJ68" s="412"/>
      <c r="AK68" s="412"/>
      <c r="AL68" s="412"/>
      <c r="AM68" s="412"/>
      <c r="AN68" s="412"/>
      <c r="AO68" s="412"/>
      <c r="AP68" s="412"/>
      <c r="AQ68" s="412"/>
      <c r="AR68" s="412"/>
      <c r="AS68" s="412"/>
      <c r="AT68" s="412"/>
      <c r="AU68" s="412"/>
      <c r="AV68" s="412"/>
      <c r="AW68" s="412"/>
      <c r="AX68" s="412"/>
      <c r="AY68" s="412"/>
      <c r="AZ68" s="412"/>
      <c r="BA68" s="412"/>
      <c r="BB68" s="412"/>
      <c r="BC68" s="412"/>
      <c r="BD68" s="412"/>
      <c r="BE68" s="412"/>
      <c r="BF68" s="412"/>
      <c r="BG68" s="412"/>
      <c r="BH68" s="412"/>
      <c r="BI68" s="412"/>
      <c r="BJ68" s="412"/>
      <c r="BK68" s="412"/>
      <c r="BL68" s="412"/>
      <c r="BM68" s="412"/>
      <c r="BN68" s="412"/>
      <c r="BO68" s="412"/>
      <c r="BP68" s="412"/>
      <c r="BQ68" s="412"/>
      <c r="BR68" s="412"/>
    </row>
    <row r="69" spans="1:70" s="488" customFormat="1">
      <c r="A69" s="486"/>
      <c r="B69" s="412"/>
      <c r="C69" s="412"/>
      <c r="D69" s="412"/>
      <c r="E69" s="412"/>
      <c r="F69" s="412"/>
      <c r="G69" s="412"/>
      <c r="H69" s="412"/>
      <c r="I69" s="412"/>
      <c r="J69" s="412"/>
      <c r="K69" s="412"/>
      <c r="L69" s="412"/>
      <c r="M69" s="412"/>
      <c r="N69" s="412"/>
      <c r="O69" s="412"/>
      <c r="P69" s="412"/>
      <c r="Q69" s="412"/>
      <c r="R69" s="412"/>
      <c r="S69" s="412"/>
      <c r="T69" s="412"/>
      <c r="U69" s="412"/>
      <c r="V69" s="412"/>
      <c r="W69" s="412"/>
      <c r="X69" s="412"/>
      <c r="Y69" s="412"/>
      <c r="Z69" s="412"/>
      <c r="AA69" s="412"/>
      <c r="AB69" s="412"/>
      <c r="AC69" s="412"/>
      <c r="AD69" s="412"/>
      <c r="AE69" s="412"/>
      <c r="AF69" s="412"/>
      <c r="AG69" s="412"/>
      <c r="AH69" s="412"/>
      <c r="AI69" s="412"/>
      <c r="AJ69" s="412"/>
      <c r="AK69" s="412"/>
      <c r="AL69" s="412"/>
      <c r="AM69" s="412"/>
      <c r="AN69" s="412"/>
      <c r="AO69" s="412"/>
      <c r="AP69" s="412"/>
      <c r="AQ69" s="412"/>
      <c r="AR69" s="412"/>
      <c r="AS69" s="412"/>
      <c r="AT69" s="412"/>
      <c r="AU69" s="412"/>
      <c r="AV69" s="412"/>
      <c r="AW69" s="412"/>
      <c r="AX69" s="412"/>
      <c r="AY69" s="412"/>
      <c r="AZ69" s="412"/>
      <c r="BA69" s="412"/>
      <c r="BB69" s="412"/>
      <c r="BC69" s="412"/>
      <c r="BD69" s="412"/>
      <c r="BE69" s="412"/>
      <c r="BF69" s="412"/>
      <c r="BG69" s="412"/>
      <c r="BH69" s="412"/>
      <c r="BI69" s="412"/>
      <c r="BJ69" s="412"/>
      <c r="BK69" s="412"/>
      <c r="BL69" s="412"/>
      <c r="BM69" s="412"/>
      <c r="BN69" s="412"/>
      <c r="BO69" s="412"/>
      <c r="BP69" s="412"/>
      <c r="BQ69" s="412"/>
      <c r="BR69" s="412"/>
    </row>
    <row r="70" spans="1:70" s="488" customFormat="1">
      <c r="A70" s="486"/>
      <c r="B70" s="412"/>
      <c r="C70" s="412"/>
      <c r="D70" s="412"/>
      <c r="E70" s="412"/>
      <c r="F70" s="412"/>
      <c r="G70" s="412"/>
      <c r="H70" s="412"/>
      <c r="I70" s="412"/>
      <c r="J70" s="412"/>
      <c r="K70" s="412"/>
      <c r="L70" s="412"/>
      <c r="M70" s="412"/>
      <c r="N70" s="412"/>
      <c r="O70" s="412"/>
      <c r="P70" s="412"/>
      <c r="Q70" s="412"/>
      <c r="R70" s="412"/>
      <c r="S70" s="412"/>
      <c r="T70" s="412"/>
      <c r="U70" s="412"/>
      <c r="V70" s="412"/>
      <c r="W70" s="412"/>
      <c r="X70" s="412"/>
      <c r="Y70" s="412"/>
      <c r="Z70" s="412"/>
      <c r="AA70" s="412"/>
      <c r="AB70" s="412"/>
      <c r="AC70" s="412"/>
      <c r="AD70" s="412"/>
      <c r="AE70" s="412"/>
    </row>
  </sheetData>
  <customSheetViews>
    <customSheetView guid="{6F28069D-A7F4-41D2-AA1B-4487F97E36F1}" showPageBreaks="1" printArea="1" showRuler="0">
      <pageMargins left="0.59055118110236227" right="0" top="0.78740157480314965" bottom="0.39370078740157483" header="0.51181102362204722" footer="0.51181102362204722"/>
      <pageSetup paperSize="8" orientation="landscape" horizontalDpi="4294967292" r:id="rId1"/>
      <headerFooter alignWithMargins="0"/>
    </customSheetView>
  </customSheetViews>
  <mergeCells count="11">
    <mergeCell ref="X3:AA4"/>
    <mergeCell ref="AB3:AE4"/>
    <mergeCell ref="T3:W4"/>
    <mergeCell ref="B3:C4"/>
    <mergeCell ref="A3:A5"/>
    <mergeCell ref="L4:O4"/>
    <mergeCell ref="P3:S4"/>
    <mergeCell ref="D4:G4"/>
    <mergeCell ref="H4:K4"/>
    <mergeCell ref="D3:K3"/>
    <mergeCell ref="L3:O3"/>
  </mergeCells>
  <phoneticPr fontId="2"/>
  <pageMargins left="0.59055118110236227" right="0" top="0.59055118110236227" bottom="0.39370078740157483" header="0.51181102362204722" footer="0.51181102362204722"/>
  <pageSetup paperSize="8" orientation="landscape" horizontalDpi="4294967292" r:id="rId2"/>
  <headerFooter alignWithMargins="0"/>
  <colBreaks count="2" manualBreakCount="2">
    <brk id="11" max="56" man="1"/>
    <brk id="23" max="5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1"/>
  <dimension ref="A1:AE57"/>
  <sheetViews>
    <sheetView zoomScale="85" zoomScaleNormal="85" workbookViewId="0">
      <pane xSplit="1" ySplit="9" topLeftCell="B10" activePane="bottomRight" state="frozen"/>
      <selection pane="topRight"/>
      <selection pane="bottomLeft"/>
      <selection pane="bottomRight"/>
    </sheetView>
  </sheetViews>
  <sheetFormatPr defaultRowHeight="13.5"/>
  <cols>
    <col min="1" max="1" width="16.375" style="187" customWidth="1"/>
    <col min="2" max="3" width="16.625" style="186" customWidth="1"/>
    <col min="4" max="6" width="13.125" style="186" bestFit="1" customWidth="1"/>
    <col min="7" max="7" width="15.5" style="186" bestFit="1" customWidth="1"/>
    <col min="8" max="8" width="10.875" style="186" bestFit="1" customWidth="1"/>
    <col min="9" max="9" width="12" style="186" bestFit="1" customWidth="1"/>
    <col min="10" max="10" width="13.125" style="186" bestFit="1" customWidth="1"/>
    <col min="11" max="11" width="16.625" style="186" bestFit="1" customWidth="1"/>
    <col min="12" max="14" width="13.125" style="186" bestFit="1" customWidth="1"/>
    <col min="15" max="15" width="15.5" style="186" customWidth="1"/>
    <col min="16" max="20" width="13.125" style="186" bestFit="1" customWidth="1"/>
    <col min="21" max="21" width="14.375" style="186" bestFit="1" customWidth="1"/>
    <col min="22" max="22" width="13.125" style="186" bestFit="1" customWidth="1"/>
    <col min="23" max="23" width="16.625" style="186" bestFit="1" customWidth="1"/>
    <col min="24" max="24" width="10.875" style="186" bestFit="1" customWidth="1"/>
    <col min="25" max="26" width="13.125" style="186" bestFit="1" customWidth="1"/>
    <col min="27" max="27" width="12" style="186" bestFit="1" customWidth="1"/>
    <col min="28" max="28" width="8.625" style="186" bestFit="1" customWidth="1"/>
    <col min="29" max="29" width="10.875" style="186" bestFit="1" customWidth="1"/>
    <col min="30" max="31" width="12" style="186" customWidth="1"/>
    <col min="32" max="16384" width="9" style="186"/>
  </cols>
  <sheetData>
    <row r="1" spans="1:31" ht="28.5" customHeight="1">
      <c r="B1" s="184" t="s">
        <v>364</v>
      </c>
      <c r="C1" s="184"/>
      <c r="D1" s="184"/>
      <c r="E1" s="184"/>
      <c r="F1" s="184"/>
      <c r="G1" s="184"/>
      <c r="H1" s="184"/>
      <c r="I1" s="184"/>
      <c r="J1" s="184"/>
      <c r="K1" s="501"/>
      <c r="L1" s="184" t="s">
        <v>365</v>
      </c>
      <c r="M1" s="184"/>
      <c r="N1" s="184"/>
      <c r="O1" s="184"/>
      <c r="P1" s="184"/>
      <c r="Q1" s="184"/>
      <c r="R1" s="184"/>
      <c r="S1" s="184"/>
      <c r="T1" s="184"/>
      <c r="U1" s="184"/>
      <c r="V1" s="184"/>
      <c r="W1" s="501"/>
      <c r="X1" s="184" t="s">
        <v>365</v>
      </c>
      <c r="Y1" s="184"/>
      <c r="Z1" s="184"/>
      <c r="AA1" s="184"/>
      <c r="AB1" s="184"/>
      <c r="AC1" s="184"/>
      <c r="AD1" s="184"/>
      <c r="AE1" s="501"/>
    </row>
    <row r="2" spans="1:31" ht="14.25" customHeight="1">
      <c r="A2" s="506"/>
      <c r="K2" s="189" t="s">
        <v>708</v>
      </c>
      <c r="W2" s="189" t="s">
        <v>708</v>
      </c>
      <c r="AE2" s="189" t="s">
        <v>708</v>
      </c>
    </row>
    <row r="3" spans="1:31">
      <c r="A3" s="860" t="s">
        <v>574</v>
      </c>
      <c r="B3" s="791" t="s">
        <v>534</v>
      </c>
      <c r="C3" s="791"/>
      <c r="D3" s="786" t="s">
        <v>557</v>
      </c>
      <c r="E3" s="835"/>
      <c r="F3" s="835"/>
      <c r="G3" s="835"/>
      <c r="H3" s="835"/>
      <c r="I3" s="835"/>
      <c r="J3" s="835"/>
      <c r="K3" s="787"/>
      <c r="L3" s="786" t="s">
        <v>557</v>
      </c>
      <c r="M3" s="835"/>
      <c r="N3" s="835"/>
      <c r="O3" s="835"/>
      <c r="P3" s="791" t="s">
        <v>570</v>
      </c>
      <c r="Q3" s="791"/>
      <c r="R3" s="791"/>
      <c r="S3" s="791"/>
      <c r="T3" s="791" t="s">
        <v>476</v>
      </c>
      <c r="U3" s="791"/>
      <c r="V3" s="791"/>
      <c r="W3" s="791"/>
      <c r="X3" s="791" t="s">
        <v>242</v>
      </c>
      <c r="Y3" s="791"/>
      <c r="Z3" s="791"/>
      <c r="AA3" s="791"/>
      <c r="AB3" s="791" t="s">
        <v>566</v>
      </c>
      <c r="AC3" s="791"/>
      <c r="AD3" s="791"/>
      <c r="AE3" s="791"/>
    </row>
    <row r="4" spans="1:31">
      <c r="A4" s="861"/>
      <c r="B4" s="791"/>
      <c r="C4" s="791"/>
      <c r="D4" s="791" t="s">
        <v>541</v>
      </c>
      <c r="E4" s="791"/>
      <c r="F4" s="791"/>
      <c r="G4" s="791"/>
      <c r="H4" s="791" t="s">
        <v>562</v>
      </c>
      <c r="I4" s="791"/>
      <c r="J4" s="791"/>
      <c r="K4" s="791"/>
      <c r="L4" s="791" t="s">
        <v>563</v>
      </c>
      <c r="M4" s="791"/>
      <c r="N4" s="791"/>
      <c r="O4" s="791"/>
      <c r="P4" s="791"/>
      <c r="Q4" s="791"/>
      <c r="R4" s="791"/>
      <c r="S4" s="791"/>
      <c r="T4" s="791"/>
      <c r="U4" s="791"/>
      <c r="V4" s="791"/>
      <c r="W4" s="791"/>
      <c r="X4" s="791"/>
      <c r="Y4" s="791"/>
      <c r="Z4" s="791"/>
      <c r="AA4" s="791"/>
      <c r="AB4" s="791"/>
      <c r="AC4" s="791"/>
      <c r="AD4" s="791"/>
      <c r="AE4" s="791"/>
    </row>
    <row r="5" spans="1:31">
      <c r="A5" s="792"/>
      <c r="B5" s="192" t="s">
        <v>535</v>
      </c>
      <c r="C5" s="194" t="s">
        <v>536</v>
      </c>
      <c r="D5" s="192" t="s">
        <v>535</v>
      </c>
      <c r="E5" s="280" t="s">
        <v>558</v>
      </c>
      <c r="F5" s="192" t="s">
        <v>559</v>
      </c>
      <c r="G5" s="193" t="s">
        <v>536</v>
      </c>
      <c r="H5" s="192" t="s">
        <v>535</v>
      </c>
      <c r="I5" s="194" t="s">
        <v>558</v>
      </c>
      <c r="J5" s="192" t="s">
        <v>559</v>
      </c>
      <c r="K5" s="192" t="s">
        <v>536</v>
      </c>
      <c r="L5" s="192" t="s">
        <v>535</v>
      </c>
      <c r="M5" s="194" t="s">
        <v>558</v>
      </c>
      <c r="N5" s="192" t="s">
        <v>559</v>
      </c>
      <c r="O5" s="194" t="s">
        <v>536</v>
      </c>
      <c r="P5" s="192" t="s">
        <v>535</v>
      </c>
      <c r="Q5" s="194" t="s">
        <v>558</v>
      </c>
      <c r="R5" s="192" t="s">
        <v>559</v>
      </c>
      <c r="S5" s="194" t="s">
        <v>536</v>
      </c>
      <c r="T5" s="192" t="s">
        <v>535</v>
      </c>
      <c r="U5" s="220" t="s">
        <v>564</v>
      </c>
      <c r="V5" s="192" t="s">
        <v>559</v>
      </c>
      <c r="W5" s="192" t="s">
        <v>536</v>
      </c>
      <c r="X5" s="192" t="s">
        <v>535</v>
      </c>
      <c r="Y5" s="194" t="s">
        <v>217</v>
      </c>
      <c r="Z5" s="192" t="s">
        <v>565</v>
      </c>
      <c r="AA5" s="194" t="s">
        <v>536</v>
      </c>
      <c r="AB5" s="192" t="s">
        <v>535</v>
      </c>
      <c r="AC5" s="194" t="s">
        <v>558</v>
      </c>
      <c r="AD5" s="192" t="s">
        <v>568</v>
      </c>
      <c r="AE5" s="192" t="s">
        <v>536</v>
      </c>
    </row>
    <row r="6" spans="1:31">
      <c r="A6" s="204"/>
      <c r="B6" s="508" t="s">
        <v>537</v>
      </c>
      <c r="C6" s="196" t="s">
        <v>539</v>
      </c>
      <c r="D6" s="195" t="s">
        <v>537</v>
      </c>
      <c r="E6" s="196" t="s">
        <v>560</v>
      </c>
      <c r="F6" s="197" t="s">
        <v>638</v>
      </c>
      <c r="G6" s="196" t="s">
        <v>539</v>
      </c>
      <c r="H6" s="195" t="s">
        <v>537</v>
      </c>
      <c r="I6" s="196" t="s">
        <v>560</v>
      </c>
      <c r="J6" s="195" t="s">
        <v>638</v>
      </c>
      <c r="K6" s="195" t="s">
        <v>539</v>
      </c>
      <c r="L6" s="195" t="s">
        <v>537</v>
      </c>
      <c r="M6" s="196" t="s">
        <v>560</v>
      </c>
      <c r="N6" s="195" t="s">
        <v>638</v>
      </c>
      <c r="O6" s="196" t="s">
        <v>539</v>
      </c>
      <c r="P6" s="195" t="s">
        <v>537</v>
      </c>
      <c r="Q6" s="196" t="s">
        <v>560</v>
      </c>
      <c r="R6" s="195" t="s">
        <v>638</v>
      </c>
      <c r="S6" s="196" t="s">
        <v>539</v>
      </c>
      <c r="T6" s="195" t="s">
        <v>537</v>
      </c>
      <c r="U6" s="196" t="s">
        <v>572</v>
      </c>
      <c r="V6" s="195" t="s">
        <v>638</v>
      </c>
      <c r="W6" s="195" t="s">
        <v>539</v>
      </c>
      <c r="X6" s="195" t="s">
        <v>537</v>
      </c>
      <c r="Y6" s="196" t="s">
        <v>225</v>
      </c>
      <c r="Z6" s="195" t="s">
        <v>539</v>
      </c>
      <c r="AA6" s="196" t="s">
        <v>539</v>
      </c>
      <c r="AB6" s="195" t="s">
        <v>537</v>
      </c>
      <c r="AC6" s="196" t="s">
        <v>560</v>
      </c>
      <c r="AD6" s="195" t="s">
        <v>539</v>
      </c>
      <c r="AE6" s="195" t="s">
        <v>539</v>
      </c>
    </row>
    <row r="7" spans="1:31" s="200" customFormat="1" ht="18.95" customHeight="1">
      <c r="A7" s="385" t="s">
        <v>709</v>
      </c>
      <c r="B7" s="523">
        <v>870779241</v>
      </c>
      <c r="C7" s="411">
        <v>9385078047.8180008</v>
      </c>
      <c r="D7" s="412">
        <v>470283829</v>
      </c>
      <c r="E7" s="411">
        <v>728785174</v>
      </c>
      <c r="F7" s="411">
        <v>826589793.03400004</v>
      </c>
      <c r="G7" s="411">
        <v>6550432046.5299997</v>
      </c>
      <c r="H7" s="412">
        <v>6872988</v>
      </c>
      <c r="I7" s="411">
        <v>64111871</v>
      </c>
      <c r="J7" s="412">
        <v>326169736.24000001</v>
      </c>
      <c r="K7" s="411">
        <v>2827660916.4559999</v>
      </c>
      <c r="L7" s="412">
        <v>463410841</v>
      </c>
      <c r="M7" s="411">
        <v>664673303</v>
      </c>
      <c r="N7" s="412">
        <v>500420056.79400003</v>
      </c>
      <c r="O7" s="411">
        <v>3722771130.0739999</v>
      </c>
      <c r="P7" s="412">
        <v>118793024</v>
      </c>
      <c r="Q7" s="411">
        <v>207781302</v>
      </c>
      <c r="R7" s="412">
        <v>140231381.535</v>
      </c>
      <c r="S7" s="411">
        <v>995032722.38399994</v>
      </c>
      <c r="T7" s="412">
        <v>281313586</v>
      </c>
      <c r="U7" s="411">
        <v>346003457</v>
      </c>
      <c r="V7" s="412">
        <v>242550756.065</v>
      </c>
      <c r="W7" s="411">
        <v>1773991031.4170001</v>
      </c>
      <c r="X7" s="412">
        <v>6095383</v>
      </c>
      <c r="Y7" s="411">
        <v>145558566</v>
      </c>
      <c r="Z7" s="412">
        <v>95996178.336999997</v>
      </c>
      <c r="AA7" s="411">
        <v>45444319.078000002</v>
      </c>
      <c r="AB7" s="412">
        <v>388802</v>
      </c>
      <c r="AC7" s="411">
        <v>2385366</v>
      </c>
      <c r="AD7" s="412">
        <v>27428273.703000002</v>
      </c>
      <c r="AE7" s="411">
        <v>20177928.409000002</v>
      </c>
    </row>
    <row r="8" spans="1:31" s="200" customFormat="1" ht="18.95" customHeight="1">
      <c r="A8" s="385" t="s">
        <v>710</v>
      </c>
      <c r="B8" s="523">
        <v>898793345</v>
      </c>
      <c r="C8" s="411">
        <v>9757322473.3080006</v>
      </c>
      <c r="D8" s="412">
        <v>482336565</v>
      </c>
      <c r="E8" s="411">
        <v>740822166</v>
      </c>
      <c r="F8" s="411">
        <v>855165836.61600006</v>
      </c>
      <c r="G8" s="411">
        <v>6787217824.0080004</v>
      </c>
      <c r="H8" s="412">
        <v>6987972</v>
      </c>
      <c r="I8" s="411">
        <v>64567912</v>
      </c>
      <c r="J8" s="412">
        <v>337032260.22500002</v>
      </c>
      <c r="K8" s="411">
        <v>2929151892.651</v>
      </c>
      <c r="L8" s="412">
        <v>475348593</v>
      </c>
      <c r="M8" s="411">
        <v>676254254</v>
      </c>
      <c r="N8" s="412">
        <v>518133576.39099997</v>
      </c>
      <c r="O8" s="411">
        <v>3858065931.3569999</v>
      </c>
      <c r="P8" s="412">
        <v>123579819</v>
      </c>
      <c r="Q8" s="411">
        <v>211773052</v>
      </c>
      <c r="R8" s="412">
        <v>145147225.89700001</v>
      </c>
      <c r="S8" s="411">
        <v>1029818134.5</v>
      </c>
      <c r="T8" s="412">
        <v>292417087</v>
      </c>
      <c r="U8" s="411">
        <v>356898062</v>
      </c>
      <c r="V8" s="412">
        <v>256282533.25799999</v>
      </c>
      <c r="W8" s="411">
        <v>1871313310.536</v>
      </c>
      <c r="X8" s="412">
        <v>6204470</v>
      </c>
      <c r="Y8" s="411">
        <v>146510237</v>
      </c>
      <c r="Z8" s="412">
        <v>96698563.191</v>
      </c>
      <c r="AA8" s="411">
        <v>45398827.387999997</v>
      </c>
      <c r="AB8" s="412">
        <v>459874</v>
      </c>
      <c r="AC8" s="411">
        <v>2790304</v>
      </c>
      <c r="AD8" s="412">
        <v>32059718.934999999</v>
      </c>
      <c r="AE8" s="411">
        <v>23574376.875999998</v>
      </c>
    </row>
    <row r="9" spans="1:31" s="200" customFormat="1" ht="18.95" customHeight="1">
      <c r="A9" s="390" t="s">
        <v>711</v>
      </c>
      <c r="B9" s="415">
        <v>918410379</v>
      </c>
      <c r="C9" s="414">
        <v>9976789737.2320004</v>
      </c>
      <c r="D9" s="415">
        <v>490065072</v>
      </c>
      <c r="E9" s="414">
        <v>744745278</v>
      </c>
      <c r="F9" s="414">
        <v>878670372.18900001</v>
      </c>
      <c r="G9" s="414">
        <v>6989453213.283</v>
      </c>
      <c r="H9" s="415">
        <v>7004218</v>
      </c>
      <c r="I9" s="414">
        <v>64285344</v>
      </c>
      <c r="J9" s="415">
        <v>347954166.84399998</v>
      </c>
      <c r="K9" s="414">
        <v>3031150290.9910002</v>
      </c>
      <c r="L9" s="415">
        <v>483060854</v>
      </c>
      <c r="M9" s="414">
        <v>680459934</v>
      </c>
      <c r="N9" s="415">
        <v>530716205.34500003</v>
      </c>
      <c r="O9" s="414">
        <v>3958302922.2919998</v>
      </c>
      <c r="P9" s="415">
        <v>127131698</v>
      </c>
      <c r="Q9" s="414">
        <v>213061733</v>
      </c>
      <c r="R9" s="415">
        <v>149230203.27599999</v>
      </c>
      <c r="S9" s="414">
        <v>1059123587.184</v>
      </c>
      <c r="T9" s="415">
        <v>300679829</v>
      </c>
      <c r="U9" s="414">
        <v>364018651</v>
      </c>
      <c r="V9" s="415">
        <v>255335351.34299999</v>
      </c>
      <c r="W9" s="414">
        <v>1868461016.3900001</v>
      </c>
      <c r="X9" s="415">
        <v>6225275</v>
      </c>
      <c r="Y9" s="414">
        <v>145284497</v>
      </c>
      <c r="Z9" s="415">
        <v>95955383.106000006</v>
      </c>
      <c r="AA9" s="414">
        <v>31761209.436000001</v>
      </c>
      <c r="AB9" s="415">
        <v>533780</v>
      </c>
      <c r="AC9" s="414">
        <v>3239233</v>
      </c>
      <c r="AD9" s="415">
        <v>37997924.248000003</v>
      </c>
      <c r="AE9" s="414">
        <v>27990710.938999999</v>
      </c>
    </row>
    <row r="10" spans="1:31" s="282" customFormat="1">
      <c r="A10" s="293" t="s">
        <v>575</v>
      </c>
      <c r="B10" s="524">
        <v>34296177</v>
      </c>
      <c r="C10" s="525">
        <v>440278509.35000002</v>
      </c>
      <c r="D10" s="524">
        <v>18107441</v>
      </c>
      <c r="E10" s="525">
        <v>27446085</v>
      </c>
      <c r="F10" s="524">
        <v>38624704.185999997</v>
      </c>
      <c r="G10" s="525">
        <v>311909302.21100003</v>
      </c>
      <c r="H10" s="524">
        <v>352261</v>
      </c>
      <c r="I10" s="525">
        <v>3252783</v>
      </c>
      <c r="J10" s="525">
        <v>17601576.037</v>
      </c>
      <c r="K10" s="525">
        <v>155043660.83000001</v>
      </c>
      <c r="L10" s="525">
        <v>17755180</v>
      </c>
      <c r="M10" s="525">
        <v>24193302</v>
      </c>
      <c r="N10" s="525">
        <v>21023128.149</v>
      </c>
      <c r="O10" s="525">
        <v>156865641.38100001</v>
      </c>
      <c r="P10" s="525">
        <v>4345677</v>
      </c>
      <c r="Q10" s="525">
        <v>8191057</v>
      </c>
      <c r="R10" s="525">
        <v>6055440.0449999999</v>
      </c>
      <c r="S10" s="525">
        <v>43035371.612000003</v>
      </c>
      <c r="T10" s="525">
        <v>11829948</v>
      </c>
      <c r="U10" s="525">
        <v>13980658</v>
      </c>
      <c r="V10" s="525">
        <v>11321006.324999999</v>
      </c>
      <c r="W10" s="525">
        <v>83018552.754999995</v>
      </c>
      <c r="X10" s="525">
        <v>323506</v>
      </c>
      <c r="Y10" s="525">
        <v>7373530</v>
      </c>
      <c r="Z10" s="525">
        <v>4882588.7130000005</v>
      </c>
      <c r="AA10" s="525">
        <v>1618815.1070000001</v>
      </c>
      <c r="AB10" s="525">
        <v>13111</v>
      </c>
      <c r="AC10" s="525">
        <v>80111</v>
      </c>
      <c r="AD10" s="525">
        <v>955166.94</v>
      </c>
      <c r="AE10" s="525">
        <v>696467.66500000004</v>
      </c>
    </row>
    <row r="11" spans="1:31" s="282" customFormat="1">
      <c r="A11" s="293" t="s">
        <v>576</v>
      </c>
      <c r="B11" s="524">
        <v>8919452</v>
      </c>
      <c r="C11" s="525">
        <v>96586459.534999996</v>
      </c>
      <c r="D11" s="524">
        <v>4707106</v>
      </c>
      <c r="E11" s="525">
        <v>7315833</v>
      </c>
      <c r="F11" s="524">
        <v>8272060.7419999996</v>
      </c>
      <c r="G11" s="525">
        <v>66832672.879000001</v>
      </c>
      <c r="H11" s="524">
        <v>68412</v>
      </c>
      <c r="I11" s="525">
        <v>696627</v>
      </c>
      <c r="J11" s="525">
        <v>3393529.83</v>
      </c>
      <c r="K11" s="525">
        <v>30120801.982000001</v>
      </c>
      <c r="L11" s="525">
        <v>4638694</v>
      </c>
      <c r="M11" s="525">
        <v>6619206</v>
      </c>
      <c r="N11" s="525">
        <v>4878530.9119999995</v>
      </c>
      <c r="O11" s="525">
        <v>36711870.897</v>
      </c>
      <c r="P11" s="525">
        <v>956644</v>
      </c>
      <c r="Q11" s="525">
        <v>1759080</v>
      </c>
      <c r="R11" s="525">
        <v>1227164.169</v>
      </c>
      <c r="S11" s="525">
        <v>8709799.6500000004</v>
      </c>
      <c r="T11" s="525">
        <v>3253611</v>
      </c>
      <c r="U11" s="525">
        <v>4052199</v>
      </c>
      <c r="V11" s="525">
        <v>2805058.0639999998</v>
      </c>
      <c r="W11" s="525">
        <v>20546290.686999999</v>
      </c>
      <c r="X11" s="525">
        <v>62160</v>
      </c>
      <c r="Y11" s="525">
        <v>1619396</v>
      </c>
      <c r="Z11" s="525">
        <v>1077947.5490000001</v>
      </c>
      <c r="AA11" s="525">
        <v>364511.97499999998</v>
      </c>
      <c r="AB11" s="525">
        <v>2091</v>
      </c>
      <c r="AC11" s="525">
        <v>15004</v>
      </c>
      <c r="AD11" s="525">
        <v>178054.44</v>
      </c>
      <c r="AE11" s="525">
        <v>133184.34400000001</v>
      </c>
    </row>
    <row r="12" spans="1:31" s="282" customFormat="1">
      <c r="A12" s="293" t="s">
        <v>577</v>
      </c>
      <c r="B12" s="524">
        <v>8523381</v>
      </c>
      <c r="C12" s="525">
        <v>94050609.974000007</v>
      </c>
      <c r="D12" s="524">
        <v>4465371</v>
      </c>
      <c r="E12" s="525">
        <v>6682650</v>
      </c>
      <c r="F12" s="524">
        <v>8113104.0810000002</v>
      </c>
      <c r="G12" s="525">
        <v>65342373.366999999</v>
      </c>
      <c r="H12" s="524">
        <v>71666</v>
      </c>
      <c r="I12" s="525">
        <v>722393</v>
      </c>
      <c r="J12" s="525">
        <v>3334591.2790000001</v>
      </c>
      <c r="K12" s="525">
        <v>29258630.072999999</v>
      </c>
      <c r="L12" s="525">
        <v>4393705</v>
      </c>
      <c r="M12" s="525">
        <v>5960257</v>
      </c>
      <c r="N12" s="525">
        <v>4778512.8020000001</v>
      </c>
      <c r="O12" s="525">
        <v>36083743.294</v>
      </c>
      <c r="P12" s="525">
        <v>1062179</v>
      </c>
      <c r="Q12" s="525">
        <v>1804863</v>
      </c>
      <c r="R12" s="525">
        <v>1307765.7830000001</v>
      </c>
      <c r="S12" s="525">
        <v>9261920.5789999999</v>
      </c>
      <c r="T12" s="525">
        <v>2993088</v>
      </c>
      <c r="U12" s="525">
        <v>3565474</v>
      </c>
      <c r="V12" s="525">
        <v>2595467.5520000001</v>
      </c>
      <c r="W12" s="525">
        <v>18919980.879999999</v>
      </c>
      <c r="X12" s="525">
        <v>64222</v>
      </c>
      <c r="Y12" s="525">
        <v>1710784</v>
      </c>
      <c r="Z12" s="525">
        <v>1136199.155</v>
      </c>
      <c r="AA12" s="525">
        <v>390456.59899999999</v>
      </c>
      <c r="AB12" s="525">
        <v>2743</v>
      </c>
      <c r="AC12" s="525">
        <v>15281</v>
      </c>
      <c r="AD12" s="525">
        <v>182227.71</v>
      </c>
      <c r="AE12" s="525">
        <v>135878.549</v>
      </c>
    </row>
    <row r="13" spans="1:31" s="282" customFormat="1">
      <c r="A13" s="293" t="s">
        <v>578</v>
      </c>
      <c r="B13" s="524">
        <v>18104548</v>
      </c>
      <c r="C13" s="525">
        <v>196872011.48899999</v>
      </c>
      <c r="D13" s="524">
        <v>9490382</v>
      </c>
      <c r="E13" s="525">
        <v>13898492</v>
      </c>
      <c r="F13" s="524">
        <v>17128237.024999999</v>
      </c>
      <c r="G13" s="525">
        <v>137778101.68399999</v>
      </c>
      <c r="H13" s="524">
        <v>137149</v>
      </c>
      <c r="I13" s="525">
        <v>1300070</v>
      </c>
      <c r="J13" s="525">
        <v>7050776</v>
      </c>
      <c r="K13" s="525">
        <v>62092214.273000002</v>
      </c>
      <c r="L13" s="525">
        <v>9353233</v>
      </c>
      <c r="M13" s="525">
        <v>12598422</v>
      </c>
      <c r="N13" s="525">
        <v>10077461.025</v>
      </c>
      <c r="O13" s="525">
        <v>75685887.410999998</v>
      </c>
      <c r="P13" s="525">
        <v>2344794</v>
      </c>
      <c r="Q13" s="525">
        <v>3836409</v>
      </c>
      <c r="R13" s="525">
        <v>2627283.0890000002</v>
      </c>
      <c r="S13" s="525">
        <v>18681077.024999999</v>
      </c>
      <c r="T13" s="525">
        <v>6259610</v>
      </c>
      <c r="U13" s="525">
        <v>7535930</v>
      </c>
      <c r="V13" s="525">
        <v>5371481.602</v>
      </c>
      <c r="W13" s="525">
        <v>39288097.280000001</v>
      </c>
      <c r="X13" s="525">
        <v>124450</v>
      </c>
      <c r="Y13" s="525">
        <v>2921879</v>
      </c>
      <c r="Z13" s="525">
        <v>1942718.2050000001</v>
      </c>
      <c r="AA13" s="525">
        <v>657508.30099999998</v>
      </c>
      <c r="AB13" s="525">
        <v>9762</v>
      </c>
      <c r="AC13" s="525">
        <v>56801</v>
      </c>
      <c r="AD13" s="525">
        <v>636869.87</v>
      </c>
      <c r="AE13" s="525">
        <v>467227.19900000002</v>
      </c>
    </row>
    <row r="14" spans="1:31" s="282" customFormat="1">
      <c r="A14" s="293" t="s">
        <v>579</v>
      </c>
      <c r="B14" s="524">
        <v>7051332</v>
      </c>
      <c r="C14" s="525">
        <v>79325678.099999994</v>
      </c>
      <c r="D14" s="524">
        <v>3691703</v>
      </c>
      <c r="E14" s="525">
        <v>5529481</v>
      </c>
      <c r="F14" s="524">
        <v>6710204.2359999996</v>
      </c>
      <c r="G14" s="525">
        <v>54033215.836999997</v>
      </c>
      <c r="H14" s="524">
        <v>59255</v>
      </c>
      <c r="I14" s="525">
        <v>618569</v>
      </c>
      <c r="J14" s="525">
        <v>2875139.1329999999</v>
      </c>
      <c r="K14" s="525">
        <v>25426477.028999999</v>
      </c>
      <c r="L14" s="525">
        <v>3632448</v>
      </c>
      <c r="M14" s="525">
        <v>4910912</v>
      </c>
      <c r="N14" s="525">
        <v>3835065.1030000001</v>
      </c>
      <c r="O14" s="525">
        <v>28606738.807999998</v>
      </c>
      <c r="P14" s="525">
        <v>836751</v>
      </c>
      <c r="Q14" s="525">
        <v>1446354</v>
      </c>
      <c r="R14" s="525">
        <v>1086902.32</v>
      </c>
      <c r="S14" s="525">
        <v>7708064.7300000004</v>
      </c>
      <c r="T14" s="525">
        <v>2521182</v>
      </c>
      <c r="U14" s="525">
        <v>3000939</v>
      </c>
      <c r="V14" s="525">
        <v>2338844.2110000001</v>
      </c>
      <c r="W14" s="525">
        <v>17187881.138999999</v>
      </c>
      <c r="X14" s="525">
        <v>53323</v>
      </c>
      <c r="Y14" s="525">
        <v>1431659</v>
      </c>
      <c r="Z14" s="525">
        <v>946562.93299999996</v>
      </c>
      <c r="AA14" s="525">
        <v>316591.223</v>
      </c>
      <c r="AB14" s="525">
        <v>1696</v>
      </c>
      <c r="AC14" s="525">
        <v>9402</v>
      </c>
      <c r="AD14" s="525">
        <v>109640.63</v>
      </c>
      <c r="AE14" s="525">
        <v>79925.171000000002</v>
      </c>
    </row>
    <row r="15" spans="1:31" s="282" customFormat="1">
      <c r="A15" s="293" t="s">
        <v>580</v>
      </c>
      <c r="B15" s="524">
        <v>8316196</v>
      </c>
      <c r="C15" s="525">
        <v>86664038.314999998</v>
      </c>
      <c r="D15" s="524">
        <v>4474255</v>
      </c>
      <c r="E15" s="525">
        <v>6673863</v>
      </c>
      <c r="F15" s="524">
        <v>7650366.5190000003</v>
      </c>
      <c r="G15" s="525">
        <v>61038065.958999999</v>
      </c>
      <c r="H15" s="524">
        <v>65812</v>
      </c>
      <c r="I15" s="525">
        <v>666268</v>
      </c>
      <c r="J15" s="525">
        <v>3122257.5129999998</v>
      </c>
      <c r="K15" s="525">
        <v>27363646.102000002</v>
      </c>
      <c r="L15" s="525">
        <v>4408443</v>
      </c>
      <c r="M15" s="525">
        <v>6007595</v>
      </c>
      <c r="N15" s="525">
        <v>4528109.0060000001</v>
      </c>
      <c r="O15" s="525">
        <v>33674419.857000001</v>
      </c>
      <c r="P15" s="525">
        <v>1091565</v>
      </c>
      <c r="Q15" s="525">
        <v>1689950</v>
      </c>
      <c r="R15" s="525">
        <v>1156119.1259999999</v>
      </c>
      <c r="S15" s="525">
        <v>8211293.7439999999</v>
      </c>
      <c r="T15" s="525">
        <v>2746835</v>
      </c>
      <c r="U15" s="525">
        <v>3272281</v>
      </c>
      <c r="V15" s="525">
        <v>2301478.196</v>
      </c>
      <c r="W15" s="525">
        <v>16889519.544</v>
      </c>
      <c r="X15" s="525">
        <v>59641</v>
      </c>
      <c r="Y15" s="525">
        <v>1528744</v>
      </c>
      <c r="Z15" s="525">
        <v>1016291.9939999999</v>
      </c>
      <c r="AA15" s="525">
        <v>344532.21399999998</v>
      </c>
      <c r="AB15" s="525">
        <v>3541</v>
      </c>
      <c r="AC15" s="525">
        <v>21198</v>
      </c>
      <c r="AD15" s="525">
        <v>245606.41500000001</v>
      </c>
      <c r="AE15" s="525">
        <v>180626.85399999999</v>
      </c>
    </row>
    <row r="16" spans="1:31" s="282" customFormat="1">
      <c r="A16" s="403" t="s">
        <v>581</v>
      </c>
      <c r="B16" s="526">
        <v>13644529</v>
      </c>
      <c r="C16" s="527">
        <v>146715068.699</v>
      </c>
      <c r="D16" s="526">
        <v>7356243</v>
      </c>
      <c r="E16" s="527">
        <v>10789908</v>
      </c>
      <c r="F16" s="526">
        <v>12692789.729</v>
      </c>
      <c r="G16" s="527">
        <v>102570633.433</v>
      </c>
      <c r="H16" s="526">
        <v>105729</v>
      </c>
      <c r="I16" s="527">
        <v>1002906</v>
      </c>
      <c r="J16" s="527">
        <v>5046469.6239999998</v>
      </c>
      <c r="K16" s="527">
        <v>44631862.174000002</v>
      </c>
      <c r="L16" s="527">
        <v>7250514</v>
      </c>
      <c r="M16" s="527">
        <v>9787002</v>
      </c>
      <c r="N16" s="527">
        <v>7646320.1050000004</v>
      </c>
      <c r="O16" s="527">
        <v>57938771.259000003</v>
      </c>
      <c r="P16" s="527">
        <v>1724476</v>
      </c>
      <c r="Q16" s="527">
        <v>2963264</v>
      </c>
      <c r="R16" s="527">
        <v>1955585.487</v>
      </c>
      <c r="S16" s="527">
        <v>14108476.279999999</v>
      </c>
      <c r="T16" s="527">
        <v>4559270</v>
      </c>
      <c r="U16" s="527">
        <v>5453312</v>
      </c>
      <c r="V16" s="527">
        <v>3938892.9109999998</v>
      </c>
      <c r="W16" s="527">
        <v>29333807.710999999</v>
      </c>
      <c r="X16" s="527">
        <v>94365</v>
      </c>
      <c r="Y16" s="527">
        <v>2242996</v>
      </c>
      <c r="Z16" s="527">
        <v>1482973.5419999999</v>
      </c>
      <c r="AA16" s="527">
        <v>499640.826</v>
      </c>
      <c r="AB16" s="527">
        <v>4540</v>
      </c>
      <c r="AC16" s="527">
        <v>24038</v>
      </c>
      <c r="AD16" s="527">
        <v>275449.40000000002</v>
      </c>
      <c r="AE16" s="527">
        <v>202510.44899999999</v>
      </c>
    </row>
    <row r="17" spans="1:31" s="282" customFormat="1">
      <c r="A17" s="293" t="s">
        <v>582</v>
      </c>
      <c r="B17" s="524">
        <v>19141849</v>
      </c>
      <c r="C17" s="525">
        <v>195840546.34599999</v>
      </c>
      <c r="D17" s="524">
        <v>10046401</v>
      </c>
      <c r="E17" s="525">
        <v>14634334</v>
      </c>
      <c r="F17" s="524">
        <v>16703255.116</v>
      </c>
      <c r="G17" s="525">
        <v>131822565.42</v>
      </c>
      <c r="H17" s="524">
        <v>134155</v>
      </c>
      <c r="I17" s="525">
        <v>1198898</v>
      </c>
      <c r="J17" s="525">
        <v>6265741.1579999998</v>
      </c>
      <c r="K17" s="525">
        <v>54357331.936999999</v>
      </c>
      <c r="L17" s="525">
        <v>9912246</v>
      </c>
      <c r="M17" s="525">
        <v>13435436</v>
      </c>
      <c r="N17" s="525">
        <v>10437513.958000001</v>
      </c>
      <c r="O17" s="525">
        <v>77465233.482999995</v>
      </c>
      <c r="P17" s="525">
        <v>2693299</v>
      </c>
      <c r="Q17" s="525">
        <v>4516306</v>
      </c>
      <c r="R17" s="525">
        <v>3029943.2080000001</v>
      </c>
      <c r="S17" s="525">
        <v>21468534.368999999</v>
      </c>
      <c r="T17" s="525">
        <v>6394790</v>
      </c>
      <c r="U17" s="525">
        <v>7566769</v>
      </c>
      <c r="V17" s="525">
        <v>5691615.7209999999</v>
      </c>
      <c r="W17" s="525">
        <v>41626643.748999998</v>
      </c>
      <c r="X17" s="525">
        <v>117764</v>
      </c>
      <c r="Y17" s="525">
        <v>2627819</v>
      </c>
      <c r="Z17" s="525">
        <v>1722037.926</v>
      </c>
      <c r="AA17" s="525">
        <v>562636.02399999998</v>
      </c>
      <c r="AB17" s="525">
        <v>7359</v>
      </c>
      <c r="AC17" s="525">
        <v>40808</v>
      </c>
      <c r="AD17" s="525">
        <v>494573.55</v>
      </c>
      <c r="AE17" s="525">
        <v>360166.78399999999</v>
      </c>
    </row>
    <row r="18" spans="1:31" s="282" customFormat="1">
      <c r="A18" s="293" t="s">
        <v>583</v>
      </c>
      <c r="B18" s="524">
        <v>14299886</v>
      </c>
      <c r="C18" s="525">
        <v>156127480.30000001</v>
      </c>
      <c r="D18" s="524">
        <v>7936978</v>
      </c>
      <c r="E18" s="525">
        <v>12136759</v>
      </c>
      <c r="F18" s="524">
        <v>14327839.873</v>
      </c>
      <c r="G18" s="525">
        <v>114326101.42900001</v>
      </c>
      <c r="H18" s="524">
        <v>106139</v>
      </c>
      <c r="I18" s="525">
        <v>1028542</v>
      </c>
      <c r="J18" s="525">
        <v>5336875.2379999999</v>
      </c>
      <c r="K18" s="525">
        <v>46766278.989</v>
      </c>
      <c r="L18" s="525">
        <v>7830839</v>
      </c>
      <c r="M18" s="525">
        <v>11108217</v>
      </c>
      <c r="N18" s="525">
        <v>8990964.6349999998</v>
      </c>
      <c r="O18" s="525">
        <v>67559822.439999998</v>
      </c>
      <c r="P18" s="525">
        <v>1938765</v>
      </c>
      <c r="Q18" s="525">
        <v>3299776</v>
      </c>
      <c r="R18" s="525">
        <v>2066657.709</v>
      </c>
      <c r="S18" s="525">
        <v>14679111.776000001</v>
      </c>
      <c r="T18" s="525">
        <v>4418195</v>
      </c>
      <c r="U18" s="525">
        <v>5436988</v>
      </c>
      <c r="V18" s="525">
        <v>3602707.2880000002</v>
      </c>
      <c r="W18" s="525">
        <v>26283408.239999998</v>
      </c>
      <c r="X18" s="525">
        <v>92823</v>
      </c>
      <c r="Y18" s="525">
        <v>2306403</v>
      </c>
      <c r="Z18" s="525">
        <v>1522072.838</v>
      </c>
      <c r="AA18" s="525">
        <v>502758.77600000001</v>
      </c>
      <c r="AB18" s="525">
        <v>5948</v>
      </c>
      <c r="AC18" s="525">
        <v>36506</v>
      </c>
      <c r="AD18" s="525">
        <v>453160.92</v>
      </c>
      <c r="AE18" s="525">
        <v>336100.07900000003</v>
      </c>
    </row>
    <row r="19" spans="1:31" s="282" customFormat="1">
      <c r="A19" s="293" t="s">
        <v>584</v>
      </c>
      <c r="B19" s="524">
        <v>13446395</v>
      </c>
      <c r="C19" s="525">
        <v>149168390.92899999</v>
      </c>
      <c r="D19" s="524">
        <v>7711124</v>
      </c>
      <c r="E19" s="525">
        <v>11753388</v>
      </c>
      <c r="F19" s="524">
        <v>13639016.345000001</v>
      </c>
      <c r="G19" s="525">
        <v>108895807.905</v>
      </c>
      <c r="H19" s="524">
        <v>105760</v>
      </c>
      <c r="I19" s="525">
        <v>1024845</v>
      </c>
      <c r="J19" s="525">
        <v>5302670.4780000001</v>
      </c>
      <c r="K19" s="525">
        <v>46572961.218000002</v>
      </c>
      <c r="L19" s="525">
        <v>7605364</v>
      </c>
      <c r="M19" s="525">
        <v>10728543</v>
      </c>
      <c r="N19" s="525">
        <v>8336345.8669999996</v>
      </c>
      <c r="O19" s="525">
        <v>62322846.686999999</v>
      </c>
      <c r="P19" s="525">
        <v>1895318</v>
      </c>
      <c r="Q19" s="525">
        <v>3263296</v>
      </c>
      <c r="R19" s="525">
        <v>2031987.173</v>
      </c>
      <c r="S19" s="525">
        <v>14405730.745999999</v>
      </c>
      <c r="T19" s="525">
        <v>3833866</v>
      </c>
      <c r="U19" s="525">
        <v>4699417</v>
      </c>
      <c r="V19" s="525">
        <v>3396221.5819999999</v>
      </c>
      <c r="W19" s="525">
        <v>24965048.859000001</v>
      </c>
      <c r="X19" s="525">
        <v>97413</v>
      </c>
      <c r="Y19" s="525">
        <v>2392800</v>
      </c>
      <c r="Z19" s="525">
        <v>1584754.551</v>
      </c>
      <c r="AA19" s="525">
        <v>527294.40300000005</v>
      </c>
      <c r="AB19" s="525">
        <v>6087</v>
      </c>
      <c r="AC19" s="525">
        <v>42771</v>
      </c>
      <c r="AD19" s="525">
        <v>507070.33</v>
      </c>
      <c r="AE19" s="525">
        <v>374509.016</v>
      </c>
    </row>
    <row r="20" spans="1:31" s="282" customFormat="1">
      <c r="A20" s="293" t="s">
        <v>585</v>
      </c>
      <c r="B20" s="524">
        <v>49228967</v>
      </c>
      <c r="C20" s="525">
        <v>470318787.07999998</v>
      </c>
      <c r="D20" s="524">
        <v>25345924</v>
      </c>
      <c r="E20" s="525">
        <v>38067540</v>
      </c>
      <c r="F20" s="524">
        <v>39907133.905000001</v>
      </c>
      <c r="G20" s="525">
        <v>314358799.37099999</v>
      </c>
      <c r="H20" s="524">
        <v>304240</v>
      </c>
      <c r="I20" s="525">
        <v>2745220</v>
      </c>
      <c r="J20" s="525">
        <v>14653001.098999999</v>
      </c>
      <c r="K20" s="525">
        <v>126657063.208</v>
      </c>
      <c r="L20" s="525">
        <v>25041684</v>
      </c>
      <c r="M20" s="525">
        <v>35322320</v>
      </c>
      <c r="N20" s="525">
        <v>25254132.806000002</v>
      </c>
      <c r="O20" s="525">
        <v>187701736.16299999</v>
      </c>
      <c r="P20" s="525">
        <v>7150657</v>
      </c>
      <c r="Q20" s="525">
        <v>11893401</v>
      </c>
      <c r="R20" s="525">
        <v>7761480.8190000001</v>
      </c>
      <c r="S20" s="525">
        <v>54951048.717</v>
      </c>
      <c r="T20" s="525">
        <v>16706019</v>
      </c>
      <c r="U20" s="525">
        <v>20070578</v>
      </c>
      <c r="V20" s="525">
        <v>13488494.052999999</v>
      </c>
      <c r="W20" s="525">
        <v>98334409.283999994</v>
      </c>
      <c r="X20" s="525">
        <v>262916</v>
      </c>
      <c r="Y20" s="525">
        <v>6134766</v>
      </c>
      <c r="Z20" s="525">
        <v>4021454.2549999999</v>
      </c>
      <c r="AA20" s="525">
        <v>1301688.7819999999</v>
      </c>
      <c r="AB20" s="525">
        <v>26367</v>
      </c>
      <c r="AC20" s="525">
        <v>157199</v>
      </c>
      <c r="AD20" s="525">
        <v>1868892.9</v>
      </c>
      <c r="AE20" s="525">
        <v>1372840.926</v>
      </c>
    </row>
    <row r="21" spans="1:31" s="282" customFormat="1">
      <c r="A21" s="403" t="s">
        <v>586</v>
      </c>
      <c r="B21" s="526">
        <v>42605677</v>
      </c>
      <c r="C21" s="527">
        <v>439131759.96600002</v>
      </c>
      <c r="D21" s="526">
        <v>21867952</v>
      </c>
      <c r="E21" s="527">
        <v>32591076</v>
      </c>
      <c r="F21" s="526">
        <v>37643740.229999997</v>
      </c>
      <c r="G21" s="527">
        <v>297898071.66399997</v>
      </c>
      <c r="H21" s="526">
        <v>295550</v>
      </c>
      <c r="I21" s="527">
        <v>2610767</v>
      </c>
      <c r="J21" s="527">
        <v>14603458.463</v>
      </c>
      <c r="K21" s="527">
        <v>126456895.15000001</v>
      </c>
      <c r="L21" s="527">
        <v>21572402</v>
      </c>
      <c r="M21" s="527">
        <v>29980309</v>
      </c>
      <c r="N21" s="527">
        <v>23040281.767000001</v>
      </c>
      <c r="O21" s="527">
        <v>171441176.514</v>
      </c>
      <c r="P21" s="527">
        <v>6262238</v>
      </c>
      <c r="Q21" s="527">
        <v>10335053</v>
      </c>
      <c r="R21" s="527">
        <v>7178706.7429999998</v>
      </c>
      <c r="S21" s="527">
        <v>50914741.024999999</v>
      </c>
      <c r="T21" s="527">
        <v>14455337</v>
      </c>
      <c r="U21" s="527">
        <v>17061739</v>
      </c>
      <c r="V21" s="527">
        <v>12108015.886</v>
      </c>
      <c r="W21" s="527">
        <v>88114441.925999999</v>
      </c>
      <c r="X21" s="527">
        <v>263489</v>
      </c>
      <c r="Y21" s="527">
        <v>5826857</v>
      </c>
      <c r="Z21" s="527">
        <v>3827262.95</v>
      </c>
      <c r="AA21" s="527">
        <v>1229592.064</v>
      </c>
      <c r="AB21" s="527">
        <v>20150</v>
      </c>
      <c r="AC21" s="527">
        <v>115863</v>
      </c>
      <c r="AD21" s="527">
        <v>1329421.94</v>
      </c>
      <c r="AE21" s="527">
        <v>974913.28700000001</v>
      </c>
    </row>
    <row r="22" spans="1:31" s="282" customFormat="1">
      <c r="A22" s="293" t="s">
        <v>587</v>
      </c>
      <c r="B22" s="524">
        <v>120200960</v>
      </c>
      <c r="C22" s="525">
        <v>1266886901.198</v>
      </c>
      <c r="D22" s="524">
        <v>62587490</v>
      </c>
      <c r="E22" s="525">
        <v>92343772</v>
      </c>
      <c r="F22" s="524">
        <v>111218425.332</v>
      </c>
      <c r="G22" s="525">
        <v>875999704.62800002</v>
      </c>
      <c r="H22" s="524">
        <v>766650</v>
      </c>
      <c r="I22" s="525">
        <v>6437190</v>
      </c>
      <c r="J22" s="525">
        <v>41358884.579999998</v>
      </c>
      <c r="K22" s="525">
        <v>356009365.77100003</v>
      </c>
      <c r="L22" s="525">
        <v>61820840</v>
      </c>
      <c r="M22" s="525">
        <v>85906582</v>
      </c>
      <c r="N22" s="525">
        <v>69859540.752000004</v>
      </c>
      <c r="O22" s="525">
        <v>519990338.85699999</v>
      </c>
      <c r="P22" s="525">
        <v>16588617</v>
      </c>
      <c r="Q22" s="525">
        <v>27552997</v>
      </c>
      <c r="R22" s="525">
        <v>19046681.177000001</v>
      </c>
      <c r="S22" s="525">
        <v>134912133.29499999</v>
      </c>
      <c r="T22" s="525">
        <v>40944298</v>
      </c>
      <c r="U22" s="525">
        <v>48999875</v>
      </c>
      <c r="V22" s="525">
        <v>34151001.637000002</v>
      </c>
      <c r="W22" s="525">
        <v>248914829.33500001</v>
      </c>
      <c r="X22" s="525">
        <v>683875</v>
      </c>
      <c r="Y22" s="525">
        <v>14174053</v>
      </c>
      <c r="Z22" s="525">
        <v>9362188.7650000006</v>
      </c>
      <c r="AA22" s="525">
        <v>3051651.173</v>
      </c>
      <c r="AB22" s="525">
        <v>80555</v>
      </c>
      <c r="AC22" s="525">
        <v>457757</v>
      </c>
      <c r="AD22" s="525">
        <v>5413069.1749999998</v>
      </c>
      <c r="AE22" s="525">
        <v>4008582.767</v>
      </c>
    </row>
    <row r="23" spans="1:31" s="282" customFormat="1">
      <c r="A23" s="293" t="s">
        <v>588</v>
      </c>
      <c r="B23" s="524">
        <v>69526191</v>
      </c>
      <c r="C23" s="525">
        <v>678755584.03900003</v>
      </c>
      <c r="D23" s="524">
        <v>35482055</v>
      </c>
      <c r="E23" s="525">
        <v>52531557</v>
      </c>
      <c r="F23" s="524">
        <v>57541336.017999999</v>
      </c>
      <c r="G23" s="525">
        <v>451869688.84399998</v>
      </c>
      <c r="H23" s="524">
        <v>431700</v>
      </c>
      <c r="I23" s="525">
        <v>3702288</v>
      </c>
      <c r="J23" s="525">
        <v>21878098.824000001</v>
      </c>
      <c r="K23" s="525">
        <v>187545317.20699999</v>
      </c>
      <c r="L23" s="525">
        <v>35050355</v>
      </c>
      <c r="M23" s="525">
        <v>48829269</v>
      </c>
      <c r="N23" s="525">
        <v>35663237.193999998</v>
      </c>
      <c r="O23" s="525">
        <v>264324371.63699999</v>
      </c>
      <c r="P23" s="525">
        <v>9198058</v>
      </c>
      <c r="Q23" s="525">
        <v>15436877</v>
      </c>
      <c r="R23" s="525">
        <v>11035993.135</v>
      </c>
      <c r="S23" s="525">
        <v>78226199.032000005</v>
      </c>
      <c r="T23" s="525">
        <v>24809398</v>
      </c>
      <c r="U23" s="525">
        <v>29549612</v>
      </c>
      <c r="V23" s="525">
        <v>19998350.774999999</v>
      </c>
      <c r="W23" s="525">
        <v>145090349.13800001</v>
      </c>
      <c r="X23" s="525">
        <v>387315</v>
      </c>
      <c r="Y23" s="525">
        <v>8242861</v>
      </c>
      <c r="Z23" s="525">
        <v>5429326.8629999999</v>
      </c>
      <c r="AA23" s="525">
        <v>1745148.375</v>
      </c>
      <c r="AB23" s="525">
        <v>36680</v>
      </c>
      <c r="AC23" s="525">
        <v>212282</v>
      </c>
      <c r="AD23" s="525">
        <v>2487861.5550000002</v>
      </c>
      <c r="AE23" s="525">
        <v>1824198.65</v>
      </c>
    </row>
    <row r="24" spans="1:31" s="282" customFormat="1">
      <c r="A24" s="293" t="s">
        <v>589</v>
      </c>
      <c r="B24" s="524">
        <v>16002777</v>
      </c>
      <c r="C24" s="525">
        <v>167283439.213</v>
      </c>
      <c r="D24" s="524">
        <v>8365918</v>
      </c>
      <c r="E24" s="525">
        <v>12259027</v>
      </c>
      <c r="F24" s="524">
        <v>14433820.628</v>
      </c>
      <c r="G24" s="525">
        <v>115982100.95900001</v>
      </c>
      <c r="H24" s="524">
        <v>118537</v>
      </c>
      <c r="I24" s="525">
        <v>1149991</v>
      </c>
      <c r="J24" s="525">
        <v>5687511.6960000005</v>
      </c>
      <c r="K24" s="525">
        <v>50223342.445</v>
      </c>
      <c r="L24" s="525">
        <v>8247381</v>
      </c>
      <c r="M24" s="525">
        <v>11109036</v>
      </c>
      <c r="N24" s="525">
        <v>8746308.932</v>
      </c>
      <c r="O24" s="525">
        <v>65758758.513999999</v>
      </c>
      <c r="P24" s="525">
        <v>2067653</v>
      </c>
      <c r="Q24" s="525">
        <v>3420103</v>
      </c>
      <c r="R24" s="525">
        <v>2407189.3119999999</v>
      </c>
      <c r="S24" s="525">
        <v>17096970.681000002</v>
      </c>
      <c r="T24" s="525">
        <v>5563277</v>
      </c>
      <c r="U24" s="525">
        <v>6683339</v>
      </c>
      <c r="V24" s="525">
        <v>4576796.4670000002</v>
      </c>
      <c r="W24" s="525">
        <v>33361982.517000001</v>
      </c>
      <c r="X24" s="525">
        <v>106710</v>
      </c>
      <c r="Y24" s="525">
        <v>2650035</v>
      </c>
      <c r="Z24" s="525">
        <v>1751557.263</v>
      </c>
      <c r="AA24" s="525">
        <v>591009.57299999997</v>
      </c>
      <c r="AB24" s="525">
        <v>5929</v>
      </c>
      <c r="AC24" s="525">
        <v>29018</v>
      </c>
      <c r="AD24" s="525">
        <v>344993.57</v>
      </c>
      <c r="AE24" s="525">
        <v>251375.48300000001</v>
      </c>
    </row>
    <row r="25" spans="1:31" s="282" customFormat="1">
      <c r="A25" s="293" t="s">
        <v>590</v>
      </c>
      <c r="B25" s="524">
        <v>7112974</v>
      </c>
      <c r="C25" s="525">
        <v>80815695.106000006</v>
      </c>
      <c r="D25" s="524">
        <v>4058469</v>
      </c>
      <c r="E25" s="525">
        <v>6054118</v>
      </c>
      <c r="F25" s="524">
        <v>7436552.8329999996</v>
      </c>
      <c r="G25" s="525">
        <v>59351997.016000003</v>
      </c>
      <c r="H25" s="524">
        <v>65358</v>
      </c>
      <c r="I25" s="525">
        <v>594398</v>
      </c>
      <c r="J25" s="525">
        <v>3042548.2039999999</v>
      </c>
      <c r="K25" s="525">
        <v>26582278.82</v>
      </c>
      <c r="L25" s="525">
        <v>3993111</v>
      </c>
      <c r="M25" s="525">
        <v>5459720</v>
      </c>
      <c r="N25" s="525">
        <v>4394004.6289999997</v>
      </c>
      <c r="O25" s="525">
        <v>32769718.195999999</v>
      </c>
      <c r="P25" s="525">
        <v>1048533</v>
      </c>
      <c r="Q25" s="525">
        <v>1689718</v>
      </c>
      <c r="R25" s="525">
        <v>1116241.3700000001</v>
      </c>
      <c r="S25" s="525">
        <v>7936248.659</v>
      </c>
      <c r="T25" s="525">
        <v>2002989</v>
      </c>
      <c r="U25" s="525">
        <v>2374347</v>
      </c>
      <c r="V25" s="525">
        <v>1797128.733</v>
      </c>
      <c r="W25" s="525">
        <v>13086755.376</v>
      </c>
      <c r="X25" s="525">
        <v>56261</v>
      </c>
      <c r="Y25" s="525">
        <v>1292240</v>
      </c>
      <c r="Z25" s="525">
        <v>859344.62600000005</v>
      </c>
      <c r="AA25" s="525">
        <v>288087.84999999998</v>
      </c>
      <c r="AB25" s="525">
        <v>2983</v>
      </c>
      <c r="AC25" s="525">
        <v>15431</v>
      </c>
      <c r="AD25" s="525">
        <v>202098.31</v>
      </c>
      <c r="AE25" s="525">
        <v>152606.20499999999</v>
      </c>
    </row>
    <row r="26" spans="1:31" s="282" customFormat="1">
      <c r="A26" s="403" t="s">
        <v>591</v>
      </c>
      <c r="B26" s="526">
        <v>7745444</v>
      </c>
      <c r="C26" s="527">
        <v>95530085.976999998</v>
      </c>
      <c r="D26" s="526">
        <v>4442881</v>
      </c>
      <c r="E26" s="527">
        <v>6923467</v>
      </c>
      <c r="F26" s="526">
        <v>8768085.0429999996</v>
      </c>
      <c r="G26" s="527">
        <v>70485586.783000007</v>
      </c>
      <c r="H26" s="526">
        <v>78894</v>
      </c>
      <c r="I26" s="527">
        <v>788411</v>
      </c>
      <c r="J26" s="527">
        <v>3701425.102</v>
      </c>
      <c r="K26" s="527">
        <v>32515265.875999998</v>
      </c>
      <c r="L26" s="527">
        <v>4363987</v>
      </c>
      <c r="M26" s="527">
        <v>6135056</v>
      </c>
      <c r="N26" s="527">
        <v>5066659.9409999996</v>
      </c>
      <c r="O26" s="527">
        <v>37970320.906999998</v>
      </c>
      <c r="P26" s="527">
        <v>1026017</v>
      </c>
      <c r="Q26" s="527">
        <v>1746311</v>
      </c>
      <c r="R26" s="527">
        <v>1193982.4569999999</v>
      </c>
      <c r="S26" s="527">
        <v>8461384.2719999999</v>
      </c>
      <c r="T26" s="527">
        <v>2271429</v>
      </c>
      <c r="U26" s="527">
        <v>2710060</v>
      </c>
      <c r="V26" s="527">
        <v>2167102.5060000001</v>
      </c>
      <c r="W26" s="527">
        <v>15902103.435000001</v>
      </c>
      <c r="X26" s="527">
        <v>68140</v>
      </c>
      <c r="Y26" s="527">
        <v>1779130</v>
      </c>
      <c r="Z26" s="527">
        <v>1178401.5519999999</v>
      </c>
      <c r="AA26" s="527">
        <v>395319.72600000002</v>
      </c>
      <c r="AB26" s="527">
        <v>5117</v>
      </c>
      <c r="AC26" s="527">
        <v>31440</v>
      </c>
      <c r="AD26" s="527">
        <v>380331.28499999997</v>
      </c>
      <c r="AE26" s="527">
        <v>285691.761</v>
      </c>
    </row>
    <row r="27" spans="1:31" s="282" customFormat="1">
      <c r="A27" s="293" t="s">
        <v>592</v>
      </c>
      <c r="B27" s="524">
        <v>4922889</v>
      </c>
      <c r="C27" s="525">
        <v>62845608.524999999</v>
      </c>
      <c r="D27" s="524">
        <v>2999887</v>
      </c>
      <c r="E27" s="525">
        <v>4665903</v>
      </c>
      <c r="F27" s="524">
        <v>5972033.7649999997</v>
      </c>
      <c r="G27" s="525">
        <v>47977808.666000001</v>
      </c>
      <c r="H27" s="524">
        <v>50144</v>
      </c>
      <c r="I27" s="525">
        <v>507963</v>
      </c>
      <c r="J27" s="525">
        <v>2429589.5189999999</v>
      </c>
      <c r="K27" s="525">
        <v>21395310.965</v>
      </c>
      <c r="L27" s="525">
        <v>2949743</v>
      </c>
      <c r="M27" s="525">
        <v>4157940</v>
      </c>
      <c r="N27" s="525">
        <v>3542444.2459999998</v>
      </c>
      <c r="O27" s="525">
        <v>26582497.701000001</v>
      </c>
      <c r="P27" s="525">
        <v>668471</v>
      </c>
      <c r="Q27" s="525">
        <v>1134179</v>
      </c>
      <c r="R27" s="525">
        <v>788071.78899999999</v>
      </c>
      <c r="S27" s="525">
        <v>5587379.5810000002</v>
      </c>
      <c r="T27" s="525">
        <v>1249117</v>
      </c>
      <c r="U27" s="525">
        <v>1516222</v>
      </c>
      <c r="V27" s="525">
        <v>1196656.93</v>
      </c>
      <c r="W27" s="525">
        <v>8774554.9670000002</v>
      </c>
      <c r="X27" s="525">
        <v>45842</v>
      </c>
      <c r="Y27" s="525">
        <v>1170307</v>
      </c>
      <c r="Z27" s="525">
        <v>771485.17500000005</v>
      </c>
      <c r="AA27" s="525">
        <v>256673.201</v>
      </c>
      <c r="AB27" s="525">
        <v>5414</v>
      </c>
      <c r="AC27" s="525">
        <v>29618</v>
      </c>
      <c r="AD27" s="525">
        <v>340043.21</v>
      </c>
      <c r="AE27" s="525">
        <v>249192.11</v>
      </c>
    </row>
    <row r="28" spans="1:31" s="282" customFormat="1">
      <c r="A28" s="293" t="s">
        <v>593</v>
      </c>
      <c r="B28" s="524">
        <v>5751644</v>
      </c>
      <c r="C28" s="525">
        <v>58785899.075000003</v>
      </c>
      <c r="D28" s="524">
        <v>3045337</v>
      </c>
      <c r="E28" s="525">
        <v>4633759</v>
      </c>
      <c r="F28" s="524">
        <v>5084147.085</v>
      </c>
      <c r="G28" s="525">
        <v>40482912.450999998</v>
      </c>
      <c r="H28" s="524">
        <v>44357</v>
      </c>
      <c r="I28" s="525">
        <v>429884</v>
      </c>
      <c r="J28" s="525">
        <v>2022033.6740000001</v>
      </c>
      <c r="K28" s="525">
        <v>17561366.362</v>
      </c>
      <c r="L28" s="525">
        <v>3000980</v>
      </c>
      <c r="M28" s="525">
        <v>4203875</v>
      </c>
      <c r="N28" s="525">
        <v>3062113.4109999998</v>
      </c>
      <c r="O28" s="525">
        <v>22921546.089000002</v>
      </c>
      <c r="P28" s="525">
        <v>762563</v>
      </c>
      <c r="Q28" s="525">
        <v>1303122</v>
      </c>
      <c r="R28" s="525">
        <v>870764.58200000005</v>
      </c>
      <c r="S28" s="525">
        <v>6173381.3389999997</v>
      </c>
      <c r="T28" s="525">
        <v>1941338</v>
      </c>
      <c r="U28" s="525">
        <v>2319660</v>
      </c>
      <c r="V28" s="525">
        <v>1616452.818</v>
      </c>
      <c r="W28" s="525">
        <v>11808049.914999999</v>
      </c>
      <c r="X28" s="525">
        <v>39429</v>
      </c>
      <c r="Y28" s="525">
        <v>973076</v>
      </c>
      <c r="Z28" s="525">
        <v>644789.64500000002</v>
      </c>
      <c r="AA28" s="525">
        <v>208938.58499999999</v>
      </c>
      <c r="AB28" s="525">
        <v>2406</v>
      </c>
      <c r="AC28" s="525">
        <v>12891</v>
      </c>
      <c r="AD28" s="525">
        <v>154751.95000000001</v>
      </c>
      <c r="AE28" s="525">
        <v>112616.785</v>
      </c>
    </row>
    <row r="29" spans="1:31" s="282" customFormat="1">
      <c r="A29" s="293" t="s">
        <v>594</v>
      </c>
      <c r="B29" s="524">
        <v>13435597</v>
      </c>
      <c r="C29" s="525">
        <v>149903335.15799999</v>
      </c>
      <c r="D29" s="524">
        <v>7294294</v>
      </c>
      <c r="E29" s="525">
        <v>10704681</v>
      </c>
      <c r="F29" s="524">
        <v>13172195.259</v>
      </c>
      <c r="G29" s="525">
        <v>105829103.742</v>
      </c>
      <c r="H29" s="524">
        <v>108124</v>
      </c>
      <c r="I29" s="525">
        <v>1033955</v>
      </c>
      <c r="J29" s="525">
        <v>5528981.1519999998</v>
      </c>
      <c r="K29" s="525">
        <v>48662378.598999999</v>
      </c>
      <c r="L29" s="525">
        <v>7186170</v>
      </c>
      <c r="M29" s="525">
        <v>9670726</v>
      </c>
      <c r="N29" s="525">
        <v>7643214.1069999998</v>
      </c>
      <c r="O29" s="525">
        <v>57166725.142999999</v>
      </c>
      <c r="P29" s="525">
        <v>1837636</v>
      </c>
      <c r="Q29" s="525">
        <v>2994578</v>
      </c>
      <c r="R29" s="525">
        <v>1987343.4680000001</v>
      </c>
      <c r="S29" s="525">
        <v>14072505.977</v>
      </c>
      <c r="T29" s="525">
        <v>4297431</v>
      </c>
      <c r="U29" s="525">
        <v>4992593</v>
      </c>
      <c r="V29" s="525">
        <v>3959420.7990000001</v>
      </c>
      <c r="W29" s="525">
        <v>29196009.783</v>
      </c>
      <c r="X29" s="525">
        <v>100053</v>
      </c>
      <c r="Y29" s="525">
        <v>2391762</v>
      </c>
      <c r="Z29" s="525">
        <v>1586601.101</v>
      </c>
      <c r="AA29" s="525">
        <v>532522.52300000004</v>
      </c>
      <c r="AB29" s="525">
        <v>6236</v>
      </c>
      <c r="AC29" s="525">
        <v>31031</v>
      </c>
      <c r="AD29" s="525">
        <v>377251.62</v>
      </c>
      <c r="AE29" s="525">
        <v>273193.13299999997</v>
      </c>
    </row>
    <row r="30" spans="1:31" s="282" customFormat="1">
      <c r="A30" s="293" t="s">
        <v>595</v>
      </c>
      <c r="B30" s="524">
        <v>14724122</v>
      </c>
      <c r="C30" s="525">
        <v>150640035.384</v>
      </c>
      <c r="D30" s="524">
        <v>7885419</v>
      </c>
      <c r="E30" s="525">
        <v>12227222</v>
      </c>
      <c r="F30" s="524">
        <v>13321077.884</v>
      </c>
      <c r="G30" s="525">
        <v>104645707.22</v>
      </c>
      <c r="H30" s="524">
        <v>105485</v>
      </c>
      <c r="I30" s="525">
        <v>920346</v>
      </c>
      <c r="J30" s="525">
        <v>4806433.26</v>
      </c>
      <c r="K30" s="525">
        <v>41255111.305</v>
      </c>
      <c r="L30" s="525">
        <v>7779934</v>
      </c>
      <c r="M30" s="525">
        <v>11306876</v>
      </c>
      <c r="N30" s="525">
        <v>8514644.6239999998</v>
      </c>
      <c r="O30" s="525">
        <v>63390595.914999999</v>
      </c>
      <c r="P30" s="525">
        <v>2299565</v>
      </c>
      <c r="Q30" s="525">
        <v>3518434</v>
      </c>
      <c r="R30" s="525">
        <v>2460863.02</v>
      </c>
      <c r="S30" s="525">
        <v>17485048.155000001</v>
      </c>
      <c r="T30" s="525">
        <v>4530125</v>
      </c>
      <c r="U30" s="525">
        <v>5613762</v>
      </c>
      <c r="V30" s="525">
        <v>3777587.5359999998</v>
      </c>
      <c r="W30" s="525">
        <v>27563136.473999999</v>
      </c>
      <c r="X30" s="525">
        <v>89193</v>
      </c>
      <c r="Y30" s="525">
        <v>2052606</v>
      </c>
      <c r="Z30" s="525">
        <v>1354795.548</v>
      </c>
      <c r="AA30" s="525">
        <v>449650.40399999998</v>
      </c>
      <c r="AB30" s="525">
        <v>9013</v>
      </c>
      <c r="AC30" s="525">
        <v>57616</v>
      </c>
      <c r="AD30" s="525">
        <v>673915.34</v>
      </c>
      <c r="AE30" s="525">
        <v>496493.13099999999</v>
      </c>
    </row>
    <row r="31" spans="1:31" s="282" customFormat="1">
      <c r="A31" s="403" t="s">
        <v>596</v>
      </c>
      <c r="B31" s="526">
        <v>26620394</v>
      </c>
      <c r="C31" s="527">
        <v>278974029.83399999</v>
      </c>
      <c r="D31" s="526">
        <v>14183787</v>
      </c>
      <c r="E31" s="527">
        <v>21214817</v>
      </c>
      <c r="F31" s="526">
        <v>24922799.669</v>
      </c>
      <c r="G31" s="527">
        <v>197856007.236</v>
      </c>
      <c r="H31" s="526">
        <v>183134</v>
      </c>
      <c r="I31" s="527">
        <v>1688196</v>
      </c>
      <c r="J31" s="527">
        <v>9397902.2359999996</v>
      </c>
      <c r="K31" s="527">
        <v>81565398.046000004</v>
      </c>
      <c r="L31" s="527">
        <v>14000653</v>
      </c>
      <c r="M31" s="527">
        <v>19526621</v>
      </c>
      <c r="N31" s="527">
        <v>15524897.433</v>
      </c>
      <c r="O31" s="527">
        <v>116290609.19</v>
      </c>
      <c r="P31" s="527">
        <v>3502682</v>
      </c>
      <c r="Q31" s="527">
        <v>5735464</v>
      </c>
      <c r="R31" s="527">
        <v>3795407.4789999998</v>
      </c>
      <c r="S31" s="527">
        <v>26876921.684999999</v>
      </c>
      <c r="T31" s="527">
        <v>8924049</v>
      </c>
      <c r="U31" s="527">
        <v>10715159</v>
      </c>
      <c r="V31" s="527">
        <v>7292254.7740000002</v>
      </c>
      <c r="W31" s="527">
        <v>52975563.847000003</v>
      </c>
      <c r="X31" s="527">
        <v>162164</v>
      </c>
      <c r="Y31" s="527">
        <v>3790422</v>
      </c>
      <c r="Z31" s="527">
        <v>2496868.0120000001</v>
      </c>
      <c r="AA31" s="527">
        <v>816732.51199999999</v>
      </c>
      <c r="AB31" s="527">
        <v>9876</v>
      </c>
      <c r="AC31" s="527">
        <v>52903</v>
      </c>
      <c r="AD31" s="527">
        <v>616071.88</v>
      </c>
      <c r="AE31" s="527">
        <v>448804.554</v>
      </c>
    </row>
    <row r="32" spans="1:31" s="282" customFormat="1">
      <c r="A32" s="293" t="s">
        <v>597</v>
      </c>
      <c r="B32" s="524">
        <v>58138260</v>
      </c>
      <c r="C32" s="525">
        <v>609340035.17400002</v>
      </c>
      <c r="D32" s="524">
        <v>31819866</v>
      </c>
      <c r="E32" s="525">
        <v>48807387</v>
      </c>
      <c r="F32" s="524">
        <v>54711275.844999999</v>
      </c>
      <c r="G32" s="525">
        <v>426658100.199</v>
      </c>
      <c r="H32" s="524">
        <v>407563</v>
      </c>
      <c r="I32" s="525">
        <v>3405488</v>
      </c>
      <c r="J32" s="525">
        <v>19591380.741</v>
      </c>
      <c r="K32" s="525">
        <v>166542052.39899999</v>
      </c>
      <c r="L32" s="525">
        <v>31412303</v>
      </c>
      <c r="M32" s="525">
        <v>45401899</v>
      </c>
      <c r="N32" s="525">
        <v>35119895.104000002</v>
      </c>
      <c r="O32" s="525">
        <v>260116047.80000001</v>
      </c>
      <c r="P32" s="525">
        <v>9031329</v>
      </c>
      <c r="Q32" s="525">
        <v>13981277</v>
      </c>
      <c r="R32" s="525">
        <v>10379904.507999999</v>
      </c>
      <c r="S32" s="525">
        <v>73718282.914000005</v>
      </c>
      <c r="T32" s="525">
        <v>17248721</v>
      </c>
      <c r="U32" s="525">
        <v>21536271</v>
      </c>
      <c r="V32" s="525">
        <v>14426455.646</v>
      </c>
      <c r="W32" s="525">
        <v>105188535.92200001</v>
      </c>
      <c r="X32" s="525">
        <v>355620</v>
      </c>
      <c r="Y32" s="525">
        <v>7364971</v>
      </c>
      <c r="Z32" s="525">
        <v>4847484.5140000004</v>
      </c>
      <c r="AA32" s="525">
        <v>1591657.382</v>
      </c>
      <c r="AB32" s="525">
        <v>38344</v>
      </c>
      <c r="AC32" s="525">
        <v>243867</v>
      </c>
      <c r="AD32" s="525">
        <v>2942286.4</v>
      </c>
      <c r="AE32" s="525">
        <v>2183458.7570000002</v>
      </c>
    </row>
    <row r="33" spans="1:31" s="282" customFormat="1">
      <c r="A33" s="293" t="s">
        <v>598</v>
      </c>
      <c r="B33" s="524">
        <v>12831258</v>
      </c>
      <c r="C33" s="525">
        <v>127953082.97400001</v>
      </c>
      <c r="D33" s="524">
        <v>7023100</v>
      </c>
      <c r="E33" s="525">
        <v>10622886</v>
      </c>
      <c r="F33" s="524">
        <v>11351371.18</v>
      </c>
      <c r="G33" s="525">
        <v>89586405.518000007</v>
      </c>
      <c r="H33" s="524">
        <v>90259</v>
      </c>
      <c r="I33" s="525">
        <v>838705</v>
      </c>
      <c r="J33" s="525">
        <v>4221495.5240000002</v>
      </c>
      <c r="K33" s="525">
        <v>36773437.074000001</v>
      </c>
      <c r="L33" s="525">
        <v>6932841</v>
      </c>
      <c r="M33" s="525">
        <v>9784181</v>
      </c>
      <c r="N33" s="525">
        <v>7129875.6560000004</v>
      </c>
      <c r="O33" s="525">
        <v>52812968.443999998</v>
      </c>
      <c r="P33" s="525">
        <v>1861691</v>
      </c>
      <c r="Q33" s="525">
        <v>2853266</v>
      </c>
      <c r="R33" s="525">
        <v>1968808.0279999999</v>
      </c>
      <c r="S33" s="525">
        <v>13927456.606000001</v>
      </c>
      <c r="T33" s="525">
        <v>3938401</v>
      </c>
      <c r="U33" s="525">
        <v>4775108</v>
      </c>
      <c r="V33" s="525">
        <v>3237579.0219999999</v>
      </c>
      <c r="W33" s="525">
        <v>23661666.388</v>
      </c>
      <c r="X33" s="525">
        <v>78921</v>
      </c>
      <c r="Y33" s="525">
        <v>1909547</v>
      </c>
      <c r="Z33" s="525">
        <v>1256290.8400000001</v>
      </c>
      <c r="AA33" s="525">
        <v>411284.49200000003</v>
      </c>
      <c r="AB33" s="525">
        <v>8066</v>
      </c>
      <c r="AC33" s="525">
        <v>45177</v>
      </c>
      <c r="AD33" s="525">
        <v>503087.82</v>
      </c>
      <c r="AE33" s="525">
        <v>366269.97</v>
      </c>
    </row>
    <row r="34" spans="1:31" s="282" customFormat="1">
      <c r="A34" s="293" t="s">
        <v>599</v>
      </c>
      <c r="B34" s="524">
        <v>10082599</v>
      </c>
      <c r="C34" s="525">
        <v>104955441.733</v>
      </c>
      <c r="D34" s="524">
        <v>5367517</v>
      </c>
      <c r="E34" s="525">
        <v>7927955</v>
      </c>
      <c r="F34" s="524">
        <v>9201269.466</v>
      </c>
      <c r="G34" s="525">
        <v>73112721.929000005</v>
      </c>
      <c r="H34" s="524">
        <v>77359</v>
      </c>
      <c r="I34" s="525">
        <v>685638</v>
      </c>
      <c r="J34" s="525">
        <v>3743228.3560000001</v>
      </c>
      <c r="K34" s="525">
        <v>32355624.215</v>
      </c>
      <c r="L34" s="525">
        <v>5290158</v>
      </c>
      <c r="M34" s="525">
        <v>7242317</v>
      </c>
      <c r="N34" s="525">
        <v>5458041.1100000003</v>
      </c>
      <c r="O34" s="525">
        <v>40757097.714000002</v>
      </c>
      <c r="P34" s="525">
        <v>1434030</v>
      </c>
      <c r="Q34" s="525">
        <v>2273313</v>
      </c>
      <c r="R34" s="525">
        <v>1536805.6410000001</v>
      </c>
      <c r="S34" s="525">
        <v>10894045.657</v>
      </c>
      <c r="T34" s="525">
        <v>3273470</v>
      </c>
      <c r="U34" s="525">
        <v>3889917</v>
      </c>
      <c r="V34" s="525">
        <v>2761114.699</v>
      </c>
      <c r="W34" s="525">
        <v>20257871.043000001</v>
      </c>
      <c r="X34" s="525">
        <v>68734</v>
      </c>
      <c r="Y34" s="525">
        <v>1506004</v>
      </c>
      <c r="Z34" s="525">
        <v>991905.31099999999</v>
      </c>
      <c r="AA34" s="525">
        <v>322324.79499999998</v>
      </c>
      <c r="AB34" s="525">
        <v>7582</v>
      </c>
      <c r="AC34" s="525">
        <v>42457</v>
      </c>
      <c r="AD34" s="525">
        <v>502158.06</v>
      </c>
      <c r="AE34" s="525">
        <v>368478.30900000001</v>
      </c>
    </row>
    <row r="35" spans="1:31" s="282" customFormat="1">
      <c r="A35" s="293" t="s">
        <v>600</v>
      </c>
      <c r="B35" s="524">
        <v>15826366</v>
      </c>
      <c r="C35" s="525">
        <v>195134744.528</v>
      </c>
      <c r="D35" s="524">
        <v>9121793</v>
      </c>
      <c r="E35" s="525">
        <v>13907204</v>
      </c>
      <c r="F35" s="524">
        <v>17732639.147999998</v>
      </c>
      <c r="G35" s="525">
        <v>141535336.90900001</v>
      </c>
      <c r="H35" s="524">
        <v>135040</v>
      </c>
      <c r="I35" s="525">
        <v>1229323</v>
      </c>
      <c r="J35" s="525">
        <v>7220226.9699999997</v>
      </c>
      <c r="K35" s="525">
        <v>63434283.688000001</v>
      </c>
      <c r="L35" s="525">
        <v>8986753</v>
      </c>
      <c r="M35" s="525">
        <v>12677881</v>
      </c>
      <c r="N35" s="525">
        <v>10512412.177999999</v>
      </c>
      <c r="O35" s="525">
        <v>78101053.221000001</v>
      </c>
      <c r="P35" s="525">
        <v>2311462</v>
      </c>
      <c r="Q35" s="525">
        <v>3800354</v>
      </c>
      <c r="R35" s="525">
        <v>2769258.838</v>
      </c>
      <c r="S35" s="525">
        <v>19605836.699000001</v>
      </c>
      <c r="T35" s="525">
        <v>4381717</v>
      </c>
      <c r="U35" s="525">
        <v>5282046</v>
      </c>
      <c r="V35" s="525">
        <v>4441788.1279999996</v>
      </c>
      <c r="W35" s="525">
        <v>32800064.208999999</v>
      </c>
      <c r="X35" s="525">
        <v>120077</v>
      </c>
      <c r="Y35" s="525">
        <v>2790657</v>
      </c>
      <c r="Z35" s="525">
        <v>1841473.6640000001</v>
      </c>
      <c r="AA35" s="525">
        <v>620043.12600000005</v>
      </c>
      <c r="AB35" s="525">
        <v>11394</v>
      </c>
      <c r="AC35" s="525">
        <v>69564</v>
      </c>
      <c r="AD35" s="525">
        <v>788840.67</v>
      </c>
      <c r="AE35" s="525">
        <v>573463.58499999996</v>
      </c>
    </row>
    <row r="36" spans="1:31" s="282" customFormat="1">
      <c r="A36" s="403" t="s">
        <v>601</v>
      </c>
      <c r="B36" s="526">
        <v>62223583</v>
      </c>
      <c r="C36" s="527">
        <v>740528341.59200001</v>
      </c>
      <c r="D36" s="526">
        <v>34000231</v>
      </c>
      <c r="E36" s="527">
        <v>52951905</v>
      </c>
      <c r="F36" s="526">
        <v>65438835.883000001</v>
      </c>
      <c r="G36" s="527">
        <v>521638481.07599998</v>
      </c>
      <c r="H36" s="526">
        <v>502793</v>
      </c>
      <c r="I36" s="527">
        <v>4394817</v>
      </c>
      <c r="J36" s="527">
        <v>25964829.116999999</v>
      </c>
      <c r="K36" s="527">
        <v>227173846.565</v>
      </c>
      <c r="L36" s="527">
        <v>33497438</v>
      </c>
      <c r="M36" s="527">
        <v>48557088</v>
      </c>
      <c r="N36" s="527">
        <v>39474006.766000003</v>
      </c>
      <c r="O36" s="527">
        <v>294464634.51099998</v>
      </c>
      <c r="P36" s="527">
        <v>9618874</v>
      </c>
      <c r="Q36" s="527">
        <v>16340293</v>
      </c>
      <c r="R36" s="527">
        <v>12603601.253</v>
      </c>
      <c r="S36" s="527">
        <v>89429093.112000003</v>
      </c>
      <c r="T36" s="527">
        <v>18552114</v>
      </c>
      <c r="U36" s="527">
        <v>22699776</v>
      </c>
      <c r="V36" s="527">
        <v>16874347.817000002</v>
      </c>
      <c r="W36" s="527">
        <v>124514105.68700001</v>
      </c>
      <c r="X36" s="527">
        <v>447223</v>
      </c>
      <c r="Y36" s="527">
        <v>9877428</v>
      </c>
      <c r="Z36" s="527">
        <v>6547671.9979999997</v>
      </c>
      <c r="AA36" s="527">
        <v>2176729.0720000002</v>
      </c>
      <c r="AB36" s="527">
        <v>52364</v>
      </c>
      <c r="AC36" s="527">
        <v>336153</v>
      </c>
      <c r="AD36" s="527">
        <v>3767455.31</v>
      </c>
      <c r="AE36" s="527">
        <v>2769932.645</v>
      </c>
    </row>
    <row r="37" spans="1:31" s="282" customFormat="1">
      <c r="A37" s="293" t="s">
        <v>602</v>
      </c>
      <c r="B37" s="524">
        <v>39571698</v>
      </c>
      <c r="C37" s="525">
        <v>427143487.43800002</v>
      </c>
      <c r="D37" s="524">
        <v>21186286</v>
      </c>
      <c r="E37" s="525">
        <v>32448187</v>
      </c>
      <c r="F37" s="524">
        <v>37336796.934</v>
      </c>
      <c r="G37" s="525">
        <v>295997254.551</v>
      </c>
      <c r="H37" s="524">
        <v>286778</v>
      </c>
      <c r="I37" s="525">
        <v>2557698</v>
      </c>
      <c r="J37" s="525">
        <v>14545100.141000001</v>
      </c>
      <c r="K37" s="525">
        <v>126722836.051</v>
      </c>
      <c r="L37" s="525">
        <v>20899508</v>
      </c>
      <c r="M37" s="525">
        <v>29890489</v>
      </c>
      <c r="N37" s="525">
        <v>22791696.793000001</v>
      </c>
      <c r="O37" s="525">
        <v>169274418.5</v>
      </c>
      <c r="P37" s="525">
        <v>5581466</v>
      </c>
      <c r="Q37" s="525">
        <v>9063337</v>
      </c>
      <c r="R37" s="525">
        <v>6782727.5020000003</v>
      </c>
      <c r="S37" s="525">
        <v>48140918.817000002</v>
      </c>
      <c r="T37" s="525">
        <v>12782366</v>
      </c>
      <c r="U37" s="525">
        <v>15620006</v>
      </c>
      <c r="V37" s="525">
        <v>10966399.99</v>
      </c>
      <c r="W37" s="525">
        <v>80561233.287</v>
      </c>
      <c r="X37" s="525">
        <v>253256</v>
      </c>
      <c r="Y37" s="525">
        <v>5783335</v>
      </c>
      <c r="Z37" s="525">
        <v>3828062.8089999999</v>
      </c>
      <c r="AA37" s="525">
        <v>1274235.7209999999</v>
      </c>
      <c r="AB37" s="525">
        <v>21580</v>
      </c>
      <c r="AC37" s="525">
        <v>137183</v>
      </c>
      <c r="AD37" s="525">
        <v>1592755.26</v>
      </c>
      <c r="AE37" s="525">
        <v>1169845.0619999999</v>
      </c>
    </row>
    <row r="38" spans="1:31" s="282" customFormat="1">
      <c r="A38" s="293" t="s">
        <v>603</v>
      </c>
      <c r="B38" s="524">
        <v>8598348</v>
      </c>
      <c r="C38" s="525">
        <v>99707632.307999998</v>
      </c>
      <c r="D38" s="524">
        <v>4826871</v>
      </c>
      <c r="E38" s="525">
        <v>7301766</v>
      </c>
      <c r="F38" s="524">
        <v>9482703.6730000004</v>
      </c>
      <c r="G38" s="525">
        <v>75592620.588</v>
      </c>
      <c r="H38" s="524">
        <v>72874</v>
      </c>
      <c r="I38" s="525">
        <v>677160</v>
      </c>
      <c r="J38" s="525">
        <v>3597476.3470000001</v>
      </c>
      <c r="K38" s="525">
        <v>31242747.228</v>
      </c>
      <c r="L38" s="525">
        <v>4753997</v>
      </c>
      <c r="M38" s="525">
        <v>6624606</v>
      </c>
      <c r="N38" s="525">
        <v>5885227.3260000004</v>
      </c>
      <c r="O38" s="525">
        <v>44349873.359999999</v>
      </c>
      <c r="P38" s="525">
        <v>1247168</v>
      </c>
      <c r="Q38" s="525">
        <v>2015565</v>
      </c>
      <c r="R38" s="525">
        <v>1355665.5560000001</v>
      </c>
      <c r="S38" s="525">
        <v>9623884.2359999996</v>
      </c>
      <c r="T38" s="525">
        <v>2515355</v>
      </c>
      <c r="U38" s="525">
        <v>3027670</v>
      </c>
      <c r="V38" s="525">
        <v>1897886.4920000001</v>
      </c>
      <c r="W38" s="525">
        <v>13710546.817</v>
      </c>
      <c r="X38" s="525">
        <v>65348</v>
      </c>
      <c r="Y38" s="525">
        <v>1561191</v>
      </c>
      <c r="Z38" s="525">
        <v>1030596.232</v>
      </c>
      <c r="AA38" s="525">
        <v>337728.85200000001</v>
      </c>
      <c r="AB38" s="525">
        <v>8954</v>
      </c>
      <c r="AC38" s="525">
        <v>55156</v>
      </c>
      <c r="AD38" s="525">
        <v>607939.93000000005</v>
      </c>
      <c r="AE38" s="525">
        <v>442851.815</v>
      </c>
    </row>
    <row r="39" spans="1:31" s="282" customFormat="1">
      <c r="A39" s="293" t="s">
        <v>604</v>
      </c>
      <c r="B39" s="524">
        <v>5911166</v>
      </c>
      <c r="C39" s="525">
        <v>66692262.428999998</v>
      </c>
      <c r="D39" s="524">
        <v>3521851</v>
      </c>
      <c r="E39" s="525">
        <v>5356677</v>
      </c>
      <c r="F39" s="524">
        <v>6137088.818</v>
      </c>
      <c r="G39" s="525">
        <v>48742808.675999999</v>
      </c>
      <c r="H39" s="524">
        <v>45861</v>
      </c>
      <c r="I39" s="525">
        <v>433956</v>
      </c>
      <c r="J39" s="525">
        <v>2238773.4109999998</v>
      </c>
      <c r="K39" s="525">
        <v>19631933.333000001</v>
      </c>
      <c r="L39" s="525">
        <v>3475990</v>
      </c>
      <c r="M39" s="525">
        <v>4922721</v>
      </c>
      <c r="N39" s="525">
        <v>3898315.4070000001</v>
      </c>
      <c r="O39" s="525">
        <v>29110875.342999998</v>
      </c>
      <c r="P39" s="525">
        <v>811070</v>
      </c>
      <c r="Q39" s="525">
        <v>1383407</v>
      </c>
      <c r="R39" s="525">
        <v>975219.08299999998</v>
      </c>
      <c r="S39" s="525">
        <v>6920167.8810000001</v>
      </c>
      <c r="T39" s="525">
        <v>1574706</v>
      </c>
      <c r="U39" s="525">
        <v>1919679</v>
      </c>
      <c r="V39" s="525">
        <v>1439757.345</v>
      </c>
      <c r="W39" s="525">
        <v>10590740.982000001</v>
      </c>
      <c r="X39" s="525">
        <v>39806</v>
      </c>
      <c r="Y39" s="525">
        <v>969112</v>
      </c>
      <c r="Z39" s="525">
        <v>641586.62</v>
      </c>
      <c r="AA39" s="525">
        <v>210177.92600000001</v>
      </c>
      <c r="AB39" s="525">
        <v>3539</v>
      </c>
      <c r="AC39" s="525">
        <v>27052</v>
      </c>
      <c r="AD39" s="525">
        <v>311229.2</v>
      </c>
      <c r="AE39" s="525">
        <v>228366.96400000001</v>
      </c>
    </row>
    <row r="40" spans="1:31" s="282" customFormat="1">
      <c r="A40" s="293" t="s">
        <v>605</v>
      </c>
      <c r="B40" s="524">
        <v>4024953</v>
      </c>
      <c r="C40" s="525">
        <v>46693368.259999998</v>
      </c>
      <c r="D40" s="524">
        <v>2220050</v>
      </c>
      <c r="E40" s="525">
        <v>3392166</v>
      </c>
      <c r="F40" s="524">
        <v>4174581.0830000001</v>
      </c>
      <c r="G40" s="525">
        <v>33847274.950999998</v>
      </c>
      <c r="H40" s="524">
        <v>38767</v>
      </c>
      <c r="I40" s="525">
        <v>372626</v>
      </c>
      <c r="J40" s="525">
        <v>1845013.1969999999</v>
      </c>
      <c r="K40" s="525">
        <v>16366399.613</v>
      </c>
      <c r="L40" s="525">
        <v>2181283</v>
      </c>
      <c r="M40" s="525">
        <v>3019540</v>
      </c>
      <c r="N40" s="525">
        <v>2329567.8859999999</v>
      </c>
      <c r="O40" s="525">
        <v>17480875.338</v>
      </c>
      <c r="P40" s="525">
        <v>533111</v>
      </c>
      <c r="Q40" s="525">
        <v>882023</v>
      </c>
      <c r="R40" s="525">
        <v>614884.74100000004</v>
      </c>
      <c r="S40" s="525">
        <v>4369907.2220000001</v>
      </c>
      <c r="T40" s="525">
        <v>1269750</v>
      </c>
      <c r="U40" s="525">
        <v>1565320</v>
      </c>
      <c r="V40" s="525">
        <v>1111291.1440000001</v>
      </c>
      <c r="W40" s="525">
        <v>8170044.2350000003</v>
      </c>
      <c r="X40" s="525">
        <v>33460</v>
      </c>
      <c r="Y40" s="525">
        <v>837049</v>
      </c>
      <c r="Z40" s="525">
        <v>553113.60199999996</v>
      </c>
      <c r="AA40" s="525">
        <v>187746.08600000001</v>
      </c>
      <c r="AB40" s="525">
        <v>2042</v>
      </c>
      <c r="AC40" s="525">
        <v>13494</v>
      </c>
      <c r="AD40" s="525">
        <v>157673.38500000001</v>
      </c>
      <c r="AE40" s="525">
        <v>118395.766</v>
      </c>
    </row>
    <row r="41" spans="1:31" s="282" customFormat="1">
      <c r="A41" s="403" t="s">
        <v>606</v>
      </c>
      <c r="B41" s="526">
        <v>4994516</v>
      </c>
      <c r="C41" s="527">
        <v>54242326.880000003</v>
      </c>
      <c r="D41" s="526">
        <v>2676457</v>
      </c>
      <c r="E41" s="527">
        <v>4084534</v>
      </c>
      <c r="F41" s="526">
        <v>4748345.4819999998</v>
      </c>
      <c r="G41" s="527">
        <v>38101964.641999997</v>
      </c>
      <c r="H41" s="526">
        <v>41793</v>
      </c>
      <c r="I41" s="527">
        <v>415255</v>
      </c>
      <c r="J41" s="527">
        <v>2041577.7960000001</v>
      </c>
      <c r="K41" s="527">
        <v>17874586.611000001</v>
      </c>
      <c r="L41" s="527">
        <v>2634664</v>
      </c>
      <c r="M41" s="527">
        <v>3669279</v>
      </c>
      <c r="N41" s="527">
        <v>2706767.6860000002</v>
      </c>
      <c r="O41" s="527">
        <v>20227378.030999999</v>
      </c>
      <c r="P41" s="527">
        <v>594331</v>
      </c>
      <c r="Q41" s="527">
        <v>950337</v>
      </c>
      <c r="R41" s="527">
        <v>679587.98300000001</v>
      </c>
      <c r="S41" s="527">
        <v>4836709.2560000001</v>
      </c>
      <c r="T41" s="527">
        <v>1721114</v>
      </c>
      <c r="U41" s="527">
        <v>2114568</v>
      </c>
      <c r="V41" s="527">
        <v>1489652.1</v>
      </c>
      <c r="W41" s="527">
        <v>10957219.146</v>
      </c>
      <c r="X41" s="527">
        <v>37685</v>
      </c>
      <c r="Y41" s="527">
        <v>962680</v>
      </c>
      <c r="Z41" s="527">
        <v>639351.81000000006</v>
      </c>
      <c r="AA41" s="527">
        <v>218318.228</v>
      </c>
      <c r="AB41" s="527">
        <v>2614</v>
      </c>
      <c r="AC41" s="527">
        <v>14929</v>
      </c>
      <c r="AD41" s="527">
        <v>173520.92</v>
      </c>
      <c r="AE41" s="527">
        <v>128115.60799999999</v>
      </c>
    </row>
    <row r="42" spans="1:31" s="282" customFormat="1">
      <c r="A42" s="293" t="s">
        <v>607</v>
      </c>
      <c r="B42" s="524">
        <v>13615632</v>
      </c>
      <c r="C42" s="525">
        <v>164705894.572</v>
      </c>
      <c r="D42" s="524">
        <v>7619164</v>
      </c>
      <c r="E42" s="525">
        <v>11813434</v>
      </c>
      <c r="F42" s="524">
        <v>15292317.563999999</v>
      </c>
      <c r="G42" s="525">
        <v>123156798.399</v>
      </c>
      <c r="H42" s="524">
        <v>121366</v>
      </c>
      <c r="I42" s="525">
        <v>1107489</v>
      </c>
      <c r="J42" s="525">
        <v>6248637.8480000002</v>
      </c>
      <c r="K42" s="525">
        <v>55090890.888999999</v>
      </c>
      <c r="L42" s="525">
        <v>7497798</v>
      </c>
      <c r="M42" s="525">
        <v>10705945</v>
      </c>
      <c r="N42" s="525">
        <v>9043679.716</v>
      </c>
      <c r="O42" s="525">
        <v>68065907.510000005</v>
      </c>
      <c r="P42" s="525">
        <v>2022529</v>
      </c>
      <c r="Q42" s="525">
        <v>3155581</v>
      </c>
      <c r="R42" s="525">
        <v>2423219.199</v>
      </c>
      <c r="S42" s="525">
        <v>17292848.607000001</v>
      </c>
      <c r="T42" s="525">
        <v>3966178</v>
      </c>
      <c r="U42" s="525">
        <v>4966056</v>
      </c>
      <c r="V42" s="525">
        <v>3179568.2170000002</v>
      </c>
      <c r="W42" s="525">
        <v>23302158.052999999</v>
      </c>
      <c r="X42" s="525">
        <v>106622</v>
      </c>
      <c r="Y42" s="525">
        <v>2505799</v>
      </c>
      <c r="Z42" s="525">
        <v>1661916.595</v>
      </c>
      <c r="AA42" s="525">
        <v>558485.95299999998</v>
      </c>
      <c r="AB42" s="525">
        <v>7761</v>
      </c>
      <c r="AC42" s="525">
        <v>46920</v>
      </c>
      <c r="AD42" s="525">
        <v>537193.44499999995</v>
      </c>
      <c r="AE42" s="525">
        <v>395603.56</v>
      </c>
    </row>
    <row r="43" spans="1:31" s="282" customFormat="1">
      <c r="A43" s="293" t="s">
        <v>608</v>
      </c>
      <c r="B43" s="524">
        <v>21017664</v>
      </c>
      <c r="C43" s="525">
        <v>229452937.19600001</v>
      </c>
      <c r="D43" s="524">
        <v>11130845</v>
      </c>
      <c r="E43" s="525">
        <v>17401238</v>
      </c>
      <c r="F43" s="524">
        <v>19988438.346000001</v>
      </c>
      <c r="G43" s="525">
        <v>159420275.30399999</v>
      </c>
      <c r="H43" s="524">
        <v>160954</v>
      </c>
      <c r="I43" s="525">
        <v>1564544</v>
      </c>
      <c r="J43" s="525">
        <v>7916662.1229999997</v>
      </c>
      <c r="K43" s="525">
        <v>69476677.667999998</v>
      </c>
      <c r="L43" s="525">
        <v>10969891</v>
      </c>
      <c r="M43" s="525">
        <v>15836694</v>
      </c>
      <c r="N43" s="525">
        <v>12071776.222999999</v>
      </c>
      <c r="O43" s="525">
        <v>89943597.636000007</v>
      </c>
      <c r="P43" s="525">
        <v>2784666</v>
      </c>
      <c r="Q43" s="525">
        <v>4661483</v>
      </c>
      <c r="R43" s="525">
        <v>3393944.2949999999</v>
      </c>
      <c r="S43" s="525">
        <v>24114681.171</v>
      </c>
      <c r="T43" s="525">
        <v>7085950</v>
      </c>
      <c r="U43" s="525">
        <v>8704743</v>
      </c>
      <c r="V43" s="525">
        <v>6036703.1830000002</v>
      </c>
      <c r="W43" s="525">
        <v>44401000.495999999</v>
      </c>
      <c r="X43" s="525">
        <v>139769</v>
      </c>
      <c r="Y43" s="525">
        <v>3541562</v>
      </c>
      <c r="Z43" s="525">
        <v>2353567.5320000001</v>
      </c>
      <c r="AA43" s="525">
        <v>787307.04399999999</v>
      </c>
      <c r="AB43" s="525">
        <v>16203</v>
      </c>
      <c r="AC43" s="525">
        <v>87027</v>
      </c>
      <c r="AD43" s="525">
        <v>999692.80000000005</v>
      </c>
      <c r="AE43" s="525">
        <v>729673.18099999998</v>
      </c>
    </row>
    <row r="44" spans="1:31" s="282" customFormat="1">
      <c r="A44" s="293" t="s">
        <v>609</v>
      </c>
      <c r="B44" s="524">
        <v>9740581</v>
      </c>
      <c r="C44" s="525">
        <v>104464938.874</v>
      </c>
      <c r="D44" s="524">
        <v>5190750</v>
      </c>
      <c r="E44" s="525">
        <v>8101937</v>
      </c>
      <c r="F44" s="524">
        <v>9166231.4829999991</v>
      </c>
      <c r="G44" s="525">
        <v>73116223.370000005</v>
      </c>
      <c r="H44" s="524">
        <v>78754</v>
      </c>
      <c r="I44" s="525">
        <v>809116</v>
      </c>
      <c r="J44" s="525">
        <v>3808882.824</v>
      </c>
      <c r="K44" s="525">
        <v>33255347.567000002</v>
      </c>
      <c r="L44" s="525">
        <v>5111996</v>
      </c>
      <c r="M44" s="525">
        <v>7292821</v>
      </c>
      <c r="N44" s="525">
        <v>5357348.659</v>
      </c>
      <c r="O44" s="525">
        <v>39860875.803000003</v>
      </c>
      <c r="P44" s="525">
        <v>1263008</v>
      </c>
      <c r="Q44" s="525">
        <v>2174431</v>
      </c>
      <c r="R44" s="525">
        <v>1465659.6780000001</v>
      </c>
      <c r="S44" s="525">
        <v>10407151.92</v>
      </c>
      <c r="T44" s="525">
        <v>3282858</v>
      </c>
      <c r="U44" s="525">
        <v>4061156</v>
      </c>
      <c r="V44" s="525">
        <v>2775677.9840000002</v>
      </c>
      <c r="W44" s="525">
        <v>20322587.202</v>
      </c>
      <c r="X44" s="525">
        <v>69313</v>
      </c>
      <c r="Y44" s="525">
        <v>1864471</v>
      </c>
      <c r="Z44" s="525">
        <v>1232123.6669999999</v>
      </c>
      <c r="AA44" s="525">
        <v>413627.353</v>
      </c>
      <c r="AB44" s="525">
        <v>3965</v>
      </c>
      <c r="AC44" s="525">
        <v>23342</v>
      </c>
      <c r="AD44" s="525">
        <v>279736.27</v>
      </c>
      <c r="AE44" s="525">
        <v>205349.02900000001</v>
      </c>
    </row>
    <row r="45" spans="1:31" s="282" customFormat="1">
      <c r="A45" s="293" t="s">
        <v>610</v>
      </c>
      <c r="B45" s="524">
        <v>5049463</v>
      </c>
      <c r="C45" s="525">
        <v>59429349.954999998</v>
      </c>
      <c r="D45" s="524">
        <v>2880914</v>
      </c>
      <c r="E45" s="525">
        <v>4458376</v>
      </c>
      <c r="F45" s="524">
        <v>5391117.0810000002</v>
      </c>
      <c r="G45" s="525">
        <v>43229990.237000003</v>
      </c>
      <c r="H45" s="524">
        <v>44558</v>
      </c>
      <c r="I45" s="525">
        <v>440157</v>
      </c>
      <c r="J45" s="525">
        <v>2143687.5750000002</v>
      </c>
      <c r="K45" s="525">
        <v>18873576.368999999</v>
      </c>
      <c r="L45" s="525">
        <v>2836356</v>
      </c>
      <c r="M45" s="525">
        <v>4018219</v>
      </c>
      <c r="N45" s="525">
        <v>3247429.5060000001</v>
      </c>
      <c r="O45" s="525">
        <v>24356413.868000001</v>
      </c>
      <c r="P45" s="525">
        <v>726919</v>
      </c>
      <c r="Q45" s="525">
        <v>1250556</v>
      </c>
      <c r="R45" s="525">
        <v>892438.93599999999</v>
      </c>
      <c r="S45" s="525">
        <v>6334510.1390000004</v>
      </c>
      <c r="T45" s="525">
        <v>1439275</v>
      </c>
      <c r="U45" s="525">
        <v>1790969</v>
      </c>
      <c r="V45" s="525">
        <v>1290095.267</v>
      </c>
      <c r="W45" s="525">
        <v>9489774.9340000004</v>
      </c>
      <c r="X45" s="525">
        <v>39747</v>
      </c>
      <c r="Y45" s="525">
        <v>1023367</v>
      </c>
      <c r="Z45" s="525">
        <v>675643.99600000004</v>
      </c>
      <c r="AA45" s="525">
        <v>227401.58600000001</v>
      </c>
      <c r="AB45" s="525">
        <v>2355</v>
      </c>
      <c r="AC45" s="525">
        <v>17695</v>
      </c>
      <c r="AD45" s="525">
        <v>204334.94500000001</v>
      </c>
      <c r="AE45" s="525">
        <v>147673.05900000001</v>
      </c>
    </row>
    <row r="46" spans="1:31" s="282" customFormat="1">
      <c r="A46" s="403" t="s">
        <v>611</v>
      </c>
      <c r="B46" s="526">
        <v>7262291</v>
      </c>
      <c r="C46" s="527">
        <v>82615421.572999999</v>
      </c>
      <c r="D46" s="526">
        <v>3991728</v>
      </c>
      <c r="E46" s="527">
        <v>6309522</v>
      </c>
      <c r="F46" s="526">
        <v>7305336.9069999997</v>
      </c>
      <c r="G46" s="527">
        <v>58449964.770999998</v>
      </c>
      <c r="H46" s="526">
        <v>60371</v>
      </c>
      <c r="I46" s="527">
        <v>601721</v>
      </c>
      <c r="J46" s="527">
        <v>2949540.4270000001</v>
      </c>
      <c r="K46" s="527">
        <v>25982572.82</v>
      </c>
      <c r="L46" s="527">
        <v>3931357</v>
      </c>
      <c r="M46" s="527">
        <v>5707801</v>
      </c>
      <c r="N46" s="527">
        <v>4355796.4800000004</v>
      </c>
      <c r="O46" s="527">
        <v>32467391.951000001</v>
      </c>
      <c r="P46" s="527">
        <v>997294</v>
      </c>
      <c r="Q46" s="527">
        <v>1645673</v>
      </c>
      <c r="R46" s="527">
        <v>1219933.649</v>
      </c>
      <c r="S46" s="527">
        <v>8666470.2100000009</v>
      </c>
      <c r="T46" s="527">
        <v>2270675</v>
      </c>
      <c r="U46" s="527">
        <v>2774442</v>
      </c>
      <c r="V46" s="527">
        <v>2040618.1610000001</v>
      </c>
      <c r="W46" s="527">
        <v>15032827.702</v>
      </c>
      <c r="X46" s="527">
        <v>54062</v>
      </c>
      <c r="Y46" s="527">
        <v>1375983</v>
      </c>
      <c r="Z46" s="527">
        <v>905369.61699999997</v>
      </c>
      <c r="AA46" s="527">
        <v>302943.05099999998</v>
      </c>
      <c r="AB46" s="527">
        <v>2594</v>
      </c>
      <c r="AC46" s="527">
        <v>19031</v>
      </c>
      <c r="AD46" s="527">
        <v>220054.93</v>
      </c>
      <c r="AE46" s="527">
        <v>163215.83900000001</v>
      </c>
    </row>
    <row r="47" spans="1:31" s="282" customFormat="1">
      <c r="A47" s="293" t="s">
        <v>612</v>
      </c>
      <c r="B47" s="524">
        <v>8956835</v>
      </c>
      <c r="C47" s="525">
        <v>104370390.413</v>
      </c>
      <c r="D47" s="524">
        <v>5066864</v>
      </c>
      <c r="E47" s="525">
        <v>8021419</v>
      </c>
      <c r="F47" s="524">
        <v>9589609.7219999991</v>
      </c>
      <c r="G47" s="525">
        <v>76388881.402999997</v>
      </c>
      <c r="H47" s="524">
        <v>82856</v>
      </c>
      <c r="I47" s="525">
        <v>791211</v>
      </c>
      <c r="J47" s="525">
        <v>3848180.7990000001</v>
      </c>
      <c r="K47" s="525">
        <v>33455790.208000001</v>
      </c>
      <c r="L47" s="525">
        <v>4984008</v>
      </c>
      <c r="M47" s="525">
        <v>7230208</v>
      </c>
      <c r="N47" s="525">
        <v>5741428.9230000004</v>
      </c>
      <c r="O47" s="525">
        <v>42933091.195</v>
      </c>
      <c r="P47" s="525">
        <v>1266358</v>
      </c>
      <c r="Q47" s="525">
        <v>2126550</v>
      </c>
      <c r="R47" s="525">
        <v>1360739.013</v>
      </c>
      <c r="S47" s="525">
        <v>9669561.4230000004</v>
      </c>
      <c r="T47" s="525">
        <v>2615922</v>
      </c>
      <c r="U47" s="525">
        <v>3274827</v>
      </c>
      <c r="V47" s="525">
        <v>2372202.64</v>
      </c>
      <c r="W47" s="525">
        <v>17518901.969000001</v>
      </c>
      <c r="X47" s="525">
        <v>70426</v>
      </c>
      <c r="Y47" s="525">
        <v>1813227</v>
      </c>
      <c r="Z47" s="525">
        <v>1201758.6599999999</v>
      </c>
      <c r="AA47" s="525">
        <v>401104.25400000002</v>
      </c>
      <c r="AB47" s="525">
        <v>7691</v>
      </c>
      <c r="AC47" s="525">
        <v>47880</v>
      </c>
      <c r="AD47" s="525">
        <v>538390.18999999994</v>
      </c>
      <c r="AE47" s="525">
        <v>391941.364</v>
      </c>
    </row>
    <row r="48" spans="1:31" s="282" customFormat="1">
      <c r="A48" s="293" t="s">
        <v>613</v>
      </c>
      <c r="B48" s="524">
        <v>4343942</v>
      </c>
      <c r="C48" s="525">
        <v>52661711.571000002</v>
      </c>
      <c r="D48" s="524">
        <v>2403478</v>
      </c>
      <c r="E48" s="525">
        <v>3753766</v>
      </c>
      <c r="F48" s="524">
        <v>4726758.32</v>
      </c>
      <c r="G48" s="525">
        <v>37975640.614</v>
      </c>
      <c r="H48" s="524">
        <v>42645</v>
      </c>
      <c r="I48" s="525">
        <v>439149</v>
      </c>
      <c r="J48" s="525">
        <v>2060156.1059999999</v>
      </c>
      <c r="K48" s="525">
        <v>18005852.425000001</v>
      </c>
      <c r="L48" s="525">
        <v>2360833</v>
      </c>
      <c r="M48" s="525">
        <v>3314617</v>
      </c>
      <c r="N48" s="525">
        <v>2666602.2140000002</v>
      </c>
      <c r="O48" s="525">
        <v>19969788.188999999</v>
      </c>
      <c r="P48" s="525">
        <v>577237</v>
      </c>
      <c r="Q48" s="525">
        <v>982943</v>
      </c>
      <c r="R48" s="525">
        <v>677649.39099999995</v>
      </c>
      <c r="S48" s="525">
        <v>4816139.3969999999</v>
      </c>
      <c r="T48" s="525">
        <v>1360523</v>
      </c>
      <c r="U48" s="525">
        <v>1635938</v>
      </c>
      <c r="V48" s="525">
        <v>1295087.5919999999</v>
      </c>
      <c r="W48" s="525">
        <v>9498055.2430000007</v>
      </c>
      <c r="X48" s="525">
        <v>38201</v>
      </c>
      <c r="Y48" s="525">
        <v>1037791</v>
      </c>
      <c r="Z48" s="525">
        <v>687477.24699999997</v>
      </c>
      <c r="AA48" s="525">
        <v>227540.48699999999</v>
      </c>
      <c r="AB48" s="525">
        <v>2704</v>
      </c>
      <c r="AC48" s="525">
        <v>17008</v>
      </c>
      <c r="AD48" s="525">
        <v>196098.57500000001</v>
      </c>
      <c r="AE48" s="525">
        <v>144335.82999999999</v>
      </c>
    </row>
    <row r="49" spans="1:31" s="282" customFormat="1">
      <c r="A49" s="293" t="s">
        <v>614</v>
      </c>
      <c r="B49" s="524">
        <v>38914190</v>
      </c>
      <c r="C49" s="525">
        <v>444404454.35699999</v>
      </c>
      <c r="D49" s="524">
        <v>20338824</v>
      </c>
      <c r="E49" s="525">
        <v>32925251</v>
      </c>
      <c r="F49" s="524">
        <v>39142824.821999997</v>
      </c>
      <c r="G49" s="525">
        <v>315304877.91600001</v>
      </c>
      <c r="H49" s="524">
        <v>338657</v>
      </c>
      <c r="I49" s="525">
        <v>3298274</v>
      </c>
      <c r="J49" s="525">
        <v>17508801.579999998</v>
      </c>
      <c r="K49" s="525">
        <v>153938270.15599999</v>
      </c>
      <c r="L49" s="525">
        <v>20000167</v>
      </c>
      <c r="M49" s="525">
        <v>29626977</v>
      </c>
      <c r="N49" s="525">
        <v>21634023.241999999</v>
      </c>
      <c r="O49" s="525">
        <v>161366607.75999999</v>
      </c>
      <c r="P49" s="525">
        <v>5229045</v>
      </c>
      <c r="Q49" s="525">
        <v>9726376</v>
      </c>
      <c r="R49" s="525">
        <v>6567109.8779999996</v>
      </c>
      <c r="S49" s="525">
        <v>46732502.520000003</v>
      </c>
      <c r="T49" s="525">
        <v>13318325</v>
      </c>
      <c r="U49" s="525">
        <v>16822642</v>
      </c>
      <c r="V49" s="525">
        <v>10755361.903999999</v>
      </c>
      <c r="W49" s="525">
        <v>78973077.563999996</v>
      </c>
      <c r="X49" s="525">
        <v>303395</v>
      </c>
      <c r="Y49" s="525">
        <v>7644442</v>
      </c>
      <c r="Z49" s="525">
        <v>5071418.8480000002</v>
      </c>
      <c r="AA49" s="525">
        <v>1696679.4240000001</v>
      </c>
      <c r="AB49" s="525">
        <v>27996</v>
      </c>
      <c r="AC49" s="525">
        <v>188448</v>
      </c>
      <c r="AD49" s="525">
        <v>2298956.14</v>
      </c>
      <c r="AE49" s="525">
        <v>1697316.933</v>
      </c>
    </row>
    <row r="50" spans="1:31" s="282" customFormat="1">
      <c r="A50" s="293" t="s">
        <v>615</v>
      </c>
      <c r="B50" s="524">
        <v>6485090</v>
      </c>
      <c r="C50" s="525">
        <v>69764197.866999999</v>
      </c>
      <c r="D50" s="524">
        <v>3326753</v>
      </c>
      <c r="E50" s="525">
        <v>5639045</v>
      </c>
      <c r="F50" s="524">
        <v>6099548.4689999996</v>
      </c>
      <c r="G50" s="525">
        <v>49281937.693999998</v>
      </c>
      <c r="H50" s="524">
        <v>57578</v>
      </c>
      <c r="I50" s="525">
        <v>646464</v>
      </c>
      <c r="J50" s="525">
        <v>2658800.378</v>
      </c>
      <c r="K50" s="525">
        <v>23417403.795000002</v>
      </c>
      <c r="L50" s="525">
        <v>3269175</v>
      </c>
      <c r="M50" s="525">
        <v>4992581</v>
      </c>
      <c r="N50" s="525">
        <v>3440748.091</v>
      </c>
      <c r="O50" s="525">
        <v>25864533.899</v>
      </c>
      <c r="P50" s="525">
        <v>808716</v>
      </c>
      <c r="Q50" s="525">
        <v>1451609</v>
      </c>
      <c r="R50" s="525">
        <v>929848.59499999997</v>
      </c>
      <c r="S50" s="525">
        <v>6606700.716</v>
      </c>
      <c r="T50" s="525">
        <v>2345618</v>
      </c>
      <c r="U50" s="525">
        <v>2972709</v>
      </c>
      <c r="V50" s="525">
        <v>1815529.534</v>
      </c>
      <c r="W50" s="525">
        <v>13317683.880999999</v>
      </c>
      <c r="X50" s="525">
        <v>51026</v>
      </c>
      <c r="Y50" s="525">
        <v>1544278</v>
      </c>
      <c r="Z50" s="525">
        <v>1012838.1949999999</v>
      </c>
      <c r="AA50" s="525">
        <v>337271.16100000002</v>
      </c>
      <c r="AB50" s="525">
        <v>4003</v>
      </c>
      <c r="AC50" s="525">
        <v>26657</v>
      </c>
      <c r="AD50" s="525">
        <v>303231.96000000002</v>
      </c>
      <c r="AE50" s="525">
        <v>220604.41500000001</v>
      </c>
    </row>
    <row r="51" spans="1:31" s="282" customFormat="1">
      <c r="A51" s="403" t="s">
        <v>616</v>
      </c>
      <c r="B51" s="526">
        <v>9169147</v>
      </c>
      <c r="C51" s="527">
        <v>102146132.473</v>
      </c>
      <c r="D51" s="526">
        <v>4882729</v>
      </c>
      <c r="E51" s="527">
        <v>7757137</v>
      </c>
      <c r="F51" s="526">
        <v>8969177.0490000006</v>
      </c>
      <c r="G51" s="527">
        <v>72247477.291999996</v>
      </c>
      <c r="H51" s="526">
        <v>89613</v>
      </c>
      <c r="I51" s="527">
        <v>885547</v>
      </c>
      <c r="J51" s="527">
        <v>3983709.8089999999</v>
      </c>
      <c r="K51" s="527">
        <v>35023382.854000002</v>
      </c>
      <c r="L51" s="527">
        <v>4793116</v>
      </c>
      <c r="M51" s="527">
        <v>6871590</v>
      </c>
      <c r="N51" s="527">
        <v>4985467.24</v>
      </c>
      <c r="O51" s="527">
        <v>37224094.438000001</v>
      </c>
      <c r="P51" s="527">
        <v>1252024</v>
      </c>
      <c r="Q51" s="527">
        <v>2090406</v>
      </c>
      <c r="R51" s="527">
        <v>1441396.327</v>
      </c>
      <c r="S51" s="527">
        <v>10238666.061000001</v>
      </c>
      <c r="T51" s="527">
        <v>3029998</v>
      </c>
      <c r="U51" s="527">
        <v>3680140</v>
      </c>
      <c r="V51" s="527">
        <v>2582185.5639999998</v>
      </c>
      <c r="W51" s="527">
        <v>18973084.337000001</v>
      </c>
      <c r="X51" s="527">
        <v>78940</v>
      </c>
      <c r="Y51" s="527">
        <v>2056419</v>
      </c>
      <c r="Z51" s="527">
        <v>1352610.12</v>
      </c>
      <c r="AA51" s="527">
        <v>456801.53600000002</v>
      </c>
      <c r="AB51" s="527">
        <v>4396</v>
      </c>
      <c r="AC51" s="527">
        <v>27214</v>
      </c>
      <c r="AD51" s="527">
        <v>312729.78999999998</v>
      </c>
      <c r="AE51" s="527">
        <v>230103.247</v>
      </c>
    </row>
    <row r="52" spans="1:31" s="282" customFormat="1">
      <c r="A52" s="293" t="s">
        <v>617</v>
      </c>
      <c r="B52" s="524">
        <v>12390606</v>
      </c>
      <c r="C52" s="525">
        <v>140110460.46399999</v>
      </c>
      <c r="D52" s="524">
        <v>6882293</v>
      </c>
      <c r="E52" s="525">
        <v>10832564</v>
      </c>
      <c r="F52" s="524">
        <v>12802650.844000001</v>
      </c>
      <c r="G52" s="525">
        <v>102827646.066</v>
      </c>
      <c r="H52" s="524">
        <v>118783</v>
      </c>
      <c r="I52" s="525">
        <v>1205765</v>
      </c>
      <c r="J52" s="525">
        <v>5390060.3629999999</v>
      </c>
      <c r="K52" s="525">
        <v>47246885.037</v>
      </c>
      <c r="L52" s="525">
        <v>6763510</v>
      </c>
      <c r="M52" s="525">
        <v>9626799</v>
      </c>
      <c r="N52" s="525">
        <v>7412590.4809999997</v>
      </c>
      <c r="O52" s="525">
        <v>55580761.028999999</v>
      </c>
      <c r="P52" s="525">
        <v>1528510</v>
      </c>
      <c r="Q52" s="525">
        <v>2736156</v>
      </c>
      <c r="R52" s="525">
        <v>1766228.76</v>
      </c>
      <c r="S52" s="525">
        <v>12565329.818</v>
      </c>
      <c r="T52" s="525">
        <v>3972820</v>
      </c>
      <c r="U52" s="525">
        <v>4920864</v>
      </c>
      <c r="V52" s="525">
        <v>3206645.6570000001</v>
      </c>
      <c r="W52" s="525">
        <v>23657218.102000002</v>
      </c>
      <c r="X52" s="525">
        <v>107449</v>
      </c>
      <c r="Y52" s="525">
        <v>2877046</v>
      </c>
      <c r="Z52" s="525">
        <v>1885031.497</v>
      </c>
      <c r="AA52" s="525">
        <v>627998.94499999995</v>
      </c>
      <c r="AB52" s="525">
        <v>6983</v>
      </c>
      <c r="AC52" s="525">
        <v>48650</v>
      </c>
      <c r="AD52" s="525">
        <v>585648.01500000001</v>
      </c>
      <c r="AE52" s="525">
        <v>432267.533</v>
      </c>
    </row>
    <row r="53" spans="1:31" s="282" customFormat="1">
      <c r="A53" s="293" t="s">
        <v>618</v>
      </c>
      <c r="B53" s="524">
        <v>7949683</v>
      </c>
      <c r="C53" s="525">
        <v>92213017.718999997</v>
      </c>
      <c r="D53" s="524">
        <v>4332685</v>
      </c>
      <c r="E53" s="525">
        <v>6832472</v>
      </c>
      <c r="F53" s="524">
        <v>8304831.7189999996</v>
      </c>
      <c r="G53" s="525">
        <v>66683046.939999998</v>
      </c>
      <c r="H53" s="524">
        <v>82427</v>
      </c>
      <c r="I53" s="525">
        <v>771446</v>
      </c>
      <c r="J53" s="525">
        <v>3484987.3250000002</v>
      </c>
      <c r="K53" s="525">
        <v>30527361.969000001</v>
      </c>
      <c r="L53" s="525">
        <v>4250258</v>
      </c>
      <c r="M53" s="525">
        <v>6061026</v>
      </c>
      <c r="N53" s="525">
        <v>4819844.3940000003</v>
      </c>
      <c r="O53" s="525">
        <v>36155684.971000001</v>
      </c>
      <c r="P53" s="525">
        <v>885121</v>
      </c>
      <c r="Q53" s="525">
        <v>1656368</v>
      </c>
      <c r="R53" s="525">
        <v>1113984.33</v>
      </c>
      <c r="S53" s="525">
        <v>7926708.7290000003</v>
      </c>
      <c r="T53" s="525">
        <v>2727386</v>
      </c>
      <c r="U53" s="525">
        <v>3350404</v>
      </c>
      <c r="V53" s="525">
        <v>2306514.202</v>
      </c>
      <c r="W53" s="525">
        <v>16934652.173999999</v>
      </c>
      <c r="X53" s="525">
        <v>72035</v>
      </c>
      <c r="Y53" s="525">
        <v>1751252</v>
      </c>
      <c r="Z53" s="525">
        <v>1152186.0989999999</v>
      </c>
      <c r="AA53" s="525">
        <v>378886.45899999997</v>
      </c>
      <c r="AB53" s="525">
        <v>4491</v>
      </c>
      <c r="AC53" s="525">
        <v>31384</v>
      </c>
      <c r="AD53" s="525">
        <v>382078.16</v>
      </c>
      <c r="AE53" s="525">
        <v>289723.41700000002</v>
      </c>
    </row>
    <row r="54" spans="1:31" s="282" customFormat="1">
      <c r="A54" s="293" t="s">
        <v>619</v>
      </c>
      <c r="B54" s="524">
        <v>7388971</v>
      </c>
      <c r="C54" s="525">
        <v>81293529.681999996</v>
      </c>
      <c r="D54" s="524">
        <v>3949921</v>
      </c>
      <c r="E54" s="525">
        <v>6228569</v>
      </c>
      <c r="F54" s="524">
        <v>7194621.017</v>
      </c>
      <c r="G54" s="525">
        <v>58013920.932999998</v>
      </c>
      <c r="H54" s="524">
        <v>67386</v>
      </c>
      <c r="I54" s="525">
        <v>673054</v>
      </c>
      <c r="J54" s="525">
        <v>3037618.4180000001</v>
      </c>
      <c r="K54" s="525">
        <v>26775662.307</v>
      </c>
      <c r="L54" s="525">
        <v>3882535</v>
      </c>
      <c r="M54" s="525">
        <v>5555515</v>
      </c>
      <c r="N54" s="525">
        <v>4157002.5989999999</v>
      </c>
      <c r="O54" s="525">
        <v>31238258.625999998</v>
      </c>
      <c r="P54" s="525">
        <v>842538</v>
      </c>
      <c r="Q54" s="525">
        <v>1576860</v>
      </c>
      <c r="R54" s="525">
        <v>1061609.1980000001</v>
      </c>
      <c r="S54" s="525">
        <v>7564857.8140000002</v>
      </c>
      <c r="T54" s="525">
        <v>2591244</v>
      </c>
      <c r="U54" s="525">
        <v>3163094</v>
      </c>
      <c r="V54" s="525">
        <v>2051667.669</v>
      </c>
      <c r="W54" s="525">
        <v>15095991.259</v>
      </c>
      <c r="X54" s="525">
        <v>60950</v>
      </c>
      <c r="Y54" s="525">
        <v>1573187</v>
      </c>
      <c r="Z54" s="525">
        <v>1036328.505</v>
      </c>
      <c r="AA54" s="525">
        <v>344597.67</v>
      </c>
      <c r="AB54" s="525">
        <v>5268</v>
      </c>
      <c r="AC54" s="525">
        <v>31879</v>
      </c>
      <c r="AD54" s="525">
        <v>374009.26</v>
      </c>
      <c r="AE54" s="525">
        <v>274162.00599999999</v>
      </c>
    </row>
    <row r="55" spans="1:31" s="282" customFormat="1">
      <c r="A55" s="293" t="s">
        <v>620</v>
      </c>
      <c r="B55" s="524">
        <v>11239263</v>
      </c>
      <c r="C55" s="525">
        <v>125924434.09</v>
      </c>
      <c r="D55" s="524">
        <v>5987896</v>
      </c>
      <c r="E55" s="525">
        <v>9489074</v>
      </c>
      <c r="F55" s="524">
        <v>11429101.819</v>
      </c>
      <c r="G55" s="525">
        <v>92329369.895999998</v>
      </c>
      <c r="H55" s="524">
        <v>107550</v>
      </c>
      <c r="I55" s="525">
        <v>1075683</v>
      </c>
      <c r="J55" s="525">
        <v>4961511.7419999996</v>
      </c>
      <c r="K55" s="525">
        <v>43819139.511</v>
      </c>
      <c r="L55" s="525">
        <v>5880346</v>
      </c>
      <c r="M55" s="525">
        <v>8413391</v>
      </c>
      <c r="N55" s="525">
        <v>6467590.0769999996</v>
      </c>
      <c r="O55" s="525">
        <v>48510230.384999998</v>
      </c>
      <c r="P55" s="525">
        <v>1456195</v>
      </c>
      <c r="Q55" s="525">
        <v>2664787</v>
      </c>
      <c r="R55" s="525">
        <v>1620880.9310000001</v>
      </c>
      <c r="S55" s="525">
        <v>11502414.336999999</v>
      </c>
      <c r="T55" s="525">
        <v>3788395</v>
      </c>
      <c r="U55" s="525">
        <v>4601908</v>
      </c>
      <c r="V55" s="525">
        <v>2891437.3990000002</v>
      </c>
      <c r="W55" s="525">
        <v>21119098.623</v>
      </c>
      <c r="X55" s="525">
        <v>95811</v>
      </c>
      <c r="Y55" s="525">
        <v>2552859</v>
      </c>
      <c r="Z55" s="525">
        <v>1679658.4509999999</v>
      </c>
      <c r="AA55" s="525">
        <v>557667.17099999997</v>
      </c>
      <c r="AB55" s="525">
        <v>6777</v>
      </c>
      <c r="AC55" s="525">
        <v>44572</v>
      </c>
      <c r="AD55" s="525">
        <v>545474.93999999994</v>
      </c>
      <c r="AE55" s="525">
        <v>415884.06300000002</v>
      </c>
    </row>
    <row r="56" spans="1:31" s="282" customFormat="1">
      <c r="A56" s="403" t="s">
        <v>621</v>
      </c>
      <c r="B56" s="526">
        <v>9062893</v>
      </c>
      <c r="C56" s="527">
        <v>109342189.51800001</v>
      </c>
      <c r="D56" s="526">
        <v>4769789</v>
      </c>
      <c r="E56" s="527">
        <v>7303075</v>
      </c>
      <c r="F56" s="526">
        <v>9669974.0120000001</v>
      </c>
      <c r="G56" s="527">
        <v>78927864.704999998</v>
      </c>
      <c r="H56" s="526">
        <v>93122</v>
      </c>
      <c r="I56" s="527">
        <v>844548</v>
      </c>
      <c r="J56" s="527">
        <v>4504333.8279999997</v>
      </c>
      <c r="K56" s="527">
        <v>40080772.277999997</v>
      </c>
      <c r="L56" s="527">
        <v>4676667</v>
      </c>
      <c r="M56" s="527">
        <v>6458527</v>
      </c>
      <c r="N56" s="527">
        <v>5165640.1840000004</v>
      </c>
      <c r="O56" s="527">
        <v>38847092.427000001</v>
      </c>
      <c r="P56" s="527">
        <v>1164848</v>
      </c>
      <c r="Q56" s="527">
        <v>2088190</v>
      </c>
      <c r="R56" s="527">
        <v>1441524.503</v>
      </c>
      <c r="S56" s="527">
        <v>10255398.993000001</v>
      </c>
      <c r="T56" s="527">
        <v>3121746</v>
      </c>
      <c r="U56" s="527">
        <v>3697485</v>
      </c>
      <c r="V56" s="527">
        <v>2597747.6209999998</v>
      </c>
      <c r="W56" s="527">
        <v>19231460.294</v>
      </c>
      <c r="X56" s="527">
        <v>82345</v>
      </c>
      <c r="Y56" s="527">
        <v>1926715</v>
      </c>
      <c r="Z56" s="527">
        <v>1271693.5160000001</v>
      </c>
      <c r="AA56" s="527">
        <v>440891.446</v>
      </c>
      <c r="AB56" s="527">
        <v>6510</v>
      </c>
      <c r="AC56" s="527">
        <v>51525</v>
      </c>
      <c r="AD56" s="527">
        <v>646824.93299999996</v>
      </c>
      <c r="AE56" s="527">
        <v>486574.08000000002</v>
      </c>
    </row>
    <row r="57" spans="1:31" ht="18.95" customHeight="1">
      <c r="B57" s="186" t="s">
        <v>243</v>
      </c>
    </row>
  </sheetData>
  <customSheetViews>
    <customSheetView guid="{6F28069D-A7F4-41D2-AA1B-4487F97E36F1}" showPageBreaks="1" printArea="1" showRuler="0">
      <pageMargins left="0.59055118110236227" right="0" top="0.78740157480314965" bottom="0.39370078740157483" header="0.51181102362204722" footer="0.51181102362204722"/>
      <pageSetup paperSize="8" orientation="landscape" horizontalDpi="4294967292" r:id="rId1"/>
      <headerFooter alignWithMargins="0"/>
    </customSheetView>
  </customSheetViews>
  <mergeCells count="11">
    <mergeCell ref="X3:AA4"/>
    <mergeCell ref="AB3:AE4"/>
    <mergeCell ref="T3:W4"/>
    <mergeCell ref="B3:C4"/>
    <mergeCell ref="A3:A5"/>
    <mergeCell ref="L4:O4"/>
    <mergeCell ref="P3:S4"/>
    <mergeCell ref="D4:G4"/>
    <mergeCell ref="H4:K4"/>
    <mergeCell ref="D3:K3"/>
    <mergeCell ref="L3:O3"/>
  </mergeCells>
  <phoneticPr fontId="2"/>
  <pageMargins left="0.59055118110236227" right="0" top="0.59055118110236227" bottom="0.39370078740157483" header="0.51181102362204722" footer="0.51181102362204722"/>
  <pageSetup paperSize="8" orientation="landscape" horizontalDpi="4294967292" r:id="rId2"/>
  <headerFooter alignWithMargins="0"/>
  <colBreaks count="2" manualBreakCount="2">
    <brk id="11" max="56" man="1"/>
    <brk id="23" max="5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38</vt:i4>
      </vt:variant>
    </vt:vector>
  </HeadingPairs>
  <TitlesOfParts>
    <vt:vector size="69" baseType="lpstr">
      <vt:lpstr>例言</vt:lpstr>
      <vt:lpstr>目次</vt:lpstr>
      <vt:lpstr>第1表</vt:lpstr>
      <vt:lpstr>第2表</vt:lpstr>
      <vt:lpstr>第3表</vt:lpstr>
      <vt:lpstr>第4表</vt:lpstr>
      <vt:lpstr>第4表の2</vt:lpstr>
      <vt:lpstr>第5表</vt:lpstr>
      <vt:lpstr>第5表の2</vt:lpstr>
      <vt:lpstr>第5表の3</vt:lpstr>
      <vt:lpstr>第6表</vt:lpstr>
      <vt:lpstr>第6表の3</vt:lpstr>
      <vt:lpstr>第6表の2</vt:lpstr>
      <vt:lpstr>第7表</vt:lpstr>
      <vt:lpstr>第8表</vt:lpstr>
      <vt:lpstr>第8表の2</vt:lpstr>
      <vt:lpstr>第9表</vt:lpstr>
      <vt:lpstr>第10表</vt:lpstr>
      <vt:lpstr>第11表</vt:lpstr>
      <vt:lpstr>第11表の２</vt:lpstr>
      <vt:lpstr>第12表</vt:lpstr>
      <vt:lpstr>第13表</vt:lpstr>
      <vt:lpstr>第13表の２</vt:lpstr>
      <vt:lpstr>参考資料１</vt:lpstr>
      <vt:lpstr>参考資料２</vt:lpstr>
      <vt:lpstr>参考資料３（計）</vt:lpstr>
      <vt:lpstr>参考資料３（入院）</vt:lpstr>
      <vt:lpstr>参考資料３（入院外）</vt:lpstr>
      <vt:lpstr>参考資料４</vt:lpstr>
      <vt:lpstr>参考資料４の２</vt:lpstr>
      <vt:lpstr>参考資料４の３</vt:lpstr>
      <vt:lpstr>参考資料１!Print_Area</vt:lpstr>
      <vt:lpstr>参考資料２!Print_Area</vt:lpstr>
      <vt:lpstr>'参考資料３（計）'!Print_Area</vt:lpstr>
      <vt:lpstr>'参考資料３（入院）'!Print_Area</vt:lpstr>
      <vt:lpstr>'参考資料３（入院外）'!Print_Area</vt:lpstr>
      <vt:lpstr>参考資料４!Print_Area</vt:lpstr>
      <vt:lpstr>参考資料４の２!Print_Area</vt:lpstr>
      <vt:lpstr>参考資料４の３!Print_Area</vt:lpstr>
      <vt:lpstr>第10表!Print_Area</vt:lpstr>
      <vt:lpstr>第11表!Print_Area</vt:lpstr>
      <vt:lpstr>第11表の２!Print_Area</vt:lpstr>
      <vt:lpstr>第2表!Print_Area</vt:lpstr>
      <vt:lpstr>第4表!Print_Area</vt:lpstr>
      <vt:lpstr>第4表の2!Print_Area</vt:lpstr>
      <vt:lpstr>第5表!Print_Area</vt:lpstr>
      <vt:lpstr>第5表の2!Print_Area</vt:lpstr>
      <vt:lpstr>第5表の3!Print_Area</vt:lpstr>
      <vt:lpstr>第7表!Print_Area</vt:lpstr>
      <vt:lpstr>第8表!Print_Area</vt:lpstr>
      <vt:lpstr>第8表の2!Print_Area</vt:lpstr>
      <vt:lpstr>第9表!Print_Area</vt:lpstr>
      <vt:lpstr>目次!Print_Area</vt:lpstr>
      <vt:lpstr>例言!Print_Area</vt:lpstr>
      <vt:lpstr>参考資料２!Print_Titles</vt:lpstr>
      <vt:lpstr>参考資料４の２!Print_Titles</vt:lpstr>
      <vt:lpstr>参考資料４の３!Print_Titles</vt:lpstr>
      <vt:lpstr>第10表!Print_Titles</vt:lpstr>
      <vt:lpstr>第11表!Print_Titles</vt:lpstr>
      <vt:lpstr>第11表の２!Print_Titles</vt:lpstr>
      <vt:lpstr>第2表!Print_Titles</vt:lpstr>
      <vt:lpstr>第4表!Print_Titles</vt:lpstr>
      <vt:lpstr>第4表の2!Print_Titles</vt:lpstr>
      <vt:lpstr>第5表!Print_Titles</vt:lpstr>
      <vt:lpstr>第5表の2!Print_Titles</vt:lpstr>
      <vt:lpstr>第5表の3!Print_Titles</vt:lpstr>
      <vt:lpstr>第7表!Print_Titles</vt:lpstr>
      <vt:lpstr>第8表!Print_Titles</vt:lpstr>
      <vt:lpstr>第8表の2!Print_Titles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社会保険診療報酬支払基金</dc:creator>
  <cp:lastModifiedBy>社会保険診療報酬支払基金</cp:lastModifiedBy>
  <cp:lastPrinted>2019-09-09T05:30:14Z</cp:lastPrinted>
  <dcterms:created xsi:type="dcterms:W3CDTF">2000-02-02T04:51:20Z</dcterms:created>
  <dcterms:modified xsi:type="dcterms:W3CDTF">2019-09-19T00:07:23Z</dcterms:modified>
</cp:coreProperties>
</file>