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6.xml" ContentType="application/vnd.openxmlformats-officedocument.spreadsheetml.workshee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hidePivotFieldList="1"/>
  <mc:AlternateContent xmlns:mc="http://schemas.openxmlformats.org/markup-compatibility/2006">
    <mc:Choice Requires="x15">
      <x15ac:absPath xmlns:x15ac="http://schemas.microsoft.com/office/spreadsheetml/2010/11/ac" url="https://hicrrs-my.sharepoint.com/personal/02270058_hicrrs_onmicrosoft_com/Documents/デスクトップ/広報提供用/0404/済/R040629(0701)統計情報課_古賀美江(統計月報令和３年度差し替え版)/統計月報（令和3年度分）/"/>
    </mc:Choice>
  </mc:AlternateContent>
  <xr:revisionPtr revIDLastSave="45" documentId="13_ncr:1_{92AB5B9D-7748-4E63-9599-3E5AB6082D3E}" xr6:coauthVersionLast="47" xr6:coauthVersionMax="47" xr10:uidLastSave="{CF07D8B6-8881-4730-A268-EF76D07FD30F}"/>
  <bookViews>
    <workbookView xWindow="-110" yWindow="-110" windowWidth="22780" windowHeight="14660" tabRatio="871" xr2:uid="{00000000-000D-0000-FFFF-FFFF00000000}"/>
  </bookViews>
  <sheets>
    <sheet name="例言" sheetId="2" r:id="rId1"/>
    <sheet name="目次" sheetId="3" r:id="rId2"/>
    <sheet name="第1表" sheetId="7" r:id="rId3"/>
    <sheet name="第2表" sheetId="8" r:id="rId4"/>
    <sheet name="第3表" sheetId="9" r:id="rId5"/>
    <sheet name="第4表" sheetId="10" r:id="rId6"/>
    <sheet name="第4表の2" sheetId="11" r:id="rId7"/>
    <sheet name="第5表" sheetId="12" r:id="rId8"/>
    <sheet name="第5表の2" sheetId="13" r:id="rId9"/>
    <sheet name="第5表の3" sheetId="14" state="hidden" r:id="rId10"/>
    <sheet name="第6表" sheetId="15" r:id="rId11"/>
    <sheet name="第6表の3" sheetId="17" state="hidden" r:id="rId12"/>
    <sheet name="第6表の2" sheetId="16" r:id="rId13"/>
    <sheet name="第7表" sheetId="18" r:id="rId14"/>
    <sheet name="第8表" sheetId="19" r:id="rId15"/>
    <sheet name="第8表の2" sheetId="20" state="hidden" r:id="rId16"/>
    <sheet name="第9表" sheetId="21" r:id="rId17"/>
    <sheet name="第10表" sheetId="22" r:id="rId18"/>
    <sheet name="第11表" sheetId="23" r:id="rId19"/>
    <sheet name="第11表の２" sheetId="24" state="hidden" r:id="rId20"/>
    <sheet name="第12表" sheetId="25" r:id="rId21"/>
    <sheet name="第13表" sheetId="26" r:id="rId22"/>
    <sheet name="第13表の２" sheetId="27" state="hidden" r:id="rId23"/>
    <sheet name="参考資料１" sheetId="28" r:id="rId24"/>
    <sheet name="参考資料２" sheetId="29" r:id="rId25"/>
    <sheet name="参考資料３（計）" sheetId="36" r:id="rId26"/>
    <sheet name="参考資料３（入院）" sheetId="37" r:id="rId27"/>
    <sheet name="参考資料３（入院外）" sheetId="38" r:id="rId28"/>
    <sheet name="参考資料４" sheetId="33" r:id="rId29"/>
    <sheet name="参考資料４の２" sheetId="34" r:id="rId30"/>
    <sheet name="参考資料４の３" sheetId="35" r:id="rId31"/>
  </sheets>
  <definedNames>
    <definedName name="_1D２_" localSheetId="1">#REF!</definedName>
    <definedName name="_2D２_" localSheetId="0">#REF!</definedName>
    <definedName name="_3D２_">#REF!</definedName>
    <definedName name="_xlnm._FilterDatabase" localSheetId="24" hidden="1">参考資料２!$A$2</definedName>
    <definedName name="_xlnm._FilterDatabase" localSheetId="5" hidden="1">第4表!$B$1</definedName>
    <definedName name="_Key1" localSheetId="1" hidden="1">#REF!</definedName>
    <definedName name="_Key1" localSheetId="0" hidden="1">#REF!</definedName>
    <definedName name="_Key1" hidden="1">#REF!</definedName>
    <definedName name="_Order1" hidden="1">1</definedName>
    <definedName name="_Sort" localSheetId="1" hidden="1">#REF!</definedName>
    <definedName name="_Sort" localSheetId="0" hidden="1">#REF!</definedName>
    <definedName name="_Sort" hidden="1">#REF!</definedName>
    <definedName name="D４_２" localSheetId="1">#REF!</definedName>
    <definedName name="D４_２" localSheetId="0">#REF!</definedName>
    <definedName name="D４_２">#REF!</definedName>
    <definedName name="D６_３" localSheetId="1">#REF!</definedName>
    <definedName name="D６_３" localSheetId="0">#REF!</definedName>
    <definedName name="D６_３">#REF!</definedName>
    <definedName name="D８_２確定" localSheetId="1">#REF!</definedName>
    <definedName name="D８_２確定" localSheetId="0">#REF!</definedName>
    <definedName name="D８_２確定">#REF!</definedName>
    <definedName name="D８_２返戻" localSheetId="1">#REF!</definedName>
    <definedName name="D８_２返戻" localSheetId="0">#REF!</definedName>
    <definedName name="D８_２返戻">#REF!</definedName>
    <definedName name="HTML_CodePage" hidden="1">932</definedName>
    <definedName name="HTML_Control" localSheetId="24" hidden="1">{"'確定金額'!$A$3:$E$37"}</definedName>
    <definedName name="HTML_Control" localSheetId="25" hidden="1">{"'確定金額'!$A$3:$E$37"}</definedName>
    <definedName name="HTML_Control" localSheetId="26" hidden="1">{"'確定金額'!$A$3:$E$37"}</definedName>
    <definedName name="HTML_Control" localSheetId="27" hidden="1">{"'確定金額'!$A$3:$E$37"}</definedName>
    <definedName name="HTML_Control" localSheetId="28" hidden="1">{"'確定金額'!$A$3:$E$37"}</definedName>
    <definedName name="HTML_Control" localSheetId="29" hidden="1">{"'確定金額'!$A$3:$E$37"}</definedName>
    <definedName name="HTML_Control" localSheetId="30" hidden="1">{"'確定金額'!$A$3:$E$37"}</definedName>
    <definedName name="HTML_Control" localSheetId="17" hidden="1">{"'確定金額'!$A$3:$E$37"}</definedName>
    <definedName name="HTML_Control" localSheetId="3" hidden="1">{"'確定金額'!$A$3:$E$37"}</definedName>
    <definedName name="HTML_Control" localSheetId="4" hidden="1">{"'確定金額'!$A$3:$E$37"}</definedName>
    <definedName name="HTML_Control" localSheetId="6" hidden="1">{"'確定金額'!$A$3:$E$37"}</definedName>
    <definedName name="HTML_Control" localSheetId="7" hidden="1">{"'確定金額'!$A$3:$E$37"}</definedName>
    <definedName name="HTML_Control" localSheetId="8" hidden="1">{"'確定金額'!$A$3:$E$37"}</definedName>
    <definedName name="HTML_Control" localSheetId="12" hidden="1">{"'確定金額'!$A$3:$E$37"}</definedName>
    <definedName name="HTML_Control" localSheetId="13" hidden="1">{"'確定金額'!$A$3:$E$37"}</definedName>
    <definedName name="HTML_Control" localSheetId="14" hidden="1">{"'確定金額'!$A$3:$E$37"}</definedName>
    <definedName name="HTML_Control" localSheetId="16" hidden="1">{"'確定金額'!$A$3:$E$37"}</definedName>
    <definedName name="HTML_Control" localSheetId="1" hidden="1">{"'確定金額'!$A$3:$E$37"}</definedName>
    <definedName name="HTML_Control" localSheetId="0" hidden="1">{"'確定金額'!$A$3:$E$37"}</definedName>
    <definedName name="HTML_Control" hidden="1">{"'確定金額'!$A$3:$E$37"}</definedName>
    <definedName name="HTML_Description" hidden="1">""</definedName>
    <definedName name="HTML_Email" hidden="1">""</definedName>
    <definedName name="HTML_Header" hidden="1">""</definedName>
    <definedName name="HTML_LastUpdate" hidden="1">"98/11/20"</definedName>
    <definedName name="HTML_LineAfter" hidden="1">FALSE</definedName>
    <definedName name="HTML_LineBefore" hidden="1">FALSE</definedName>
    <definedName name="HTML_Name" hidden="1">"統計管理課"</definedName>
    <definedName name="HTML_OBDlg2" hidden="1">TRUE</definedName>
    <definedName name="HTML_OBDlg3" hidden="1">TRUE</definedName>
    <definedName name="HTML_OBDlg4" hidden="1">TRUE</definedName>
    <definedName name="HTML_OS" hidden="1">0</definedName>
    <definedName name="HTML_PathFile" hidden="1">"h:\統計管理課\1MyHTML.htm"</definedName>
    <definedName name="HTML_PathTemplate" hidden="1">"H:\統計管理課\MyHTML.htm"</definedName>
    <definedName name="HTML_Title" hidden="1">""</definedName>
    <definedName name="ktg金額" localSheetId="1">#REF!</definedName>
    <definedName name="ktg金額" localSheetId="0">#REF!</definedName>
    <definedName name="ktg金額">#REF!</definedName>
    <definedName name="ktg金額前月" localSheetId="1">#REF!</definedName>
    <definedName name="ktg金額前月" localSheetId="0">#REF!</definedName>
    <definedName name="ktg金額前月">#REF!</definedName>
    <definedName name="ktg金額前年同月" localSheetId="1">#REF!</definedName>
    <definedName name="ktg金額前年同月" localSheetId="0">#REF!</definedName>
    <definedName name="ktg金額前年同月">#REF!</definedName>
    <definedName name="ktg件数" localSheetId="1">#REF!</definedName>
    <definedName name="ktg件数" localSheetId="0">#REF!</definedName>
    <definedName name="ktg件数">#REF!</definedName>
    <definedName name="ktg件数前月" localSheetId="1">#REF!</definedName>
    <definedName name="ktg件数前月" localSheetId="0">#REF!</definedName>
    <definedName name="ktg件数前月">#REF!</definedName>
    <definedName name="ktg件数前年同月" localSheetId="1">#REF!</definedName>
    <definedName name="ktg件数前年同月" localSheetId="0">#REF!</definedName>
    <definedName name="ktg件数前年同月">#REF!</definedName>
    <definedName name="_xlnm.Print_Area" localSheetId="23">参考資料１!$A$1:$AH$57</definedName>
    <definedName name="_xlnm.Print_Area" localSheetId="24">参考資料２!$A$1:$AO$45</definedName>
    <definedName name="_xlnm.Print_Area" localSheetId="25">'参考資料３（計）'!$A$1:$AD$51</definedName>
    <definedName name="_xlnm.Print_Area" localSheetId="26">'参考資料３（入院）'!$A$1:$AD$50</definedName>
    <definedName name="_xlnm.Print_Area" localSheetId="27">'参考資料３（入院外）'!$A$1:$AD$50</definedName>
    <definedName name="_xlnm.Print_Area" localSheetId="28">参考資料４!$A$1:$L$52,参考資料４!$A$54:$L$94</definedName>
    <definedName name="_xlnm.Print_Area" localSheetId="29">参考資料４の２!$A$1:$J$61</definedName>
    <definedName name="_xlnm.Print_Area" localSheetId="30">参考資料４の３!$A$1:$J$284</definedName>
    <definedName name="_xlnm.Print_Area" localSheetId="17">第10表!$A$1:$AG$73</definedName>
    <definedName name="_xlnm.Print_Area" localSheetId="18">第11表!$A$1:$AE$57</definedName>
    <definedName name="_xlnm.Print_Area" localSheetId="19">第11表の２!$A$1:$AE$57</definedName>
    <definedName name="_xlnm.Print_Area" localSheetId="3">第2表!$A$1:$AF$88</definedName>
    <definedName name="_xlnm.Print_Area" localSheetId="5">第4表!$A$1:$CB$57</definedName>
    <definedName name="_xlnm.Print_Area" localSheetId="6">第4表の2!$A$1:$S$57</definedName>
    <definedName name="_xlnm.Print_Area" localSheetId="7">第5表!$A$1:$AE$57</definedName>
    <definedName name="_xlnm.Print_Area" localSheetId="8">第5表の2!$A$1:$AE$57</definedName>
    <definedName name="_xlnm.Print_Area" localSheetId="9">第5表の3!$A$1:$AE$59</definedName>
    <definedName name="_xlnm.Print_Area" localSheetId="13">第7表!$A$1:$Z$92</definedName>
    <definedName name="_xlnm.Print_Area" localSheetId="14">第8表!$A$1:$Y$56</definedName>
    <definedName name="_xlnm.Print_Area" localSheetId="15">第8表の2!$A$1:$Y$56</definedName>
    <definedName name="_xlnm.Print_Area" localSheetId="16">第9表!$A$1:$S$121</definedName>
    <definedName name="_xlnm.Print_Area" localSheetId="1">目次!$A$1:$E$53</definedName>
    <definedName name="_xlnm.Print_Area" localSheetId="0">例言!$B$1:$B$26</definedName>
    <definedName name="_xlnm.Print_Titles" localSheetId="24">参考資料２!$A:$A</definedName>
    <definedName name="_xlnm.Print_Titles" localSheetId="29">参考資料４の２!$A:$A</definedName>
    <definedName name="_xlnm.Print_Titles" localSheetId="30">参考資料４の３!$A:$A</definedName>
    <definedName name="_xlnm.Print_Titles" localSheetId="17">第10表!$A:$B</definedName>
    <definedName name="_xlnm.Print_Titles" localSheetId="18">第11表!$A:$A</definedName>
    <definedName name="_xlnm.Print_Titles" localSheetId="19">第11表の２!$A:$A</definedName>
    <definedName name="_xlnm.Print_Titles" localSheetId="3">第2表!$A:$B</definedName>
    <definedName name="_xlnm.Print_Titles" localSheetId="5">第4表!$A:$A</definedName>
    <definedName name="_xlnm.Print_Titles" localSheetId="6">第4表の2!$A:$A</definedName>
    <definedName name="_xlnm.Print_Titles" localSheetId="7">第5表!$A:$A</definedName>
    <definedName name="_xlnm.Print_Titles" localSheetId="8">第5表の2!$A:$A</definedName>
    <definedName name="_xlnm.Print_Titles" localSheetId="9">第5表の3!$A:$A</definedName>
    <definedName name="_xlnm.Print_Titles" localSheetId="13">第7表!$A:$B</definedName>
    <definedName name="_xlnm.Print_Titles" localSheetId="14">第8表!$A:$A</definedName>
    <definedName name="_xlnm.Print_Titles" localSheetId="15">第8表の2!$A:$A</definedName>
    <definedName name="Z_6F28069D_A7F4_41D2_AA1B_4487F97E36F1_.wvu.FilterData" localSheetId="24" hidden="1">参考資料２!$A$2</definedName>
    <definedName name="Z_6F28069D_A7F4_41D2_AA1B_4487F97E36F1_.wvu.FilterData" localSheetId="5" hidden="1">第4表!$B$1</definedName>
    <definedName name="Z_6F28069D_A7F4_41D2_AA1B_4487F97E36F1_.wvu.PrintArea" localSheetId="23" hidden="1">参考資料１!$A$1:$AH$57</definedName>
    <definedName name="Z_6F28069D_A7F4_41D2_AA1B_4487F97E36F1_.wvu.PrintArea" localSheetId="24" hidden="1">参考資料２!$A$1:$AO$45</definedName>
    <definedName name="Z_6F28069D_A7F4_41D2_AA1B_4487F97E36F1_.wvu.PrintArea" localSheetId="25" hidden="1">'参考資料３（計）'!$A$1:$AD$51</definedName>
    <definedName name="Z_6F28069D_A7F4_41D2_AA1B_4487F97E36F1_.wvu.PrintArea" localSheetId="26" hidden="1">'参考資料３（入院）'!$A$1:$AD$50</definedName>
    <definedName name="Z_6F28069D_A7F4_41D2_AA1B_4487F97E36F1_.wvu.PrintArea" localSheetId="27" hidden="1">'参考資料３（入院外）'!$A$1:$AD$50</definedName>
    <definedName name="Z_6F28069D_A7F4_41D2_AA1B_4487F97E36F1_.wvu.PrintArea" localSheetId="28" hidden="1">参考資料４!$A$1:$L$52,参考資料４!$A$54:$L$94</definedName>
    <definedName name="Z_6F28069D_A7F4_41D2_AA1B_4487F97E36F1_.wvu.PrintArea" localSheetId="29" hidden="1">参考資料４の２!$A$1:$J$61</definedName>
    <definedName name="Z_6F28069D_A7F4_41D2_AA1B_4487F97E36F1_.wvu.PrintArea" localSheetId="30" hidden="1">参考資料４の３!$A$1:$J$116</definedName>
    <definedName name="Z_6F28069D_A7F4_41D2_AA1B_4487F97E36F1_.wvu.PrintArea" localSheetId="17" hidden="1">第10表!$A$1:$AG$73</definedName>
    <definedName name="Z_6F28069D_A7F4_41D2_AA1B_4487F97E36F1_.wvu.PrintArea" localSheetId="18" hidden="1">第11表!$A$1:$AE$57</definedName>
    <definedName name="Z_6F28069D_A7F4_41D2_AA1B_4487F97E36F1_.wvu.PrintArea" localSheetId="19" hidden="1">第11表の２!$A$1:$AE$57</definedName>
    <definedName name="Z_6F28069D_A7F4_41D2_AA1B_4487F97E36F1_.wvu.PrintArea" localSheetId="3" hidden="1">第2表!$A$1:$AF$88</definedName>
    <definedName name="Z_6F28069D_A7F4_41D2_AA1B_4487F97E36F1_.wvu.PrintArea" localSheetId="5" hidden="1">第4表!$A$1:$CF$57</definedName>
    <definedName name="Z_6F28069D_A7F4_41D2_AA1B_4487F97E36F1_.wvu.PrintArea" localSheetId="6" hidden="1">第4表の2!$A$1:$Z$57</definedName>
    <definedName name="Z_6F28069D_A7F4_41D2_AA1B_4487F97E36F1_.wvu.PrintArea" localSheetId="7" hidden="1">第5表!$A$1:$AE$57</definedName>
    <definedName name="Z_6F28069D_A7F4_41D2_AA1B_4487F97E36F1_.wvu.PrintArea" localSheetId="8" hidden="1">第5表の2!$A$1:$AE$57</definedName>
    <definedName name="Z_6F28069D_A7F4_41D2_AA1B_4487F97E36F1_.wvu.PrintArea" localSheetId="9" hidden="1">第5表の3!$A$1:$AE$59</definedName>
    <definedName name="Z_6F28069D_A7F4_41D2_AA1B_4487F97E36F1_.wvu.PrintArea" localSheetId="13" hidden="1">第7表!$A$1:$Z$92</definedName>
    <definedName name="Z_6F28069D_A7F4_41D2_AA1B_4487F97E36F1_.wvu.PrintArea" localSheetId="14" hidden="1">第8表!$A$1:$Y$56</definedName>
    <definedName name="Z_6F28069D_A7F4_41D2_AA1B_4487F97E36F1_.wvu.PrintArea" localSheetId="15" hidden="1">第8表の2!$A$1:$Y$56</definedName>
    <definedName name="Z_6F28069D_A7F4_41D2_AA1B_4487F97E36F1_.wvu.PrintArea" localSheetId="16" hidden="1">第9表!$A$1:$S$120</definedName>
    <definedName name="Z_6F28069D_A7F4_41D2_AA1B_4487F97E36F1_.wvu.PrintArea" localSheetId="1" hidden="1">目次!$A$1:$E$53</definedName>
    <definedName name="Z_6F28069D_A7F4_41D2_AA1B_4487F97E36F1_.wvu.PrintArea" localSheetId="0" hidden="1">例言!$B$1:$B$26</definedName>
    <definedName name="Z_6F28069D_A7F4_41D2_AA1B_4487F97E36F1_.wvu.PrintTitles" localSheetId="24" hidden="1">参考資料２!$A:$A</definedName>
    <definedName name="Z_6F28069D_A7F4_41D2_AA1B_4487F97E36F1_.wvu.PrintTitles" localSheetId="29" hidden="1">参考資料４の２!$A:$A</definedName>
    <definedName name="Z_6F28069D_A7F4_41D2_AA1B_4487F97E36F1_.wvu.PrintTitles" localSheetId="30" hidden="1">参考資料４の３!$A:$A</definedName>
    <definedName name="Z_6F28069D_A7F4_41D2_AA1B_4487F97E36F1_.wvu.PrintTitles" localSheetId="17" hidden="1">第10表!$A:$B</definedName>
    <definedName name="Z_6F28069D_A7F4_41D2_AA1B_4487F97E36F1_.wvu.PrintTitles" localSheetId="18" hidden="1">第11表!$A:$A</definedName>
    <definedName name="Z_6F28069D_A7F4_41D2_AA1B_4487F97E36F1_.wvu.PrintTitles" localSheetId="19" hidden="1">第11表の２!$A:$A</definedName>
    <definedName name="Z_6F28069D_A7F4_41D2_AA1B_4487F97E36F1_.wvu.PrintTitles" localSheetId="3" hidden="1">第2表!$A:$B</definedName>
    <definedName name="Z_6F28069D_A7F4_41D2_AA1B_4487F97E36F1_.wvu.PrintTitles" localSheetId="5" hidden="1">第4表!$A:$A</definedName>
    <definedName name="Z_6F28069D_A7F4_41D2_AA1B_4487F97E36F1_.wvu.PrintTitles" localSheetId="6" hidden="1">第4表の2!$A:$A</definedName>
    <definedName name="Z_6F28069D_A7F4_41D2_AA1B_4487F97E36F1_.wvu.PrintTitles" localSheetId="7" hidden="1">第5表!$A:$A</definedName>
    <definedName name="Z_6F28069D_A7F4_41D2_AA1B_4487F97E36F1_.wvu.PrintTitles" localSheetId="8" hidden="1">第5表の2!$A:$A</definedName>
    <definedName name="Z_6F28069D_A7F4_41D2_AA1B_4487F97E36F1_.wvu.PrintTitles" localSheetId="9" hidden="1">第5表の3!$A:$A</definedName>
    <definedName name="Z_6F28069D_A7F4_41D2_AA1B_4487F97E36F1_.wvu.PrintTitles" localSheetId="13" hidden="1">第7表!$A:$B</definedName>
    <definedName name="Z_6F28069D_A7F4_41D2_AA1B_4487F97E36F1_.wvu.PrintTitles" localSheetId="14" hidden="1">第8表!$A:$A</definedName>
    <definedName name="Z_6F28069D_A7F4_41D2_AA1B_4487F97E36F1_.wvu.PrintTitles" localSheetId="15" hidden="1">第8表の2!$A:$A</definedName>
    <definedName name="ｺﾋﾟｰ元" localSheetId="1">#REF!</definedName>
    <definedName name="ｺﾋﾟｰ元" localSheetId="0">#REF!</definedName>
    <definedName name="ｺﾋﾟｰ元">#REF!</definedName>
    <definedName name="コピー先" localSheetId="1">#REF!</definedName>
    <definedName name="コピー先" localSheetId="0">#REF!</definedName>
    <definedName name="コピー先">#REF!</definedName>
    <definedName name="対前年度比" localSheetId="1">#REF!</definedName>
    <definedName name="対前年度比" localSheetId="0">#REF!</definedName>
    <definedName name="対前年度比">#REF!</definedName>
    <definedName name="第１表" localSheetId="1">#REF!</definedName>
    <definedName name="第１表" localSheetId="0">#REF!</definedName>
    <definedName name="第１表">#REF!</definedName>
    <definedName name="第１表の２" localSheetId="1">#REF!</definedName>
    <definedName name="第１表の２" localSheetId="0">#REF!</definedName>
    <definedName name="第１表の２">#REF!</definedName>
    <definedName name="第２表" localSheetId="1">#REF!</definedName>
    <definedName name="第２表" localSheetId="0">#REF!</definedName>
    <definedName name="第２表">#REF!</definedName>
    <definedName name="第３表" localSheetId="1">#REF!</definedName>
    <definedName name="第３表" localSheetId="0">#REF!</definedName>
    <definedName name="第３表">#REF!</definedName>
    <definedName name="第４表" localSheetId="1">#REF!</definedName>
    <definedName name="第４表" localSheetId="0">#REF!</definedName>
    <definedName name="第４表">#REF!</definedName>
    <definedName name="第４表の２" localSheetId="1">#REF!</definedName>
    <definedName name="第４表の２" localSheetId="0">#REF!</definedName>
    <definedName name="第４表の２">#REF!</definedName>
    <definedName name="第５表" localSheetId="1">#REF!</definedName>
    <definedName name="第５表" localSheetId="0">#REF!</definedName>
    <definedName name="第５表">#REF!</definedName>
    <definedName name="第６表" localSheetId="1">#REF!</definedName>
    <definedName name="第６表" localSheetId="0">#REF!</definedName>
    <definedName name="第６表">#REF!</definedName>
    <definedName name="第６表の２" localSheetId="1">#REF!</definedName>
    <definedName name="第６表の２" localSheetId="0">#REF!</definedName>
    <definedName name="第６表の２">#REF!</definedName>
    <definedName name="第６表の３" localSheetId="1">#REF!</definedName>
    <definedName name="第６表の３" localSheetId="0">#REF!</definedName>
    <definedName name="第６表の３">#REF!</definedName>
    <definedName name="第７表" localSheetId="1">#REF!</definedName>
    <definedName name="第７表" localSheetId="0">#REF!</definedName>
    <definedName name="第７表">#REF!</definedName>
    <definedName name="第７表の２" localSheetId="1">#REF!</definedName>
    <definedName name="第７表の２" localSheetId="0">#REF!</definedName>
    <definedName name="第７表の２">#REF!</definedName>
    <definedName name="第８表の２確定" localSheetId="1">#REF!</definedName>
    <definedName name="第８表の２確定" localSheetId="0">#REF!</definedName>
    <definedName name="第８表の２確定">#REF!</definedName>
    <definedName name="第８表の２返戻" localSheetId="1">#REF!</definedName>
    <definedName name="第８表の２返戻" localSheetId="0">#REF!</definedName>
    <definedName name="第８表の２返戻">#REF!</definedName>
    <definedName name="第８表確定" localSheetId="1">#REF!</definedName>
    <definedName name="第８表確定" localSheetId="0">#REF!</definedName>
    <definedName name="第８表確定">#REF!</definedName>
    <definedName name="第８表返戻" localSheetId="1">#REF!</definedName>
    <definedName name="第８表返戻" localSheetId="0">#REF!</definedName>
    <definedName name="第８表返戻">#REF!</definedName>
  </definedNames>
  <calcPr calcId="191029"/>
  <customWorkbookViews>
    <customWorkbookView name="社会保険診療報酬支払基金 - 個人用ビュー" guid="{6F28069D-A7F4-41D2-AA1B-4487F97E36F1}" mergeInterval="0" personalView="1" xWindow="6" yWindow="520" windowWidth="1249" windowHeight="304" tabRatio="840" activeSheetId="3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27" l="1"/>
  <c r="C10" i="27"/>
  <c r="C12" i="27"/>
  <c r="D12" i="27" s="1"/>
  <c r="C13" i="27"/>
  <c r="D13" i="27" s="1"/>
  <c r="C14" i="27"/>
  <c r="D14" i="27" s="1"/>
  <c r="C16" i="27"/>
  <c r="D16" i="27" s="1"/>
  <c r="C17" i="27"/>
  <c r="D17" i="27" s="1"/>
  <c r="C18" i="27"/>
  <c r="D18" i="27" s="1"/>
  <c r="C19" i="27"/>
  <c r="C20" i="27"/>
  <c r="C21" i="27"/>
  <c r="B22" i="27"/>
  <c r="B24" i="27"/>
  <c r="C25" i="27"/>
  <c r="D25" i="27" s="1"/>
  <c r="B26" i="27"/>
  <c r="C27" i="27"/>
  <c r="D27" i="27" s="1"/>
  <c r="C28" i="27"/>
  <c r="C29" i="27"/>
  <c r="D29" i="27" s="1"/>
  <c r="C30" i="27"/>
  <c r="D30" i="27" s="1"/>
  <c r="C32" i="27"/>
  <c r="C33" i="27"/>
  <c r="B34" i="27"/>
  <c r="C35" i="27"/>
  <c r="C36" i="27"/>
  <c r="B38" i="27"/>
  <c r="B40" i="27"/>
  <c r="C41" i="27"/>
  <c r="D41" i="27" s="1"/>
  <c r="B42" i="27"/>
  <c r="C44" i="27"/>
  <c r="D44" i="27" s="1"/>
  <c r="C45" i="27"/>
  <c r="D45" i="27" s="1"/>
  <c r="C46" i="27"/>
  <c r="D46" i="27" s="1"/>
  <c r="C47" i="27"/>
  <c r="D47" i="27" s="1"/>
  <c r="C48" i="27"/>
  <c r="B50" i="27"/>
  <c r="C51" i="27"/>
  <c r="D51" i="27" s="1"/>
  <c r="C52" i="27"/>
  <c r="D52" i="27" s="1"/>
  <c r="C53" i="27"/>
  <c r="D53" i="27" s="1"/>
  <c r="C54" i="27"/>
  <c r="D54" i="27" s="1"/>
  <c r="C55" i="27"/>
  <c r="A7" i="20"/>
  <c r="A7" i="27"/>
  <c r="P2" i="27"/>
  <c r="A8" i="27"/>
  <c r="C37" i="27"/>
  <c r="C42" i="27"/>
  <c r="D42" i="27" s="1"/>
  <c r="C49" i="27"/>
  <c r="D49" i="27" s="1"/>
  <c r="E9" i="27"/>
  <c r="E10" i="27"/>
  <c r="E11" i="27"/>
  <c r="E12" i="27"/>
  <c r="E13" i="27"/>
  <c r="E14" i="27"/>
  <c r="E15" i="27"/>
  <c r="E16" i="27"/>
  <c r="E17" i="27"/>
  <c r="E18" i="27"/>
  <c r="E19" i="27"/>
  <c r="E20" i="27"/>
  <c r="E21" i="27"/>
  <c r="E22" i="27"/>
  <c r="E23" i="27"/>
  <c r="E24" i="27"/>
  <c r="E25" i="27"/>
  <c r="E26" i="27"/>
  <c r="E27" i="27"/>
  <c r="E28" i="27"/>
  <c r="E29" i="27"/>
  <c r="E30" i="27"/>
  <c r="E31" i="27"/>
  <c r="E32" i="27"/>
  <c r="E33" i="27"/>
  <c r="E34" i="27"/>
  <c r="E35" i="27"/>
  <c r="E36" i="27"/>
  <c r="E37" i="27"/>
  <c r="E38" i="27"/>
  <c r="E39" i="27"/>
  <c r="E40" i="27"/>
  <c r="E41" i="27"/>
  <c r="E42" i="27"/>
  <c r="E43" i="27"/>
  <c r="E44" i="27"/>
  <c r="E45" i="27"/>
  <c r="E46" i="27"/>
  <c r="E47" i="27"/>
  <c r="E48" i="27"/>
  <c r="E49" i="27"/>
  <c r="E50" i="27"/>
  <c r="E51" i="27"/>
  <c r="E52" i="27"/>
  <c r="E53" i="27"/>
  <c r="E54" i="27"/>
  <c r="E55" i="27"/>
  <c r="F9" i="27"/>
  <c r="F10" i="27"/>
  <c r="G10" i="27" s="1"/>
  <c r="F11" i="27"/>
  <c r="F12" i="27"/>
  <c r="G12" i="27" s="1"/>
  <c r="F13" i="27"/>
  <c r="G13" i="27" s="1"/>
  <c r="F14" i="27"/>
  <c r="G14" i="27" s="1"/>
  <c r="F15" i="27"/>
  <c r="G15" i="27" s="1"/>
  <c r="F16" i="27"/>
  <c r="G16" i="27" s="1"/>
  <c r="F17" i="27"/>
  <c r="G17" i="27" s="1"/>
  <c r="F18" i="27"/>
  <c r="G18" i="27" s="1"/>
  <c r="F19" i="27"/>
  <c r="G19" i="27" s="1"/>
  <c r="F20" i="27"/>
  <c r="F21" i="27"/>
  <c r="F22" i="27"/>
  <c r="G22" i="27" s="1"/>
  <c r="F23" i="27"/>
  <c r="F24" i="27"/>
  <c r="G24" i="27" s="1"/>
  <c r="F25" i="27"/>
  <c r="G25" i="27" s="1"/>
  <c r="F26" i="27"/>
  <c r="G26" i="27" s="1"/>
  <c r="F27" i="27"/>
  <c r="G27" i="27" s="1"/>
  <c r="F28" i="27"/>
  <c r="G28" i="27" s="1"/>
  <c r="F29" i="27"/>
  <c r="G29" i="27" s="1"/>
  <c r="F30" i="27"/>
  <c r="G30" i="27" s="1"/>
  <c r="F31" i="27"/>
  <c r="G31" i="27" s="1"/>
  <c r="F32" i="27"/>
  <c r="G32" i="27" s="1"/>
  <c r="F33" i="27"/>
  <c r="G33" i="27" s="1"/>
  <c r="F34" i="27"/>
  <c r="F35" i="27"/>
  <c r="F36" i="27"/>
  <c r="G36" i="27" s="1"/>
  <c r="F37" i="27"/>
  <c r="F38" i="27"/>
  <c r="G38" i="27" s="1"/>
  <c r="F39" i="27"/>
  <c r="G39" i="27" s="1"/>
  <c r="F40" i="27"/>
  <c r="G40" i="27" s="1"/>
  <c r="F41" i="27"/>
  <c r="G41" i="27" s="1"/>
  <c r="F42" i="27"/>
  <c r="G42" i="27" s="1"/>
  <c r="F43" i="27"/>
  <c r="G43" i="27" s="1"/>
  <c r="F44" i="27"/>
  <c r="G44" i="27" s="1"/>
  <c r="F45" i="27"/>
  <c r="G45" i="27" s="1"/>
  <c r="F46" i="27"/>
  <c r="G46" i="27" s="1"/>
  <c r="F47" i="27"/>
  <c r="G47" i="27" s="1"/>
  <c r="F48" i="27"/>
  <c r="F49" i="27"/>
  <c r="G49" i="27" s="1"/>
  <c r="F50" i="27"/>
  <c r="G50" i="27" s="1"/>
  <c r="F51" i="27"/>
  <c r="G51" i="27" s="1"/>
  <c r="F52" i="27"/>
  <c r="G52" i="27" s="1"/>
  <c r="F53" i="27"/>
  <c r="G53" i="27" s="1"/>
  <c r="F54" i="27"/>
  <c r="G54" i="27" s="1"/>
  <c r="F55" i="27"/>
  <c r="G55" i="27" s="1"/>
  <c r="H9" i="27"/>
  <c r="H10" i="27"/>
  <c r="H11" i="27"/>
  <c r="H12" i="27"/>
  <c r="H13" i="27"/>
  <c r="H14" i="27"/>
  <c r="H15" i="27"/>
  <c r="H16" i="27"/>
  <c r="H17" i="27"/>
  <c r="H18" i="27"/>
  <c r="H19" i="27"/>
  <c r="H20" i="27"/>
  <c r="H21" i="27"/>
  <c r="H22" i="27"/>
  <c r="H23" i="27"/>
  <c r="H24" i="27"/>
  <c r="H25" i="27"/>
  <c r="H26" i="27"/>
  <c r="H27" i="27"/>
  <c r="H28" i="27"/>
  <c r="H29" i="27"/>
  <c r="H30" i="27"/>
  <c r="H31" i="27"/>
  <c r="H32" i="27"/>
  <c r="H33" i="27"/>
  <c r="H34" i="27"/>
  <c r="H35" i="27"/>
  <c r="H36" i="27"/>
  <c r="H37" i="27"/>
  <c r="H38" i="27"/>
  <c r="H39" i="27"/>
  <c r="H40" i="27"/>
  <c r="H41" i="27"/>
  <c r="H42" i="27"/>
  <c r="H43" i="27"/>
  <c r="H44" i="27"/>
  <c r="H45" i="27"/>
  <c r="H46" i="27"/>
  <c r="H47" i="27"/>
  <c r="H48" i="27"/>
  <c r="H49" i="27"/>
  <c r="H50" i="27"/>
  <c r="H51" i="27"/>
  <c r="H52" i="27"/>
  <c r="H53" i="27"/>
  <c r="H54" i="27"/>
  <c r="H55" i="27"/>
  <c r="I9" i="27"/>
  <c r="I10" i="27"/>
  <c r="J10" i="27" s="1"/>
  <c r="I11" i="27"/>
  <c r="J11" i="27" s="1"/>
  <c r="I12" i="27"/>
  <c r="J12" i="27" s="1"/>
  <c r="I13" i="27"/>
  <c r="J13" i="27" s="1"/>
  <c r="I14" i="27"/>
  <c r="J14" i="27" s="1"/>
  <c r="I15" i="27"/>
  <c r="J15" i="27" s="1"/>
  <c r="I16" i="27"/>
  <c r="J16" i="27" s="1"/>
  <c r="I17" i="27"/>
  <c r="J17" i="27" s="1"/>
  <c r="I18" i="27"/>
  <c r="J18" i="27" s="1"/>
  <c r="I19" i="27"/>
  <c r="I20" i="27"/>
  <c r="J20" i="27" s="1"/>
  <c r="I21" i="27"/>
  <c r="I22" i="27"/>
  <c r="I23" i="27"/>
  <c r="I24" i="27"/>
  <c r="J24" i="27" s="1"/>
  <c r="I25" i="27"/>
  <c r="J25" i="27" s="1"/>
  <c r="I26" i="27"/>
  <c r="J26" i="27" s="1"/>
  <c r="I27" i="27"/>
  <c r="J27" i="27" s="1"/>
  <c r="I28" i="27"/>
  <c r="I29" i="27"/>
  <c r="J29" i="27" s="1"/>
  <c r="I30" i="27"/>
  <c r="J30" i="27" s="1"/>
  <c r="I31" i="27"/>
  <c r="J31" i="27" s="1"/>
  <c r="I32" i="27"/>
  <c r="I33" i="27"/>
  <c r="J33" i="27" s="1"/>
  <c r="I34" i="27"/>
  <c r="I35" i="27"/>
  <c r="I36" i="27"/>
  <c r="I37" i="27"/>
  <c r="J37" i="27" s="1"/>
  <c r="I38" i="27"/>
  <c r="J38" i="27" s="1"/>
  <c r="I39" i="27"/>
  <c r="J39" i="27" s="1"/>
  <c r="I40" i="27"/>
  <c r="J40" i="27" s="1"/>
  <c r="I41" i="27"/>
  <c r="J41" i="27" s="1"/>
  <c r="I42" i="27"/>
  <c r="J42" i="27" s="1"/>
  <c r="I43" i="27"/>
  <c r="J43" i="27" s="1"/>
  <c r="I44" i="27"/>
  <c r="J44" i="27" s="1"/>
  <c r="I45" i="27"/>
  <c r="J45" i="27" s="1"/>
  <c r="I46" i="27"/>
  <c r="J46" i="27" s="1"/>
  <c r="I47" i="27"/>
  <c r="J47" i="27" s="1"/>
  <c r="I48" i="27"/>
  <c r="J48" i="27" s="1"/>
  <c r="I49" i="27"/>
  <c r="J49" i="27" s="1"/>
  <c r="I50" i="27"/>
  <c r="J50" i="27" s="1"/>
  <c r="I51" i="27"/>
  <c r="J51" i="27" s="1"/>
  <c r="I52" i="27"/>
  <c r="J52" i="27" s="1"/>
  <c r="I53" i="27"/>
  <c r="J53" i="27" s="1"/>
  <c r="I54" i="27"/>
  <c r="J54" i="27" s="1"/>
  <c r="I55" i="27"/>
  <c r="J55" i="27" s="1"/>
  <c r="K9" i="27"/>
  <c r="K10" i="27"/>
  <c r="K11" i="27"/>
  <c r="K12" i="27"/>
  <c r="K13" i="27"/>
  <c r="K14" i="27"/>
  <c r="K15" i="27"/>
  <c r="K16" i="27"/>
  <c r="K17" i="27"/>
  <c r="K18" i="27"/>
  <c r="K19" i="27"/>
  <c r="K20" i="27"/>
  <c r="K21" i="27"/>
  <c r="K22" i="27"/>
  <c r="K23" i="27"/>
  <c r="K24" i="27"/>
  <c r="K25" i="27"/>
  <c r="K26" i="27"/>
  <c r="K27" i="27"/>
  <c r="K28" i="27"/>
  <c r="K29" i="27"/>
  <c r="K30" i="27"/>
  <c r="K31" i="27"/>
  <c r="K32" i="27"/>
  <c r="K33" i="27"/>
  <c r="K34" i="27"/>
  <c r="K35" i="27"/>
  <c r="K36" i="27"/>
  <c r="K37" i="27"/>
  <c r="K38" i="27"/>
  <c r="K39" i="27"/>
  <c r="K40" i="27"/>
  <c r="K41" i="27"/>
  <c r="K42" i="27"/>
  <c r="K43" i="27"/>
  <c r="K44" i="27"/>
  <c r="K45" i="27"/>
  <c r="K46" i="27"/>
  <c r="K47" i="27"/>
  <c r="K48" i="27"/>
  <c r="K49" i="27"/>
  <c r="K50" i="27"/>
  <c r="K51" i="27"/>
  <c r="K52" i="27"/>
  <c r="K53" i="27"/>
  <c r="K54" i="27"/>
  <c r="K55" i="27"/>
  <c r="L9" i="27"/>
  <c r="L10" i="27"/>
  <c r="M10" i="27" s="1"/>
  <c r="L11" i="27"/>
  <c r="M11" i="27" s="1"/>
  <c r="L12" i="27"/>
  <c r="M12" i="27" s="1"/>
  <c r="L13" i="27"/>
  <c r="M13" i="27" s="1"/>
  <c r="L14" i="27"/>
  <c r="M14" i="27" s="1"/>
  <c r="L15" i="27"/>
  <c r="M15" i="27" s="1"/>
  <c r="L16" i="27"/>
  <c r="M16" i="27" s="1"/>
  <c r="L17" i="27"/>
  <c r="M17" i="27" s="1"/>
  <c r="L18" i="27"/>
  <c r="M18" i="27" s="1"/>
  <c r="L19" i="27"/>
  <c r="M19" i="27" s="1"/>
  <c r="L20" i="27"/>
  <c r="M20" i="27" s="1"/>
  <c r="L21" i="27"/>
  <c r="M21" i="27" s="1"/>
  <c r="L22" i="27"/>
  <c r="M22" i="27" s="1"/>
  <c r="L23" i="27"/>
  <c r="M23" i="27" s="1"/>
  <c r="L24" i="27"/>
  <c r="M24" i="27" s="1"/>
  <c r="L25" i="27"/>
  <c r="M25" i="27" s="1"/>
  <c r="L26" i="27"/>
  <c r="M26" i="27" s="1"/>
  <c r="L27" i="27"/>
  <c r="M27" i="27" s="1"/>
  <c r="L28" i="27"/>
  <c r="M28" i="27" s="1"/>
  <c r="L29" i="27"/>
  <c r="M29" i="27" s="1"/>
  <c r="L30" i="27"/>
  <c r="M30" i="27" s="1"/>
  <c r="L31" i="27"/>
  <c r="M31" i="27" s="1"/>
  <c r="L32" i="27"/>
  <c r="M32" i="27" s="1"/>
  <c r="L33" i="27"/>
  <c r="M33" i="27" s="1"/>
  <c r="L34" i="27"/>
  <c r="M34" i="27" s="1"/>
  <c r="L35" i="27"/>
  <c r="L36" i="27"/>
  <c r="L37" i="27"/>
  <c r="M37" i="27" s="1"/>
  <c r="L38" i="27"/>
  <c r="M38" i="27" s="1"/>
  <c r="L39" i="27"/>
  <c r="M39" i="27" s="1"/>
  <c r="L40" i="27"/>
  <c r="M40" i="27" s="1"/>
  <c r="L41" i="27"/>
  <c r="M41" i="27" s="1"/>
  <c r="L42" i="27"/>
  <c r="M42" i="27" s="1"/>
  <c r="L43" i="27"/>
  <c r="M43" i="27" s="1"/>
  <c r="L44" i="27"/>
  <c r="M44" i="27" s="1"/>
  <c r="L45" i="27"/>
  <c r="M45" i="27" s="1"/>
  <c r="L46" i="27"/>
  <c r="M46" i="27" s="1"/>
  <c r="L47" i="27"/>
  <c r="M47" i="27" s="1"/>
  <c r="L48" i="27"/>
  <c r="M48" i="27" s="1"/>
  <c r="L49" i="27"/>
  <c r="M49" i="27" s="1"/>
  <c r="L50" i="27"/>
  <c r="M50" i="27" s="1"/>
  <c r="L51" i="27"/>
  <c r="M51" i="27" s="1"/>
  <c r="L52" i="27"/>
  <c r="M52" i="27" s="1"/>
  <c r="L53" i="27"/>
  <c r="M53" i="27" s="1"/>
  <c r="L54" i="27"/>
  <c r="M54" i="27" s="1"/>
  <c r="L55" i="27"/>
  <c r="M55" i="27" s="1"/>
  <c r="N9" i="27"/>
  <c r="N10" i="27"/>
  <c r="N11" i="27"/>
  <c r="N12" i="27"/>
  <c r="N13" i="27"/>
  <c r="N14" i="27"/>
  <c r="N15" i="27"/>
  <c r="N16" i="27"/>
  <c r="N17" i="27"/>
  <c r="N18" i="27"/>
  <c r="N19" i="27"/>
  <c r="N20" i="27"/>
  <c r="N21" i="27"/>
  <c r="N22" i="27"/>
  <c r="N23" i="27"/>
  <c r="N24" i="27"/>
  <c r="N25" i="27"/>
  <c r="N26" i="27"/>
  <c r="N27" i="27"/>
  <c r="N28" i="27"/>
  <c r="N29" i="27"/>
  <c r="N30" i="27"/>
  <c r="N31" i="27"/>
  <c r="N32" i="27"/>
  <c r="N33" i="27"/>
  <c r="N34" i="27"/>
  <c r="N35" i="27"/>
  <c r="N36" i="27"/>
  <c r="N37" i="27"/>
  <c r="N38" i="27"/>
  <c r="N39" i="27"/>
  <c r="N40" i="27"/>
  <c r="N41" i="27"/>
  <c r="N42" i="27"/>
  <c r="N43" i="27"/>
  <c r="N44" i="27"/>
  <c r="N45" i="27"/>
  <c r="N46" i="27"/>
  <c r="N47" i="27"/>
  <c r="N48" i="27"/>
  <c r="N49" i="27"/>
  <c r="N50" i="27"/>
  <c r="N51" i="27"/>
  <c r="N52" i="27"/>
  <c r="N53" i="27"/>
  <c r="N54" i="27"/>
  <c r="N55" i="27"/>
  <c r="O9" i="27"/>
  <c r="P9" i="27" s="1"/>
  <c r="O10" i="27"/>
  <c r="P10" i="27" s="1"/>
  <c r="O11" i="27"/>
  <c r="P11" i="27" s="1"/>
  <c r="O12" i="27"/>
  <c r="P12" i="27" s="1"/>
  <c r="O13" i="27"/>
  <c r="P13" i="27" s="1"/>
  <c r="O14" i="27"/>
  <c r="P14" i="27" s="1"/>
  <c r="O15" i="27"/>
  <c r="P15" i="27" s="1"/>
  <c r="O16" i="27"/>
  <c r="P16" i="27" s="1"/>
  <c r="O17" i="27"/>
  <c r="P17" i="27" s="1"/>
  <c r="O18" i="27"/>
  <c r="P18" i="27" s="1"/>
  <c r="O19" i="27"/>
  <c r="P19" i="27" s="1"/>
  <c r="O20" i="27"/>
  <c r="P20" i="27" s="1"/>
  <c r="O21" i="27"/>
  <c r="P21" i="27" s="1"/>
  <c r="O22" i="27"/>
  <c r="P22" i="27" s="1"/>
  <c r="O23" i="27"/>
  <c r="P23" i="27" s="1"/>
  <c r="O24" i="27"/>
  <c r="P24" i="27" s="1"/>
  <c r="O25" i="27"/>
  <c r="P25" i="27" s="1"/>
  <c r="O26" i="27"/>
  <c r="P26" i="27" s="1"/>
  <c r="O27" i="27"/>
  <c r="P27" i="27" s="1"/>
  <c r="O28" i="27"/>
  <c r="P28" i="27" s="1"/>
  <c r="O29" i="27"/>
  <c r="P29" i="27" s="1"/>
  <c r="O30" i="27"/>
  <c r="P30" i="27" s="1"/>
  <c r="O31" i="27"/>
  <c r="P31" i="27" s="1"/>
  <c r="O32" i="27"/>
  <c r="P32" i="27" s="1"/>
  <c r="O33" i="27"/>
  <c r="P33" i="27" s="1"/>
  <c r="O34" i="27"/>
  <c r="P34" i="27" s="1"/>
  <c r="O35" i="27"/>
  <c r="P35" i="27" s="1"/>
  <c r="O36" i="27"/>
  <c r="P36" i="27" s="1"/>
  <c r="O37" i="27"/>
  <c r="P37" i="27" s="1"/>
  <c r="O38" i="27"/>
  <c r="P38" i="27" s="1"/>
  <c r="O39" i="27"/>
  <c r="P39" i="27" s="1"/>
  <c r="O40" i="27"/>
  <c r="P40" i="27" s="1"/>
  <c r="O41" i="27"/>
  <c r="P41" i="27" s="1"/>
  <c r="O42" i="27"/>
  <c r="P42" i="27" s="1"/>
  <c r="O43" i="27"/>
  <c r="P43" i="27" s="1"/>
  <c r="O44" i="27"/>
  <c r="P44" i="27" s="1"/>
  <c r="O45" i="27"/>
  <c r="P45" i="27" s="1"/>
  <c r="O46" i="27"/>
  <c r="P46" i="27" s="1"/>
  <c r="O47" i="27"/>
  <c r="P47" i="27" s="1"/>
  <c r="O48" i="27"/>
  <c r="P48" i="27" s="1"/>
  <c r="O49" i="27"/>
  <c r="P49" i="27" s="1"/>
  <c r="O50" i="27"/>
  <c r="P50" i="27" s="1"/>
  <c r="O51" i="27"/>
  <c r="P51" i="27" s="1"/>
  <c r="O52" i="27"/>
  <c r="P52" i="27" s="1"/>
  <c r="O53" i="27"/>
  <c r="P53" i="27" s="1"/>
  <c r="O54" i="27"/>
  <c r="P54" i="27" s="1"/>
  <c r="O55" i="27"/>
  <c r="P55" i="27" s="1"/>
  <c r="P2" i="24"/>
  <c r="AE2" i="24"/>
  <c r="A9" i="24"/>
  <c r="E10" i="24"/>
  <c r="N10" i="24"/>
  <c r="E11" i="24"/>
  <c r="N11" i="24"/>
  <c r="E12" i="24"/>
  <c r="N12" i="24"/>
  <c r="E13" i="24"/>
  <c r="N13" i="24"/>
  <c r="E14" i="24"/>
  <c r="N14" i="24"/>
  <c r="E15" i="24"/>
  <c r="N15" i="24"/>
  <c r="E16" i="24"/>
  <c r="N16" i="24"/>
  <c r="E17" i="24"/>
  <c r="N17" i="24"/>
  <c r="E18" i="24"/>
  <c r="N18" i="24"/>
  <c r="E19" i="24"/>
  <c r="N19" i="24"/>
  <c r="E20" i="24"/>
  <c r="N20" i="24"/>
  <c r="E21" i="24"/>
  <c r="N21" i="24"/>
  <c r="E22" i="24"/>
  <c r="N22" i="24"/>
  <c r="E23" i="24"/>
  <c r="N23" i="24"/>
  <c r="E24" i="24"/>
  <c r="N24" i="24"/>
  <c r="E25" i="24"/>
  <c r="N25" i="24"/>
  <c r="E26" i="24"/>
  <c r="N26" i="24"/>
  <c r="E27" i="24"/>
  <c r="N27" i="24"/>
  <c r="E28" i="24"/>
  <c r="N28" i="24"/>
  <c r="E29" i="24"/>
  <c r="N29" i="24"/>
  <c r="E30" i="24"/>
  <c r="N30" i="24"/>
  <c r="E31" i="24"/>
  <c r="N31" i="24"/>
  <c r="E32" i="24"/>
  <c r="N32" i="24"/>
  <c r="E33" i="24"/>
  <c r="N33" i="24"/>
  <c r="E34" i="24"/>
  <c r="N34" i="24"/>
  <c r="E35" i="24"/>
  <c r="N35" i="24"/>
  <c r="E36" i="24"/>
  <c r="N36" i="24"/>
  <c r="E37" i="24"/>
  <c r="N37" i="24"/>
  <c r="E38" i="24"/>
  <c r="N38" i="24"/>
  <c r="E39" i="24"/>
  <c r="N39" i="24"/>
  <c r="E40" i="24"/>
  <c r="N40" i="24"/>
  <c r="E41" i="24"/>
  <c r="N41" i="24"/>
  <c r="E42" i="24"/>
  <c r="N42" i="24"/>
  <c r="E43" i="24"/>
  <c r="N43" i="24"/>
  <c r="E44" i="24"/>
  <c r="N44" i="24"/>
  <c r="E45" i="24"/>
  <c r="N45" i="24"/>
  <c r="E46" i="24"/>
  <c r="N46" i="24"/>
  <c r="E47" i="24"/>
  <c r="N47" i="24"/>
  <c r="E48" i="24"/>
  <c r="N48" i="24"/>
  <c r="E49" i="24"/>
  <c r="N49" i="24"/>
  <c r="E50" i="24"/>
  <c r="N50" i="24"/>
  <c r="E51" i="24"/>
  <c r="G51" i="24" s="1"/>
  <c r="N51" i="24"/>
  <c r="E52" i="24"/>
  <c r="N52" i="24"/>
  <c r="E53" i="24"/>
  <c r="N53" i="24"/>
  <c r="E54" i="24"/>
  <c r="N54" i="24"/>
  <c r="E55" i="24"/>
  <c r="N55" i="24"/>
  <c r="E56" i="24"/>
  <c r="N56" i="24"/>
  <c r="F10" i="24"/>
  <c r="O10" i="24"/>
  <c r="F11" i="24"/>
  <c r="O11" i="24"/>
  <c r="F12" i="24"/>
  <c r="O12" i="24"/>
  <c r="F13" i="24"/>
  <c r="G13" i="24" s="1"/>
  <c r="O13" i="24"/>
  <c r="F14" i="24"/>
  <c r="O14" i="24"/>
  <c r="F15" i="24"/>
  <c r="O15" i="24"/>
  <c r="F16" i="24"/>
  <c r="O16" i="24"/>
  <c r="F17" i="24"/>
  <c r="O17" i="24"/>
  <c r="F18" i="24"/>
  <c r="O18" i="24"/>
  <c r="F19" i="24"/>
  <c r="O19" i="24"/>
  <c r="F20" i="24"/>
  <c r="O20" i="24"/>
  <c r="F21" i="24"/>
  <c r="O21" i="24"/>
  <c r="F22" i="24"/>
  <c r="O22" i="24"/>
  <c r="F23" i="24"/>
  <c r="O23" i="24"/>
  <c r="F24" i="24"/>
  <c r="O24" i="24"/>
  <c r="F25" i="24"/>
  <c r="O25" i="24"/>
  <c r="F26" i="24"/>
  <c r="O26" i="24"/>
  <c r="F27" i="24"/>
  <c r="O27" i="24"/>
  <c r="F28" i="24"/>
  <c r="O28" i="24"/>
  <c r="P28" i="24" s="1"/>
  <c r="F29" i="24"/>
  <c r="O29" i="24"/>
  <c r="F30" i="24"/>
  <c r="O30" i="24"/>
  <c r="P30" i="24" s="1"/>
  <c r="F31" i="24"/>
  <c r="G31" i="24" s="1"/>
  <c r="O31" i="24"/>
  <c r="F32" i="24"/>
  <c r="O32" i="24"/>
  <c r="P32" i="24" s="1"/>
  <c r="F33" i="24"/>
  <c r="O33" i="24"/>
  <c r="F34" i="24"/>
  <c r="O34" i="24"/>
  <c r="F35" i="24"/>
  <c r="O35" i="24"/>
  <c r="F36" i="24"/>
  <c r="O36" i="24"/>
  <c r="F37" i="24"/>
  <c r="G37" i="24" s="1"/>
  <c r="O37" i="24"/>
  <c r="F38" i="24"/>
  <c r="O38" i="24"/>
  <c r="F39" i="24"/>
  <c r="O39" i="24"/>
  <c r="F40" i="24"/>
  <c r="O40" i="24"/>
  <c r="F41" i="24"/>
  <c r="O41" i="24"/>
  <c r="F42" i="24"/>
  <c r="O42" i="24"/>
  <c r="F43" i="24"/>
  <c r="G43" i="24" s="1"/>
  <c r="O43" i="24"/>
  <c r="F44" i="24"/>
  <c r="O44" i="24"/>
  <c r="F45" i="24"/>
  <c r="O45" i="24"/>
  <c r="F46" i="24"/>
  <c r="O46" i="24"/>
  <c r="F47" i="24"/>
  <c r="O47" i="24"/>
  <c r="F48" i="24"/>
  <c r="O48" i="24"/>
  <c r="F49" i="24"/>
  <c r="O49" i="24"/>
  <c r="F50" i="24"/>
  <c r="O50" i="24"/>
  <c r="F51" i="24"/>
  <c r="O51" i="24"/>
  <c r="F52" i="24"/>
  <c r="O52" i="24"/>
  <c r="F53" i="24"/>
  <c r="G53" i="24" s="1"/>
  <c r="O53" i="24"/>
  <c r="F54" i="24"/>
  <c r="O54" i="24"/>
  <c r="F55" i="24"/>
  <c r="O55" i="24"/>
  <c r="F56" i="24"/>
  <c r="O56" i="24"/>
  <c r="P56" i="24" s="1"/>
  <c r="H10" i="24"/>
  <c r="H11" i="24"/>
  <c r="H12" i="24"/>
  <c r="H13" i="24"/>
  <c r="H14" i="24"/>
  <c r="H15" i="24"/>
  <c r="H16" i="24"/>
  <c r="H17" i="24"/>
  <c r="H18" i="24"/>
  <c r="H19" i="24"/>
  <c r="H20" i="24"/>
  <c r="H21" i="24"/>
  <c r="H22" i="24"/>
  <c r="H23" i="24"/>
  <c r="H24" i="24"/>
  <c r="H25" i="24"/>
  <c r="H26" i="24"/>
  <c r="H27" i="24"/>
  <c r="H28" i="24"/>
  <c r="H29" i="24"/>
  <c r="H30" i="24"/>
  <c r="H31" i="24"/>
  <c r="H32" i="24"/>
  <c r="H33" i="24"/>
  <c r="H34" i="24"/>
  <c r="H35" i="24"/>
  <c r="H36" i="24"/>
  <c r="H37" i="24"/>
  <c r="H38" i="24"/>
  <c r="H39" i="24"/>
  <c r="H40" i="24"/>
  <c r="H41" i="24"/>
  <c r="H42" i="24"/>
  <c r="H43" i="24"/>
  <c r="H44" i="24"/>
  <c r="H45" i="24"/>
  <c r="H46" i="24"/>
  <c r="H47" i="24"/>
  <c r="H48" i="24"/>
  <c r="H49" i="24"/>
  <c r="H50" i="24"/>
  <c r="H51" i="24"/>
  <c r="H52" i="24"/>
  <c r="H53" i="24"/>
  <c r="H54" i="24"/>
  <c r="H55" i="24"/>
  <c r="H56" i="24"/>
  <c r="I10" i="24"/>
  <c r="I11" i="24"/>
  <c r="I12" i="24"/>
  <c r="I13" i="24"/>
  <c r="I14" i="24"/>
  <c r="I15" i="24"/>
  <c r="I16" i="24"/>
  <c r="I17" i="24"/>
  <c r="I18" i="24"/>
  <c r="I19" i="24"/>
  <c r="I20" i="24"/>
  <c r="I21" i="24"/>
  <c r="I22" i="24"/>
  <c r="I23" i="24"/>
  <c r="I24" i="24"/>
  <c r="I25" i="24"/>
  <c r="I26" i="24"/>
  <c r="I27" i="24"/>
  <c r="I28" i="24"/>
  <c r="I29" i="24"/>
  <c r="I30" i="24"/>
  <c r="I31" i="24"/>
  <c r="I32" i="24"/>
  <c r="I33" i="24"/>
  <c r="I34" i="24"/>
  <c r="I35" i="24"/>
  <c r="I36" i="24"/>
  <c r="I37" i="24"/>
  <c r="I38" i="24"/>
  <c r="I39" i="24"/>
  <c r="I40" i="24"/>
  <c r="I41" i="24"/>
  <c r="I42" i="24"/>
  <c r="I43" i="24"/>
  <c r="I44" i="24"/>
  <c r="I45" i="24"/>
  <c r="I46" i="24"/>
  <c r="I47" i="24"/>
  <c r="J47" i="24" s="1"/>
  <c r="I48" i="24"/>
  <c r="I49" i="24"/>
  <c r="I50" i="24"/>
  <c r="I51" i="24"/>
  <c r="I52" i="24"/>
  <c r="I53" i="24"/>
  <c r="I54" i="24"/>
  <c r="I55" i="24"/>
  <c r="I56" i="24"/>
  <c r="K10" i="24"/>
  <c r="K11" i="24"/>
  <c r="K12" i="24"/>
  <c r="K13" i="24"/>
  <c r="K14" i="24"/>
  <c r="K15" i="24"/>
  <c r="K16" i="24"/>
  <c r="K17" i="24"/>
  <c r="K18" i="24"/>
  <c r="K19" i="24"/>
  <c r="K20" i="24"/>
  <c r="K21" i="24"/>
  <c r="K22" i="24"/>
  <c r="K23" i="24"/>
  <c r="K24" i="24"/>
  <c r="M24" i="24" s="1"/>
  <c r="K25" i="24"/>
  <c r="K26" i="24"/>
  <c r="K27" i="24"/>
  <c r="K28" i="24"/>
  <c r="K29" i="24"/>
  <c r="K30" i="24"/>
  <c r="K31" i="24"/>
  <c r="K32" i="24"/>
  <c r="K33" i="24"/>
  <c r="K34" i="24"/>
  <c r="K35" i="24"/>
  <c r="K36" i="24"/>
  <c r="K37" i="24"/>
  <c r="K38" i="24"/>
  <c r="K39" i="24"/>
  <c r="K40" i="24"/>
  <c r="K41" i="24"/>
  <c r="K42" i="24"/>
  <c r="K43" i="24"/>
  <c r="K44" i="24"/>
  <c r="K45" i="24"/>
  <c r="K46" i="24"/>
  <c r="K47" i="24"/>
  <c r="K48" i="24"/>
  <c r="K49" i="24"/>
  <c r="K50" i="24"/>
  <c r="K51" i="24"/>
  <c r="K52" i="24"/>
  <c r="K53" i="24"/>
  <c r="K54" i="24"/>
  <c r="K55" i="24"/>
  <c r="K56" i="24"/>
  <c r="L10" i="24"/>
  <c r="L11" i="24"/>
  <c r="L12" i="24"/>
  <c r="L13" i="24"/>
  <c r="L14" i="24"/>
  <c r="L15" i="24"/>
  <c r="L16" i="24"/>
  <c r="L17" i="24"/>
  <c r="L18" i="24"/>
  <c r="L19" i="24"/>
  <c r="L20" i="24"/>
  <c r="L21" i="24"/>
  <c r="L22" i="24"/>
  <c r="L23" i="24"/>
  <c r="L24" i="24"/>
  <c r="L25" i="24"/>
  <c r="L26" i="24"/>
  <c r="L27" i="24"/>
  <c r="L28" i="24"/>
  <c r="L29" i="24"/>
  <c r="L30" i="24"/>
  <c r="L31" i="24"/>
  <c r="L32" i="24"/>
  <c r="L33" i="24"/>
  <c r="L34" i="24"/>
  <c r="L35" i="24"/>
  <c r="L36" i="24"/>
  <c r="L37" i="24"/>
  <c r="L38" i="24"/>
  <c r="L39" i="24"/>
  <c r="L40" i="24"/>
  <c r="L41" i="24"/>
  <c r="L42" i="24"/>
  <c r="L43" i="24"/>
  <c r="L44" i="24"/>
  <c r="L45" i="24"/>
  <c r="L46" i="24"/>
  <c r="L47" i="24"/>
  <c r="L48" i="24"/>
  <c r="L49" i="24"/>
  <c r="L50" i="24"/>
  <c r="L51" i="24"/>
  <c r="L52" i="24"/>
  <c r="L53" i="24"/>
  <c r="L54" i="24"/>
  <c r="L55" i="24"/>
  <c r="L56" i="24"/>
  <c r="Q10" i="24"/>
  <c r="Q11" i="24"/>
  <c r="Q12" i="24"/>
  <c r="Q13" i="24"/>
  <c r="Q14" i="24"/>
  <c r="Q15" i="24"/>
  <c r="Q16" i="24"/>
  <c r="Q17" i="24"/>
  <c r="Q18" i="24"/>
  <c r="Q19" i="24"/>
  <c r="Q20" i="24"/>
  <c r="Q21" i="24"/>
  <c r="Q22" i="24"/>
  <c r="Q23" i="24"/>
  <c r="Q24" i="24"/>
  <c r="Q25" i="24"/>
  <c r="Q26" i="24"/>
  <c r="Q27" i="24"/>
  <c r="Q28" i="24"/>
  <c r="Q29" i="24"/>
  <c r="Q30" i="24"/>
  <c r="Q31" i="24"/>
  <c r="Q32" i="24"/>
  <c r="Q33" i="24"/>
  <c r="Q34" i="24"/>
  <c r="Q35" i="24"/>
  <c r="Q36" i="24"/>
  <c r="Q37" i="24"/>
  <c r="Q38" i="24"/>
  <c r="Q39" i="24"/>
  <c r="Q40" i="24"/>
  <c r="Q41" i="24"/>
  <c r="Q42" i="24"/>
  <c r="Q43" i="24"/>
  <c r="Q44" i="24"/>
  <c r="Q45" i="24"/>
  <c r="Q46" i="24"/>
  <c r="Q47" i="24"/>
  <c r="Q48" i="24"/>
  <c r="Q49" i="24"/>
  <c r="Q50" i="24"/>
  <c r="Q51" i="24"/>
  <c r="Q52" i="24"/>
  <c r="Q53" i="24"/>
  <c r="Q54" i="24"/>
  <c r="Q55" i="24"/>
  <c r="Q56" i="24"/>
  <c r="R10" i="24"/>
  <c r="R11" i="24"/>
  <c r="R12" i="24"/>
  <c r="R13" i="24"/>
  <c r="R14" i="24"/>
  <c r="R15" i="24"/>
  <c r="R16" i="24"/>
  <c r="R17" i="24"/>
  <c r="R18" i="24"/>
  <c r="R19" i="24"/>
  <c r="R20" i="24"/>
  <c r="R21" i="24"/>
  <c r="R22" i="24"/>
  <c r="R23" i="24"/>
  <c r="R24" i="24"/>
  <c r="R25" i="24"/>
  <c r="R26" i="24"/>
  <c r="R27" i="24"/>
  <c r="R28" i="24"/>
  <c r="R29" i="24"/>
  <c r="R30" i="24"/>
  <c r="R31" i="24"/>
  <c r="R32" i="24"/>
  <c r="R33" i="24"/>
  <c r="R34" i="24"/>
  <c r="R35" i="24"/>
  <c r="R36" i="24"/>
  <c r="R37" i="24"/>
  <c r="S37" i="24" s="1"/>
  <c r="R38" i="24"/>
  <c r="S38" i="24" s="1"/>
  <c r="R39" i="24"/>
  <c r="R40" i="24"/>
  <c r="R41" i="24"/>
  <c r="R42" i="24"/>
  <c r="R43" i="24"/>
  <c r="R44" i="24"/>
  <c r="R45" i="24"/>
  <c r="R46" i="24"/>
  <c r="R47" i="24"/>
  <c r="R48" i="24"/>
  <c r="R49" i="24"/>
  <c r="R50" i="24"/>
  <c r="R51" i="24"/>
  <c r="R52" i="24"/>
  <c r="R53" i="24"/>
  <c r="R54" i="24"/>
  <c r="S54" i="24" s="1"/>
  <c r="R55" i="24"/>
  <c r="R56" i="24"/>
  <c r="T10" i="24"/>
  <c r="T11" i="24"/>
  <c r="T12" i="24"/>
  <c r="T13" i="24"/>
  <c r="T14" i="24"/>
  <c r="T15" i="24"/>
  <c r="T16" i="24"/>
  <c r="T17" i="24"/>
  <c r="T18" i="24"/>
  <c r="T19" i="24"/>
  <c r="T20" i="24"/>
  <c r="T21" i="24"/>
  <c r="T22" i="24"/>
  <c r="T23" i="24"/>
  <c r="T24" i="24"/>
  <c r="T25" i="24"/>
  <c r="T26" i="24"/>
  <c r="T27" i="24"/>
  <c r="T28" i="24"/>
  <c r="T29" i="24"/>
  <c r="T30" i="24"/>
  <c r="T31" i="24"/>
  <c r="T32" i="24"/>
  <c r="T33" i="24"/>
  <c r="T34" i="24"/>
  <c r="T35" i="24"/>
  <c r="T36" i="24"/>
  <c r="T37" i="24"/>
  <c r="T38" i="24"/>
  <c r="T39" i="24"/>
  <c r="T40" i="24"/>
  <c r="T41" i="24"/>
  <c r="T42" i="24"/>
  <c r="T43" i="24"/>
  <c r="T44" i="24"/>
  <c r="T45" i="24"/>
  <c r="T46" i="24"/>
  <c r="T47" i="24"/>
  <c r="T48" i="24"/>
  <c r="T49" i="24"/>
  <c r="T50" i="24"/>
  <c r="T51" i="24"/>
  <c r="T52" i="24"/>
  <c r="T53" i="24"/>
  <c r="T54" i="24"/>
  <c r="T55" i="24"/>
  <c r="T56" i="24"/>
  <c r="U10" i="24"/>
  <c r="U11" i="24"/>
  <c r="U12" i="24"/>
  <c r="U13" i="24"/>
  <c r="U14" i="24"/>
  <c r="U15" i="24"/>
  <c r="U16" i="24"/>
  <c r="U17" i="24"/>
  <c r="U18" i="24"/>
  <c r="U19" i="24"/>
  <c r="U20" i="24"/>
  <c r="U21" i="24"/>
  <c r="U22" i="24"/>
  <c r="U23" i="24"/>
  <c r="U24" i="24"/>
  <c r="V24" i="24" s="1"/>
  <c r="U25" i="24"/>
  <c r="U26" i="24"/>
  <c r="U27" i="24"/>
  <c r="U28" i="24"/>
  <c r="U29" i="24"/>
  <c r="U30" i="24"/>
  <c r="U31" i="24"/>
  <c r="U32" i="24"/>
  <c r="U33" i="24"/>
  <c r="U34" i="24"/>
  <c r="U35" i="24"/>
  <c r="U36" i="24"/>
  <c r="U37" i="24"/>
  <c r="U38" i="24"/>
  <c r="U39" i="24"/>
  <c r="V39" i="24" s="1"/>
  <c r="U40" i="24"/>
  <c r="V40" i="24" s="1"/>
  <c r="U41" i="24"/>
  <c r="U42" i="24"/>
  <c r="U43" i="24"/>
  <c r="U44" i="24"/>
  <c r="U45" i="24"/>
  <c r="V45" i="24" s="1"/>
  <c r="U46" i="24"/>
  <c r="U47" i="24"/>
  <c r="U48" i="24"/>
  <c r="U49" i="24"/>
  <c r="U50" i="24"/>
  <c r="U51" i="24"/>
  <c r="U52" i="24"/>
  <c r="U53" i="24"/>
  <c r="U54" i="24"/>
  <c r="U55" i="24"/>
  <c r="V55" i="24" s="1"/>
  <c r="U56" i="24"/>
  <c r="W10" i="24"/>
  <c r="W11" i="24"/>
  <c r="W12" i="24"/>
  <c r="W13" i="24"/>
  <c r="W14" i="24"/>
  <c r="W15" i="24"/>
  <c r="W16" i="24"/>
  <c r="W17" i="24"/>
  <c r="W18" i="24"/>
  <c r="W19" i="24"/>
  <c r="W20" i="24"/>
  <c r="W21" i="24"/>
  <c r="W22" i="24"/>
  <c r="W23" i="24"/>
  <c r="W24" i="24"/>
  <c r="W25" i="24"/>
  <c r="W26" i="24"/>
  <c r="W27" i="24"/>
  <c r="W28" i="24"/>
  <c r="W29" i="24"/>
  <c r="W30" i="24"/>
  <c r="W31" i="24"/>
  <c r="W32" i="24"/>
  <c r="W33" i="24"/>
  <c r="W34" i="24"/>
  <c r="W35" i="24"/>
  <c r="W36" i="24"/>
  <c r="W37" i="24"/>
  <c r="W38" i="24"/>
  <c r="W39" i="24"/>
  <c r="W40" i="24"/>
  <c r="W41" i="24"/>
  <c r="W42" i="24"/>
  <c r="W43" i="24"/>
  <c r="W44" i="24"/>
  <c r="W45" i="24"/>
  <c r="W46" i="24"/>
  <c r="W47" i="24"/>
  <c r="W48" i="24"/>
  <c r="W49" i="24"/>
  <c r="W50" i="24"/>
  <c r="W51" i="24"/>
  <c r="W52" i="24"/>
  <c r="W53" i="24"/>
  <c r="W54" i="24"/>
  <c r="W55" i="24"/>
  <c r="W56" i="24"/>
  <c r="X10" i="24"/>
  <c r="X11" i="24"/>
  <c r="X12" i="24"/>
  <c r="X13" i="24"/>
  <c r="X14" i="24"/>
  <c r="X15" i="24"/>
  <c r="X16" i="24"/>
  <c r="X17" i="24"/>
  <c r="X18" i="24"/>
  <c r="X19" i="24"/>
  <c r="X20" i="24"/>
  <c r="X21" i="24"/>
  <c r="X22" i="24"/>
  <c r="X23" i="24"/>
  <c r="X24" i="24"/>
  <c r="X25" i="24"/>
  <c r="X26" i="24"/>
  <c r="X27" i="24"/>
  <c r="X28" i="24"/>
  <c r="X29" i="24"/>
  <c r="X30" i="24"/>
  <c r="X31" i="24"/>
  <c r="X32" i="24"/>
  <c r="X33" i="24"/>
  <c r="X34" i="24"/>
  <c r="X35" i="24"/>
  <c r="X36" i="24"/>
  <c r="X37" i="24"/>
  <c r="X38" i="24"/>
  <c r="X39" i="24"/>
  <c r="X40" i="24"/>
  <c r="X41" i="24"/>
  <c r="X42" i="24"/>
  <c r="X43" i="24"/>
  <c r="X44" i="24"/>
  <c r="X45" i="24"/>
  <c r="X46" i="24"/>
  <c r="X47" i="24"/>
  <c r="X48" i="24"/>
  <c r="X49" i="24"/>
  <c r="X50" i="24"/>
  <c r="X51" i="24"/>
  <c r="X52" i="24"/>
  <c r="X53" i="24"/>
  <c r="X54" i="24"/>
  <c r="X55" i="24"/>
  <c r="X56" i="24"/>
  <c r="Z10" i="24"/>
  <c r="Z11" i="24"/>
  <c r="Z12" i="24"/>
  <c r="Z13" i="24"/>
  <c r="Z14" i="24"/>
  <c r="Z15" i="24"/>
  <c r="Z16" i="24"/>
  <c r="Z17" i="24"/>
  <c r="Z18" i="24"/>
  <c r="Z19" i="24"/>
  <c r="Z20" i="24"/>
  <c r="Z21" i="24"/>
  <c r="Z22" i="24"/>
  <c r="Z23" i="24"/>
  <c r="Z24" i="24"/>
  <c r="Z25" i="24"/>
  <c r="Z26" i="24"/>
  <c r="Z27" i="24"/>
  <c r="Z28" i="24"/>
  <c r="Z29" i="24"/>
  <c r="Z30" i="24"/>
  <c r="Z31" i="24"/>
  <c r="Z32" i="24"/>
  <c r="Z33" i="24"/>
  <c r="Z34" i="24"/>
  <c r="Z35" i="24"/>
  <c r="Z36" i="24"/>
  <c r="Z37" i="24"/>
  <c r="Z38" i="24"/>
  <c r="Z39" i="24"/>
  <c r="Z40" i="24"/>
  <c r="Z41" i="24"/>
  <c r="Z42" i="24"/>
  <c r="Z43" i="24"/>
  <c r="Z44" i="24"/>
  <c r="Z45" i="24"/>
  <c r="Z46" i="24"/>
  <c r="Z47" i="24"/>
  <c r="Z48" i="24"/>
  <c r="AB48" i="24" s="1"/>
  <c r="Z49" i="24"/>
  <c r="Z50" i="24"/>
  <c r="Z51" i="24"/>
  <c r="Z52" i="24"/>
  <c r="Z53" i="24"/>
  <c r="Z54" i="24"/>
  <c r="Z55" i="24"/>
  <c r="Z56" i="24"/>
  <c r="AA10" i="24"/>
  <c r="AA11" i="24"/>
  <c r="AA12" i="24"/>
  <c r="AA13" i="24"/>
  <c r="AA14" i="24"/>
  <c r="AA15" i="24"/>
  <c r="AA16" i="24"/>
  <c r="AA17" i="24"/>
  <c r="AA18" i="24"/>
  <c r="AA19" i="24"/>
  <c r="AA20" i="24"/>
  <c r="AA21" i="24"/>
  <c r="AA22" i="24"/>
  <c r="AA23" i="24"/>
  <c r="AA24" i="24"/>
  <c r="AA25" i="24"/>
  <c r="AA26" i="24"/>
  <c r="AA27" i="24"/>
  <c r="AA28" i="24"/>
  <c r="AA29" i="24"/>
  <c r="AA30" i="24"/>
  <c r="AA31" i="24"/>
  <c r="AA32" i="24"/>
  <c r="AA33" i="24"/>
  <c r="AA34" i="24"/>
  <c r="AA35" i="24"/>
  <c r="AB35" i="24" s="1"/>
  <c r="AA36" i="24"/>
  <c r="AA37" i="24"/>
  <c r="AA38" i="24"/>
  <c r="AA39" i="24"/>
  <c r="AA40" i="24"/>
  <c r="AA41" i="24"/>
  <c r="AA42" i="24"/>
  <c r="AA43" i="24"/>
  <c r="AA44" i="24"/>
  <c r="AA45" i="24"/>
  <c r="AA46" i="24"/>
  <c r="AB46" i="24" s="1"/>
  <c r="AA47" i="24"/>
  <c r="AA48" i="24"/>
  <c r="AA49" i="24"/>
  <c r="AA50" i="24"/>
  <c r="AA51" i="24"/>
  <c r="AA52" i="24"/>
  <c r="AA53" i="24"/>
  <c r="AA54" i="24"/>
  <c r="AA55" i="24"/>
  <c r="AA56" i="24"/>
  <c r="AC10" i="24"/>
  <c r="AC11" i="24"/>
  <c r="AC12" i="24"/>
  <c r="AC13" i="24"/>
  <c r="AC14" i="24"/>
  <c r="AC15" i="24"/>
  <c r="AC16" i="24"/>
  <c r="AC17" i="24"/>
  <c r="AC18" i="24"/>
  <c r="AC19" i="24"/>
  <c r="AC20" i="24"/>
  <c r="AC21" i="24"/>
  <c r="AC22" i="24"/>
  <c r="AC23" i="24"/>
  <c r="AC24" i="24"/>
  <c r="AC25" i="24"/>
  <c r="AC26" i="24"/>
  <c r="AC27" i="24"/>
  <c r="AC28" i="24"/>
  <c r="AC29" i="24"/>
  <c r="AC30" i="24"/>
  <c r="AC31" i="24"/>
  <c r="AC32" i="24"/>
  <c r="AC33" i="24"/>
  <c r="AC34" i="24"/>
  <c r="AC35" i="24"/>
  <c r="AC36" i="24"/>
  <c r="AC37" i="24"/>
  <c r="AC38" i="24"/>
  <c r="AC39" i="24"/>
  <c r="AC40" i="24"/>
  <c r="AC41" i="24"/>
  <c r="AC42" i="24"/>
  <c r="AC43" i="24"/>
  <c r="AC44" i="24"/>
  <c r="AC45" i="24"/>
  <c r="AC46" i="24"/>
  <c r="AC47" i="24"/>
  <c r="AC48" i="24"/>
  <c r="AC49" i="24"/>
  <c r="AC50" i="24"/>
  <c r="AC51" i="24"/>
  <c r="AC52" i="24"/>
  <c r="AC53" i="24"/>
  <c r="AC54" i="24"/>
  <c r="AC55" i="24"/>
  <c r="AC56" i="24"/>
  <c r="AD10" i="24"/>
  <c r="AD11" i="24"/>
  <c r="AD12" i="24"/>
  <c r="AD13" i="24"/>
  <c r="AD14" i="24"/>
  <c r="AD15" i="24"/>
  <c r="AD16" i="24"/>
  <c r="AD17" i="24"/>
  <c r="AD18" i="24"/>
  <c r="AD19" i="24"/>
  <c r="AD20" i="24"/>
  <c r="AD21" i="24"/>
  <c r="AD22" i="24"/>
  <c r="AD23" i="24"/>
  <c r="AD24" i="24"/>
  <c r="AD25" i="24"/>
  <c r="AD26" i="24"/>
  <c r="AD27" i="24"/>
  <c r="AD28" i="24"/>
  <c r="AD29" i="24"/>
  <c r="AD30" i="24"/>
  <c r="AD31" i="24"/>
  <c r="AD32" i="24"/>
  <c r="AD33" i="24"/>
  <c r="AD34" i="24"/>
  <c r="AD35" i="24"/>
  <c r="AD36" i="24"/>
  <c r="AD37" i="24"/>
  <c r="AD38" i="24"/>
  <c r="AD39" i="24"/>
  <c r="AD40" i="24"/>
  <c r="AD41" i="24"/>
  <c r="AD42" i="24"/>
  <c r="AD43" i="24"/>
  <c r="AD44" i="24"/>
  <c r="AD45" i="24"/>
  <c r="AD46" i="24"/>
  <c r="AD47" i="24"/>
  <c r="AD48" i="24"/>
  <c r="AD49" i="24"/>
  <c r="AD50" i="24"/>
  <c r="AD51" i="24"/>
  <c r="AD52" i="24"/>
  <c r="AD53" i="24"/>
  <c r="AD54" i="24"/>
  <c r="AD55" i="24"/>
  <c r="AD56" i="24"/>
  <c r="P26" i="24"/>
  <c r="V29" i="24"/>
  <c r="AB32" i="24"/>
  <c r="P34" i="24"/>
  <c r="G41" i="24"/>
  <c r="P42" i="24"/>
  <c r="P44" i="24"/>
  <c r="G45" i="24"/>
  <c r="P50" i="24"/>
  <c r="P52" i="24"/>
  <c r="V53" i="24"/>
  <c r="V56" i="24"/>
  <c r="M2" i="20"/>
  <c r="Y2" i="20"/>
  <c r="A9" i="20"/>
  <c r="B9" i="20"/>
  <c r="C9" i="20"/>
  <c r="D9" i="20"/>
  <c r="E9" i="20"/>
  <c r="F9" i="20"/>
  <c r="G9" i="20"/>
  <c r="H9" i="20"/>
  <c r="I9" i="20"/>
  <c r="J9" i="20"/>
  <c r="K9" i="20"/>
  <c r="L9" i="20"/>
  <c r="M9" i="20"/>
  <c r="N9" i="20"/>
  <c r="O9" i="20"/>
  <c r="P9" i="20"/>
  <c r="Q9" i="20"/>
  <c r="R9" i="20"/>
  <c r="S9" i="20"/>
  <c r="T9" i="20"/>
  <c r="U9" i="20"/>
  <c r="V9" i="20"/>
  <c r="W9" i="20"/>
  <c r="X9" i="20"/>
  <c r="Y9" i="20"/>
  <c r="B10" i="20"/>
  <c r="C10" i="20"/>
  <c r="D10" i="20"/>
  <c r="E10" i="20"/>
  <c r="F10" i="20"/>
  <c r="G10" i="20"/>
  <c r="H10" i="20"/>
  <c r="I10" i="20"/>
  <c r="J10" i="20"/>
  <c r="K10" i="20"/>
  <c r="L10" i="20"/>
  <c r="M10" i="20"/>
  <c r="N10" i="20"/>
  <c r="O10" i="20"/>
  <c r="P10" i="20"/>
  <c r="Q10" i="20"/>
  <c r="R10" i="20"/>
  <c r="S10" i="20"/>
  <c r="T10" i="20"/>
  <c r="U10" i="20"/>
  <c r="V10" i="20"/>
  <c r="W10" i="20"/>
  <c r="X10" i="20"/>
  <c r="Y10" i="20"/>
  <c r="B11" i="20"/>
  <c r="C11" i="20"/>
  <c r="D11" i="20"/>
  <c r="E11" i="20"/>
  <c r="F11" i="20"/>
  <c r="G11" i="20"/>
  <c r="H11" i="20"/>
  <c r="I11" i="20"/>
  <c r="J11" i="20"/>
  <c r="K11" i="20"/>
  <c r="L11" i="20"/>
  <c r="M11" i="20"/>
  <c r="N11" i="20"/>
  <c r="O11" i="20"/>
  <c r="P11" i="20"/>
  <c r="Q11" i="20"/>
  <c r="R11" i="20"/>
  <c r="S11" i="20"/>
  <c r="T11" i="20"/>
  <c r="U11" i="20"/>
  <c r="V11" i="20"/>
  <c r="W11" i="20"/>
  <c r="X11" i="20"/>
  <c r="Y11" i="20"/>
  <c r="B12" i="20"/>
  <c r="C12" i="20"/>
  <c r="D12" i="20"/>
  <c r="E12" i="20"/>
  <c r="F12" i="20"/>
  <c r="G12" i="20"/>
  <c r="H12" i="20"/>
  <c r="I12" i="20"/>
  <c r="J12" i="20"/>
  <c r="K12" i="20"/>
  <c r="L12" i="20"/>
  <c r="M12" i="20"/>
  <c r="N12" i="20"/>
  <c r="O12" i="20"/>
  <c r="P12" i="20"/>
  <c r="Q12" i="20"/>
  <c r="R12" i="20"/>
  <c r="S12" i="20"/>
  <c r="T12" i="20"/>
  <c r="U12" i="20"/>
  <c r="V12" i="20"/>
  <c r="W12" i="20"/>
  <c r="X12" i="20"/>
  <c r="Y12" i="20"/>
  <c r="B13" i="20"/>
  <c r="C13" i="20"/>
  <c r="D13" i="20"/>
  <c r="E13" i="20"/>
  <c r="F13" i="20"/>
  <c r="G13" i="20"/>
  <c r="H13" i="20"/>
  <c r="I13" i="20"/>
  <c r="J13" i="20"/>
  <c r="K13" i="20"/>
  <c r="L13" i="20"/>
  <c r="M13" i="20"/>
  <c r="N13" i="20"/>
  <c r="O13" i="20"/>
  <c r="P13" i="20"/>
  <c r="Q13" i="20"/>
  <c r="R13" i="20"/>
  <c r="S13" i="20"/>
  <c r="T13" i="20"/>
  <c r="U13" i="20"/>
  <c r="V13" i="20"/>
  <c r="W13" i="20"/>
  <c r="X13" i="20"/>
  <c r="Y13" i="20"/>
  <c r="B14" i="20"/>
  <c r="C14" i="20"/>
  <c r="D14" i="20"/>
  <c r="E14" i="20"/>
  <c r="F14" i="20"/>
  <c r="G14" i="20"/>
  <c r="H14" i="20"/>
  <c r="I14" i="20"/>
  <c r="J14" i="20"/>
  <c r="K14" i="20"/>
  <c r="L14" i="20"/>
  <c r="M14" i="20"/>
  <c r="N14" i="20"/>
  <c r="O14" i="20"/>
  <c r="P14" i="20"/>
  <c r="Q14" i="20"/>
  <c r="R14" i="20"/>
  <c r="S14" i="20"/>
  <c r="T14" i="20"/>
  <c r="U14" i="20"/>
  <c r="V14" i="20"/>
  <c r="W14" i="20"/>
  <c r="X14" i="20"/>
  <c r="Y14" i="20"/>
  <c r="B15" i="20"/>
  <c r="C15" i="20"/>
  <c r="D15" i="20"/>
  <c r="E15" i="20"/>
  <c r="F15" i="20"/>
  <c r="G15" i="20"/>
  <c r="H15" i="20"/>
  <c r="I15" i="20"/>
  <c r="J15" i="20"/>
  <c r="K15" i="20"/>
  <c r="L15" i="20"/>
  <c r="M15" i="20"/>
  <c r="N15" i="20"/>
  <c r="O15" i="20"/>
  <c r="P15" i="20"/>
  <c r="Q15" i="20"/>
  <c r="R15" i="20"/>
  <c r="S15" i="20"/>
  <c r="T15" i="20"/>
  <c r="U15" i="20"/>
  <c r="V15" i="20"/>
  <c r="W15" i="20"/>
  <c r="X15" i="20"/>
  <c r="Y15" i="20"/>
  <c r="B16" i="20"/>
  <c r="C16" i="20"/>
  <c r="D16" i="20"/>
  <c r="E16" i="20"/>
  <c r="F16" i="20"/>
  <c r="G16" i="20"/>
  <c r="H16" i="20"/>
  <c r="I16" i="20"/>
  <c r="J16" i="20"/>
  <c r="K16" i="20"/>
  <c r="L16" i="20"/>
  <c r="M16" i="20"/>
  <c r="N16" i="20"/>
  <c r="O16" i="20"/>
  <c r="P16" i="20"/>
  <c r="Q16" i="20"/>
  <c r="R16" i="20"/>
  <c r="S16" i="20"/>
  <c r="T16" i="20"/>
  <c r="U16" i="20"/>
  <c r="V16" i="20"/>
  <c r="W16" i="20"/>
  <c r="X16" i="20"/>
  <c r="Y16" i="20"/>
  <c r="B17" i="20"/>
  <c r="C17" i="20"/>
  <c r="D17" i="20"/>
  <c r="E17" i="20"/>
  <c r="F17" i="20"/>
  <c r="G17" i="20"/>
  <c r="H17" i="20"/>
  <c r="I17" i="20"/>
  <c r="J17" i="20"/>
  <c r="K17" i="20"/>
  <c r="L17" i="20"/>
  <c r="M17" i="20"/>
  <c r="N17" i="20"/>
  <c r="O17" i="20"/>
  <c r="P17" i="20"/>
  <c r="Q17" i="20"/>
  <c r="R17" i="20"/>
  <c r="S17" i="20"/>
  <c r="T17" i="20"/>
  <c r="U17" i="20"/>
  <c r="V17" i="20"/>
  <c r="W17" i="20"/>
  <c r="X17" i="20"/>
  <c r="Y17" i="20"/>
  <c r="B18" i="20"/>
  <c r="C18" i="20"/>
  <c r="D18" i="20"/>
  <c r="E18" i="20"/>
  <c r="F18" i="20"/>
  <c r="G18" i="20"/>
  <c r="H18" i="20"/>
  <c r="I18" i="20"/>
  <c r="J18" i="20"/>
  <c r="K18" i="20"/>
  <c r="L18" i="20"/>
  <c r="M18" i="20"/>
  <c r="N18" i="20"/>
  <c r="O18" i="20"/>
  <c r="P18" i="20"/>
  <c r="Q18" i="20"/>
  <c r="R18" i="20"/>
  <c r="S18" i="20"/>
  <c r="T18" i="20"/>
  <c r="U18" i="20"/>
  <c r="V18" i="20"/>
  <c r="W18" i="20"/>
  <c r="X18" i="20"/>
  <c r="Y18" i="20"/>
  <c r="B19" i="20"/>
  <c r="C19" i="20"/>
  <c r="D19" i="20"/>
  <c r="E19" i="20"/>
  <c r="F19" i="20"/>
  <c r="G19" i="20"/>
  <c r="H19" i="20"/>
  <c r="I19" i="20"/>
  <c r="J19" i="20"/>
  <c r="K19" i="20"/>
  <c r="L19" i="20"/>
  <c r="M19" i="20"/>
  <c r="N19" i="20"/>
  <c r="O19" i="20"/>
  <c r="P19" i="20"/>
  <c r="Q19" i="20"/>
  <c r="R19" i="20"/>
  <c r="S19" i="20"/>
  <c r="T19" i="20"/>
  <c r="U19" i="20"/>
  <c r="V19" i="20"/>
  <c r="W19" i="20"/>
  <c r="X19" i="20"/>
  <c r="Y19" i="20"/>
  <c r="B20" i="20"/>
  <c r="C20" i="20"/>
  <c r="D20" i="20"/>
  <c r="E20" i="20"/>
  <c r="F20" i="20"/>
  <c r="G20" i="20"/>
  <c r="H20" i="20"/>
  <c r="I20" i="20"/>
  <c r="J20" i="20"/>
  <c r="K20" i="20"/>
  <c r="L20" i="20"/>
  <c r="M20" i="20"/>
  <c r="N20" i="20"/>
  <c r="O20" i="20"/>
  <c r="P20" i="20"/>
  <c r="Q20" i="20"/>
  <c r="R20" i="20"/>
  <c r="S20" i="20"/>
  <c r="T20" i="20"/>
  <c r="U20" i="20"/>
  <c r="V20" i="20"/>
  <c r="W20" i="20"/>
  <c r="X20" i="20"/>
  <c r="Y20" i="20"/>
  <c r="B21" i="20"/>
  <c r="C21" i="20"/>
  <c r="D21" i="20"/>
  <c r="E21" i="20"/>
  <c r="F21" i="20"/>
  <c r="G21" i="20"/>
  <c r="H21" i="20"/>
  <c r="I21" i="20"/>
  <c r="J21" i="20"/>
  <c r="K21" i="20"/>
  <c r="L21" i="20"/>
  <c r="M21" i="20"/>
  <c r="N21" i="20"/>
  <c r="O21" i="20"/>
  <c r="P21" i="20"/>
  <c r="Q21" i="20"/>
  <c r="R21" i="20"/>
  <c r="S21" i="20"/>
  <c r="T21" i="20"/>
  <c r="U21" i="20"/>
  <c r="V21" i="20"/>
  <c r="W21" i="20"/>
  <c r="X21" i="20"/>
  <c r="Y21" i="20"/>
  <c r="B22" i="20"/>
  <c r="C22" i="20"/>
  <c r="D22" i="20"/>
  <c r="E22" i="20"/>
  <c r="F22" i="20"/>
  <c r="G22" i="20"/>
  <c r="H22" i="20"/>
  <c r="I22" i="20"/>
  <c r="J22" i="20"/>
  <c r="K22" i="20"/>
  <c r="L22" i="20"/>
  <c r="M22" i="20"/>
  <c r="N22" i="20"/>
  <c r="O22" i="20"/>
  <c r="P22" i="20"/>
  <c r="Q22" i="20"/>
  <c r="R22" i="20"/>
  <c r="S22" i="20"/>
  <c r="T22" i="20"/>
  <c r="U22" i="20"/>
  <c r="V22" i="20"/>
  <c r="W22" i="20"/>
  <c r="X22" i="20"/>
  <c r="Y22" i="20"/>
  <c r="B23" i="20"/>
  <c r="C23" i="20"/>
  <c r="D23" i="20"/>
  <c r="E23" i="20"/>
  <c r="F23" i="20"/>
  <c r="G23" i="20"/>
  <c r="H23" i="20"/>
  <c r="I23" i="20"/>
  <c r="J23" i="20"/>
  <c r="K23" i="20"/>
  <c r="L23" i="20"/>
  <c r="M23" i="20"/>
  <c r="N23" i="20"/>
  <c r="O23" i="20"/>
  <c r="P23" i="20"/>
  <c r="Q23" i="20"/>
  <c r="R23" i="20"/>
  <c r="S23" i="20"/>
  <c r="T23" i="20"/>
  <c r="U23" i="20"/>
  <c r="V23" i="20"/>
  <c r="W23" i="20"/>
  <c r="X23" i="20"/>
  <c r="Y23" i="20"/>
  <c r="B24" i="20"/>
  <c r="C24" i="20"/>
  <c r="D24" i="20"/>
  <c r="E24" i="20"/>
  <c r="F24" i="20"/>
  <c r="G24" i="20"/>
  <c r="H24" i="20"/>
  <c r="I24" i="20"/>
  <c r="J24" i="20"/>
  <c r="K24" i="20"/>
  <c r="L24" i="20"/>
  <c r="M24" i="20"/>
  <c r="N24" i="20"/>
  <c r="O24" i="20"/>
  <c r="P24" i="20"/>
  <c r="Q24" i="20"/>
  <c r="R24" i="20"/>
  <c r="S24" i="20"/>
  <c r="T24" i="20"/>
  <c r="U24" i="20"/>
  <c r="V24" i="20"/>
  <c r="W24" i="20"/>
  <c r="X24" i="20"/>
  <c r="Y24" i="20"/>
  <c r="B25" i="20"/>
  <c r="C25" i="20"/>
  <c r="D25" i="20"/>
  <c r="E25" i="20"/>
  <c r="F25" i="20"/>
  <c r="G25" i="20"/>
  <c r="H25" i="20"/>
  <c r="I25" i="20"/>
  <c r="J25" i="20"/>
  <c r="K25" i="20"/>
  <c r="L25" i="20"/>
  <c r="M25" i="20"/>
  <c r="N25" i="20"/>
  <c r="O25" i="20"/>
  <c r="P25" i="20"/>
  <c r="Q25" i="20"/>
  <c r="R25" i="20"/>
  <c r="S25" i="20"/>
  <c r="T25" i="20"/>
  <c r="U25" i="20"/>
  <c r="V25" i="20"/>
  <c r="W25" i="20"/>
  <c r="X25" i="20"/>
  <c r="Y25" i="20"/>
  <c r="B26" i="20"/>
  <c r="C26" i="20"/>
  <c r="D26" i="20"/>
  <c r="E26" i="20"/>
  <c r="F26" i="20"/>
  <c r="G26" i="20"/>
  <c r="H26" i="20"/>
  <c r="I26" i="20"/>
  <c r="J26" i="20"/>
  <c r="K26" i="20"/>
  <c r="L26" i="20"/>
  <c r="M26" i="20"/>
  <c r="N26" i="20"/>
  <c r="O26" i="20"/>
  <c r="P26" i="20"/>
  <c r="Q26" i="20"/>
  <c r="R26" i="20"/>
  <c r="S26" i="20"/>
  <c r="T26" i="20"/>
  <c r="U26" i="20"/>
  <c r="V26" i="20"/>
  <c r="W26" i="20"/>
  <c r="X26" i="20"/>
  <c r="Y26" i="20"/>
  <c r="B27" i="20"/>
  <c r="C27" i="20"/>
  <c r="D27" i="20"/>
  <c r="E27" i="20"/>
  <c r="F27" i="20"/>
  <c r="G27" i="20"/>
  <c r="H27" i="20"/>
  <c r="I27" i="20"/>
  <c r="J27" i="20"/>
  <c r="K27" i="20"/>
  <c r="L27" i="20"/>
  <c r="M27" i="20"/>
  <c r="N27" i="20"/>
  <c r="O27" i="20"/>
  <c r="P27" i="20"/>
  <c r="Q27" i="20"/>
  <c r="R27" i="20"/>
  <c r="S27" i="20"/>
  <c r="T27" i="20"/>
  <c r="U27" i="20"/>
  <c r="V27" i="20"/>
  <c r="W27" i="20"/>
  <c r="X27" i="20"/>
  <c r="Y27" i="20"/>
  <c r="B28" i="20"/>
  <c r="C28" i="20"/>
  <c r="D28" i="20"/>
  <c r="E28" i="20"/>
  <c r="F28" i="20"/>
  <c r="G28" i="20"/>
  <c r="H28" i="20"/>
  <c r="I28" i="20"/>
  <c r="J28" i="20"/>
  <c r="K28" i="20"/>
  <c r="L28" i="20"/>
  <c r="M28" i="20"/>
  <c r="N28" i="20"/>
  <c r="O28" i="20"/>
  <c r="P28" i="20"/>
  <c r="Q28" i="20"/>
  <c r="R28" i="20"/>
  <c r="S28" i="20"/>
  <c r="T28" i="20"/>
  <c r="U28" i="20"/>
  <c r="V28" i="20"/>
  <c r="W28" i="20"/>
  <c r="X28" i="20"/>
  <c r="Y28" i="20"/>
  <c r="B29" i="20"/>
  <c r="C29" i="20"/>
  <c r="D29" i="20"/>
  <c r="E29" i="20"/>
  <c r="F29" i="20"/>
  <c r="G29" i="20"/>
  <c r="H29" i="20"/>
  <c r="I29" i="20"/>
  <c r="J29" i="20"/>
  <c r="K29" i="20"/>
  <c r="L29" i="20"/>
  <c r="M29" i="20"/>
  <c r="N29" i="20"/>
  <c r="O29" i="20"/>
  <c r="P29" i="20"/>
  <c r="Q29" i="20"/>
  <c r="R29" i="20"/>
  <c r="S29" i="20"/>
  <c r="T29" i="20"/>
  <c r="U29" i="20"/>
  <c r="V29" i="20"/>
  <c r="W29" i="20"/>
  <c r="X29" i="20"/>
  <c r="Y29" i="20"/>
  <c r="B30" i="20"/>
  <c r="C30" i="20"/>
  <c r="D30" i="20"/>
  <c r="E30" i="20"/>
  <c r="F30" i="20"/>
  <c r="G30" i="20"/>
  <c r="H30" i="20"/>
  <c r="I30" i="20"/>
  <c r="J30" i="20"/>
  <c r="K30" i="20"/>
  <c r="L30" i="20"/>
  <c r="M30" i="20"/>
  <c r="N30" i="20"/>
  <c r="O30" i="20"/>
  <c r="P30" i="20"/>
  <c r="Q30" i="20"/>
  <c r="R30" i="20"/>
  <c r="S30" i="20"/>
  <c r="T30" i="20"/>
  <c r="U30" i="20"/>
  <c r="V30" i="20"/>
  <c r="W30" i="20"/>
  <c r="X30" i="20"/>
  <c r="Y30" i="20"/>
  <c r="B31" i="20"/>
  <c r="C31" i="20"/>
  <c r="D31" i="20"/>
  <c r="E31" i="20"/>
  <c r="F31" i="20"/>
  <c r="G31" i="20"/>
  <c r="H31" i="20"/>
  <c r="I31" i="20"/>
  <c r="J31" i="20"/>
  <c r="K31" i="20"/>
  <c r="L31" i="20"/>
  <c r="M31" i="20"/>
  <c r="N31" i="20"/>
  <c r="O31" i="20"/>
  <c r="P31" i="20"/>
  <c r="Q31" i="20"/>
  <c r="R31" i="20"/>
  <c r="S31" i="20"/>
  <c r="T31" i="20"/>
  <c r="U31" i="20"/>
  <c r="V31" i="20"/>
  <c r="W31" i="20"/>
  <c r="X31" i="20"/>
  <c r="Y31" i="20"/>
  <c r="B32" i="20"/>
  <c r="C32" i="20"/>
  <c r="D32" i="20"/>
  <c r="E32" i="20"/>
  <c r="F32" i="20"/>
  <c r="G32" i="20"/>
  <c r="H32" i="20"/>
  <c r="I32" i="20"/>
  <c r="J32" i="20"/>
  <c r="K32" i="20"/>
  <c r="L32" i="20"/>
  <c r="M32" i="20"/>
  <c r="N32" i="20"/>
  <c r="O32" i="20"/>
  <c r="P32" i="20"/>
  <c r="Q32" i="20"/>
  <c r="R32" i="20"/>
  <c r="S32" i="20"/>
  <c r="T32" i="20"/>
  <c r="U32" i="20"/>
  <c r="V32" i="20"/>
  <c r="W32" i="20"/>
  <c r="X32" i="20"/>
  <c r="Y32" i="20"/>
  <c r="B33" i="20"/>
  <c r="C33" i="20"/>
  <c r="D33" i="20"/>
  <c r="E33" i="20"/>
  <c r="F33" i="20"/>
  <c r="G33" i="20"/>
  <c r="H33" i="20"/>
  <c r="I33" i="20"/>
  <c r="J33" i="20"/>
  <c r="K33" i="20"/>
  <c r="L33" i="20"/>
  <c r="M33" i="20"/>
  <c r="N33" i="20"/>
  <c r="O33" i="20"/>
  <c r="P33" i="20"/>
  <c r="Q33" i="20"/>
  <c r="R33" i="20"/>
  <c r="S33" i="20"/>
  <c r="T33" i="20"/>
  <c r="U33" i="20"/>
  <c r="V33" i="20"/>
  <c r="W33" i="20"/>
  <c r="X33" i="20"/>
  <c r="Y33" i="20"/>
  <c r="B34" i="20"/>
  <c r="C34" i="20"/>
  <c r="D34" i="20"/>
  <c r="E34" i="20"/>
  <c r="F34" i="20"/>
  <c r="G34" i="20"/>
  <c r="H34" i="20"/>
  <c r="I34" i="20"/>
  <c r="J34" i="20"/>
  <c r="K34" i="20"/>
  <c r="L34" i="20"/>
  <c r="M34" i="20"/>
  <c r="N34" i="20"/>
  <c r="O34" i="20"/>
  <c r="P34" i="20"/>
  <c r="Q34" i="20"/>
  <c r="R34" i="20"/>
  <c r="S34" i="20"/>
  <c r="T34" i="20"/>
  <c r="U34" i="20"/>
  <c r="V34" i="20"/>
  <c r="W34" i="20"/>
  <c r="X34" i="20"/>
  <c r="Y34" i="20"/>
  <c r="B35" i="20"/>
  <c r="C35" i="20"/>
  <c r="D35" i="20"/>
  <c r="E35" i="20"/>
  <c r="F35" i="20"/>
  <c r="G35" i="20"/>
  <c r="H35" i="20"/>
  <c r="I35" i="20"/>
  <c r="J35" i="20"/>
  <c r="K35" i="20"/>
  <c r="L35" i="20"/>
  <c r="M35" i="20"/>
  <c r="N35" i="20"/>
  <c r="O35" i="20"/>
  <c r="P35" i="20"/>
  <c r="Q35" i="20"/>
  <c r="R35" i="20"/>
  <c r="S35" i="20"/>
  <c r="T35" i="20"/>
  <c r="U35" i="20"/>
  <c r="V35" i="20"/>
  <c r="W35" i="20"/>
  <c r="X35" i="20"/>
  <c r="Y35" i="20"/>
  <c r="B36" i="20"/>
  <c r="C36" i="20"/>
  <c r="D36" i="20"/>
  <c r="E36" i="20"/>
  <c r="F36" i="20"/>
  <c r="G36" i="20"/>
  <c r="H36" i="20"/>
  <c r="I36" i="20"/>
  <c r="J36" i="20"/>
  <c r="K36" i="20"/>
  <c r="L36" i="20"/>
  <c r="M36" i="20"/>
  <c r="N36" i="20"/>
  <c r="O36" i="20"/>
  <c r="P36" i="20"/>
  <c r="Q36" i="20"/>
  <c r="R36" i="20"/>
  <c r="S36" i="20"/>
  <c r="T36" i="20"/>
  <c r="U36" i="20"/>
  <c r="V36" i="20"/>
  <c r="W36" i="20"/>
  <c r="X36" i="20"/>
  <c r="Y36" i="20"/>
  <c r="B37" i="20"/>
  <c r="C37" i="20"/>
  <c r="D37" i="20"/>
  <c r="E37" i="20"/>
  <c r="F37" i="20"/>
  <c r="G37" i="20"/>
  <c r="H37" i="20"/>
  <c r="I37" i="20"/>
  <c r="J37" i="20"/>
  <c r="K37" i="20"/>
  <c r="L37" i="20"/>
  <c r="M37" i="20"/>
  <c r="N37" i="20"/>
  <c r="O37" i="20"/>
  <c r="P37" i="20"/>
  <c r="Q37" i="20"/>
  <c r="R37" i="20"/>
  <c r="S37" i="20"/>
  <c r="T37" i="20"/>
  <c r="U37" i="20"/>
  <c r="V37" i="20"/>
  <c r="W37" i="20"/>
  <c r="X37" i="20"/>
  <c r="Y37" i="20"/>
  <c r="B38" i="20"/>
  <c r="C38" i="20"/>
  <c r="D38" i="20"/>
  <c r="E38" i="20"/>
  <c r="F38" i="20"/>
  <c r="G38" i="20"/>
  <c r="H38" i="20"/>
  <c r="I38" i="20"/>
  <c r="J38" i="20"/>
  <c r="K38" i="20"/>
  <c r="L38" i="20"/>
  <c r="M38" i="20"/>
  <c r="N38" i="20"/>
  <c r="O38" i="20"/>
  <c r="P38" i="20"/>
  <c r="Q38" i="20"/>
  <c r="R38" i="20"/>
  <c r="S38" i="20"/>
  <c r="T38" i="20"/>
  <c r="U38" i="20"/>
  <c r="V38" i="20"/>
  <c r="W38" i="20"/>
  <c r="X38" i="20"/>
  <c r="Y38" i="20"/>
  <c r="B39" i="20"/>
  <c r="C39" i="20"/>
  <c r="D39" i="20"/>
  <c r="E39" i="20"/>
  <c r="F39" i="20"/>
  <c r="G39" i="20"/>
  <c r="H39" i="20"/>
  <c r="I39" i="20"/>
  <c r="J39" i="20"/>
  <c r="K39" i="20"/>
  <c r="L39" i="20"/>
  <c r="M39" i="20"/>
  <c r="N39" i="20"/>
  <c r="O39" i="20"/>
  <c r="P39" i="20"/>
  <c r="Q39" i="20"/>
  <c r="R39" i="20"/>
  <c r="S39" i="20"/>
  <c r="T39" i="20"/>
  <c r="U39" i="20"/>
  <c r="V39" i="20"/>
  <c r="W39" i="20"/>
  <c r="X39" i="20"/>
  <c r="Y39" i="20"/>
  <c r="B40" i="20"/>
  <c r="C40" i="20"/>
  <c r="D40" i="20"/>
  <c r="E40" i="20"/>
  <c r="F40" i="20"/>
  <c r="G40" i="20"/>
  <c r="H40" i="20"/>
  <c r="I40" i="20"/>
  <c r="J40" i="20"/>
  <c r="K40" i="20"/>
  <c r="L40" i="20"/>
  <c r="M40" i="20"/>
  <c r="N40" i="20"/>
  <c r="O40" i="20"/>
  <c r="P40" i="20"/>
  <c r="Q40" i="20"/>
  <c r="R40" i="20"/>
  <c r="S40" i="20"/>
  <c r="T40" i="20"/>
  <c r="U40" i="20"/>
  <c r="V40" i="20"/>
  <c r="W40" i="20"/>
  <c r="X40" i="20"/>
  <c r="Y40" i="20"/>
  <c r="B41" i="20"/>
  <c r="C41" i="20"/>
  <c r="D41" i="20"/>
  <c r="E41" i="20"/>
  <c r="F41" i="20"/>
  <c r="G41" i="20"/>
  <c r="H41" i="20"/>
  <c r="I41" i="20"/>
  <c r="J41" i="20"/>
  <c r="K41" i="20"/>
  <c r="L41" i="20"/>
  <c r="M41" i="20"/>
  <c r="N41" i="20"/>
  <c r="O41" i="20"/>
  <c r="P41" i="20"/>
  <c r="Q41" i="20"/>
  <c r="R41" i="20"/>
  <c r="S41" i="20"/>
  <c r="T41" i="20"/>
  <c r="U41" i="20"/>
  <c r="V41" i="20"/>
  <c r="W41" i="20"/>
  <c r="X41" i="20"/>
  <c r="Y41" i="20"/>
  <c r="B42" i="20"/>
  <c r="C42" i="20"/>
  <c r="D42" i="20"/>
  <c r="E42" i="20"/>
  <c r="F42" i="20"/>
  <c r="G42" i="20"/>
  <c r="H42" i="20"/>
  <c r="I42" i="20"/>
  <c r="J42" i="20"/>
  <c r="K42" i="20"/>
  <c r="L42" i="20"/>
  <c r="M42" i="20"/>
  <c r="N42" i="20"/>
  <c r="O42" i="20"/>
  <c r="P42" i="20"/>
  <c r="Q42" i="20"/>
  <c r="R42" i="20"/>
  <c r="S42" i="20"/>
  <c r="T42" i="20"/>
  <c r="U42" i="20"/>
  <c r="V42" i="20"/>
  <c r="W42" i="20"/>
  <c r="X42" i="20"/>
  <c r="Y42" i="20"/>
  <c r="B43" i="20"/>
  <c r="C43" i="20"/>
  <c r="D43" i="20"/>
  <c r="E43" i="20"/>
  <c r="F43" i="20"/>
  <c r="G43" i="20"/>
  <c r="H43" i="20"/>
  <c r="I43" i="20"/>
  <c r="J43" i="20"/>
  <c r="K43" i="20"/>
  <c r="L43" i="20"/>
  <c r="M43" i="20"/>
  <c r="N43" i="20"/>
  <c r="O43" i="20"/>
  <c r="P43" i="20"/>
  <c r="Q43" i="20"/>
  <c r="R43" i="20"/>
  <c r="S43" i="20"/>
  <c r="T43" i="20"/>
  <c r="U43" i="20"/>
  <c r="V43" i="20"/>
  <c r="W43" i="20"/>
  <c r="X43" i="20"/>
  <c r="Y43" i="20"/>
  <c r="B44" i="20"/>
  <c r="C44" i="20"/>
  <c r="D44" i="20"/>
  <c r="E44" i="20"/>
  <c r="F44" i="20"/>
  <c r="G44" i="20"/>
  <c r="H44" i="20"/>
  <c r="I44" i="20"/>
  <c r="J44" i="20"/>
  <c r="K44" i="20"/>
  <c r="L44" i="20"/>
  <c r="M44" i="20"/>
  <c r="N44" i="20"/>
  <c r="O44" i="20"/>
  <c r="P44" i="20"/>
  <c r="Q44" i="20"/>
  <c r="R44" i="20"/>
  <c r="S44" i="20"/>
  <c r="T44" i="20"/>
  <c r="U44" i="20"/>
  <c r="V44" i="20"/>
  <c r="W44" i="20"/>
  <c r="X44" i="20"/>
  <c r="Y44" i="20"/>
  <c r="B45" i="20"/>
  <c r="C45" i="20"/>
  <c r="D45" i="20"/>
  <c r="E45" i="20"/>
  <c r="F45" i="20"/>
  <c r="G45" i="20"/>
  <c r="H45" i="20"/>
  <c r="I45" i="20"/>
  <c r="J45" i="20"/>
  <c r="K45" i="20"/>
  <c r="L45" i="20"/>
  <c r="M45" i="20"/>
  <c r="N45" i="20"/>
  <c r="O45" i="20"/>
  <c r="P45" i="20"/>
  <c r="Q45" i="20"/>
  <c r="R45" i="20"/>
  <c r="S45" i="20"/>
  <c r="T45" i="20"/>
  <c r="U45" i="20"/>
  <c r="V45" i="20"/>
  <c r="W45" i="20"/>
  <c r="X45" i="20"/>
  <c r="Y45" i="20"/>
  <c r="B46" i="20"/>
  <c r="C46" i="20"/>
  <c r="D46" i="20"/>
  <c r="E46" i="20"/>
  <c r="F46" i="20"/>
  <c r="G46" i="20"/>
  <c r="H46" i="20"/>
  <c r="I46" i="20"/>
  <c r="J46" i="20"/>
  <c r="K46" i="20"/>
  <c r="L46" i="20"/>
  <c r="M46" i="20"/>
  <c r="N46" i="20"/>
  <c r="O46" i="20"/>
  <c r="P46" i="20"/>
  <c r="Q46" i="20"/>
  <c r="R46" i="20"/>
  <c r="S46" i="20"/>
  <c r="T46" i="20"/>
  <c r="U46" i="20"/>
  <c r="V46" i="20"/>
  <c r="W46" i="20"/>
  <c r="X46" i="20"/>
  <c r="Y46" i="20"/>
  <c r="B47" i="20"/>
  <c r="C47" i="20"/>
  <c r="D47" i="20"/>
  <c r="E47" i="20"/>
  <c r="F47" i="20"/>
  <c r="G47" i="20"/>
  <c r="H47" i="20"/>
  <c r="I47" i="20"/>
  <c r="J47" i="20"/>
  <c r="K47" i="20"/>
  <c r="L47" i="20"/>
  <c r="M47" i="20"/>
  <c r="N47" i="20"/>
  <c r="O47" i="20"/>
  <c r="P47" i="20"/>
  <c r="Q47" i="20"/>
  <c r="R47" i="20"/>
  <c r="S47" i="20"/>
  <c r="T47" i="20"/>
  <c r="U47" i="20"/>
  <c r="V47" i="20"/>
  <c r="W47" i="20"/>
  <c r="X47" i="20"/>
  <c r="Y47" i="20"/>
  <c r="B48" i="20"/>
  <c r="C48" i="20"/>
  <c r="D48" i="20"/>
  <c r="E48" i="20"/>
  <c r="F48" i="20"/>
  <c r="G48" i="20"/>
  <c r="H48" i="20"/>
  <c r="I48" i="20"/>
  <c r="J48" i="20"/>
  <c r="K48" i="20"/>
  <c r="L48" i="20"/>
  <c r="M48" i="20"/>
  <c r="N48" i="20"/>
  <c r="O48" i="20"/>
  <c r="P48" i="20"/>
  <c r="Q48" i="20"/>
  <c r="R48" i="20"/>
  <c r="S48" i="20"/>
  <c r="T48" i="20"/>
  <c r="U48" i="20"/>
  <c r="V48" i="20"/>
  <c r="W48" i="20"/>
  <c r="X48" i="20"/>
  <c r="Y48" i="20"/>
  <c r="B49" i="20"/>
  <c r="C49" i="20"/>
  <c r="D49" i="20"/>
  <c r="E49" i="20"/>
  <c r="F49" i="20"/>
  <c r="G49" i="20"/>
  <c r="H49" i="20"/>
  <c r="I49" i="20"/>
  <c r="J49" i="20"/>
  <c r="K49" i="20"/>
  <c r="L49" i="20"/>
  <c r="M49" i="20"/>
  <c r="N49" i="20"/>
  <c r="O49" i="20"/>
  <c r="P49" i="20"/>
  <c r="Q49" i="20"/>
  <c r="R49" i="20"/>
  <c r="S49" i="20"/>
  <c r="T49" i="20"/>
  <c r="U49" i="20"/>
  <c r="V49" i="20"/>
  <c r="W49" i="20"/>
  <c r="X49" i="20"/>
  <c r="Y49" i="20"/>
  <c r="B50" i="20"/>
  <c r="C50" i="20"/>
  <c r="D50" i="20"/>
  <c r="E50" i="20"/>
  <c r="F50" i="20"/>
  <c r="G50" i="20"/>
  <c r="H50" i="20"/>
  <c r="I50" i="20"/>
  <c r="J50" i="20"/>
  <c r="K50" i="20"/>
  <c r="L50" i="20"/>
  <c r="M50" i="20"/>
  <c r="N50" i="20"/>
  <c r="O50" i="20"/>
  <c r="P50" i="20"/>
  <c r="Q50" i="20"/>
  <c r="R50" i="20"/>
  <c r="S50" i="20"/>
  <c r="T50" i="20"/>
  <c r="U50" i="20"/>
  <c r="V50" i="20"/>
  <c r="W50" i="20"/>
  <c r="X50" i="20"/>
  <c r="Y50" i="20"/>
  <c r="B51" i="20"/>
  <c r="C51" i="20"/>
  <c r="D51" i="20"/>
  <c r="E51" i="20"/>
  <c r="F51" i="20"/>
  <c r="G51" i="20"/>
  <c r="H51" i="20"/>
  <c r="I51" i="20"/>
  <c r="J51" i="20"/>
  <c r="K51" i="20"/>
  <c r="L51" i="20"/>
  <c r="M51" i="20"/>
  <c r="N51" i="20"/>
  <c r="O51" i="20"/>
  <c r="P51" i="20"/>
  <c r="Q51" i="20"/>
  <c r="R51" i="20"/>
  <c r="S51" i="20"/>
  <c r="T51" i="20"/>
  <c r="U51" i="20"/>
  <c r="V51" i="20"/>
  <c r="W51" i="20"/>
  <c r="X51" i="20"/>
  <c r="Y51" i="20"/>
  <c r="B52" i="20"/>
  <c r="C52" i="20"/>
  <c r="D52" i="20"/>
  <c r="E52" i="20"/>
  <c r="F52" i="20"/>
  <c r="G52" i="20"/>
  <c r="H52" i="20"/>
  <c r="I52" i="20"/>
  <c r="J52" i="20"/>
  <c r="K52" i="20"/>
  <c r="L52" i="20"/>
  <c r="M52" i="20"/>
  <c r="N52" i="20"/>
  <c r="O52" i="20"/>
  <c r="P52" i="20"/>
  <c r="Q52" i="20"/>
  <c r="R52" i="20"/>
  <c r="S52" i="20"/>
  <c r="T52" i="20"/>
  <c r="U52" i="20"/>
  <c r="V52" i="20"/>
  <c r="W52" i="20"/>
  <c r="X52" i="20"/>
  <c r="Y52" i="20"/>
  <c r="B53" i="20"/>
  <c r="C53" i="20"/>
  <c r="D53" i="20"/>
  <c r="E53" i="20"/>
  <c r="F53" i="20"/>
  <c r="G53" i="20"/>
  <c r="H53" i="20"/>
  <c r="I53" i="20"/>
  <c r="J53" i="20"/>
  <c r="K53" i="20"/>
  <c r="L53" i="20"/>
  <c r="M53" i="20"/>
  <c r="N53" i="20"/>
  <c r="O53" i="20"/>
  <c r="P53" i="20"/>
  <c r="Q53" i="20"/>
  <c r="R53" i="20"/>
  <c r="S53" i="20"/>
  <c r="T53" i="20"/>
  <c r="U53" i="20"/>
  <c r="V53" i="20"/>
  <c r="W53" i="20"/>
  <c r="X53" i="20"/>
  <c r="Y53" i="20"/>
  <c r="B54" i="20"/>
  <c r="C54" i="20"/>
  <c r="D54" i="20"/>
  <c r="E54" i="20"/>
  <c r="F54" i="20"/>
  <c r="G54" i="20"/>
  <c r="H54" i="20"/>
  <c r="I54" i="20"/>
  <c r="J54" i="20"/>
  <c r="K54" i="20"/>
  <c r="L54" i="20"/>
  <c r="M54" i="20"/>
  <c r="N54" i="20"/>
  <c r="O54" i="20"/>
  <c r="P54" i="20"/>
  <c r="Q54" i="20"/>
  <c r="R54" i="20"/>
  <c r="S54" i="20"/>
  <c r="T54" i="20"/>
  <c r="U54" i="20"/>
  <c r="V54" i="20"/>
  <c r="W54" i="20"/>
  <c r="X54" i="20"/>
  <c r="Y54" i="20"/>
  <c r="B55" i="20"/>
  <c r="C55" i="20"/>
  <c r="D55" i="20"/>
  <c r="E55" i="20"/>
  <c r="F55" i="20"/>
  <c r="G55" i="20"/>
  <c r="H55" i="20"/>
  <c r="I55" i="20"/>
  <c r="J55" i="20"/>
  <c r="K55" i="20"/>
  <c r="L55" i="20"/>
  <c r="M55" i="20"/>
  <c r="N55" i="20"/>
  <c r="O55" i="20"/>
  <c r="P55" i="20"/>
  <c r="Q55" i="20"/>
  <c r="R55" i="20"/>
  <c r="S55" i="20"/>
  <c r="T55" i="20"/>
  <c r="U55" i="20"/>
  <c r="V55" i="20"/>
  <c r="W55" i="20"/>
  <c r="X55" i="20"/>
  <c r="Y55" i="20"/>
  <c r="B56" i="20"/>
  <c r="C56" i="20"/>
  <c r="D56" i="20"/>
  <c r="E56" i="20"/>
  <c r="F56" i="20"/>
  <c r="G56" i="20"/>
  <c r="H56" i="20"/>
  <c r="I56" i="20"/>
  <c r="J56" i="20"/>
  <c r="K56" i="20"/>
  <c r="L56" i="20"/>
  <c r="M56" i="20"/>
  <c r="N56" i="20"/>
  <c r="O56" i="20"/>
  <c r="P56" i="20"/>
  <c r="Q56" i="20"/>
  <c r="R56" i="20"/>
  <c r="S56" i="20"/>
  <c r="T56" i="20"/>
  <c r="U56" i="20"/>
  <c r="V56" i="20"/>
  <c r="W56" i="20"/>
  <c r="X56" i="20"/>
  <c r="Y56" i="20"/>
  <c r="Q2" i="17"/>
  <c r="A9" i="17"/>
  <c r="B9" i="17"/>
  <c r="C9" i="17"/>
  <c r="D9" i="17"/>
  <c r="E9" i="17"/>
  <c r="F9" i="17"/>
  <c r="G9" i="17"/>
  <c r="H9" i="17"/>
  <c r="I9" i="17"/>
  <c r="J9" i="17"/>
  <c r="K9" i="17"/>
  <c r="L9" i="17"/>
  <c r="M9" i="17"/>
  <c r="N9" i="17"/>
  <c r="O9" i="17"/>
  <c r="P9" i="17"/>
  <c r="Q9" i="17"/>
  <c r="B10" i="17"/>
  <c r="C10" i="17"/>
  <c r="D10" i="17"/>
  <c r="E10" i="17"/>
  <c r="F10" i="17"/>
  <c r="G10" i="17"/>
  <c r="H10" i="17"/>
  <c r="I10" i="17"/>
  <c r="J10" i="17"/>
  <c r="K10" i="17"/>
  <c r="L10" i="17"/>
  <c r="M10" i="17"/>
  <c r="N10" i="17"/>
  <c r="O10" i="17"/>
  <c r="P10" i="17"/>
  <c r="Q10" i="17"/>
  <c r="B11" i="17"/>
  <c r="C11" i="17"/>
  <c r="D11" i="17"/>
  <c r="E11" i="17"/>
  <c r="F11" i="17"/>
  <c r="G11" i="17"/>
  <c r="H11" i="17"/>
  <c r="I11" i="17"/>
  <c r="J11" i="17"/>
  <c r="K11" i="17"/>
  <c r="L11" i="17"/>
  <c r="M11" i="17"/>
  <c r="N11" i="17"/>
  <c r="O11" i="17"/>
  <c r="P11" i="17"/>
  <c r="Q11" i="17"/>
  <c r="B12" i="17"/>
  <c r="C12" i="17"/>
  <c r="D12" i="17"/>
  <c r="E12" i="17"/>
  <c r="F12" i="17"/>
  <c r="G12" i="17"/>
  <c r="H12" i="17"/>
  <c r="I12" i="17"/>
  <c r="J12" i="17"/>
  <c r="K12" i="17"/>
  <c r="L12" i="17"/>
  <c r="M12" i="17"/>
  <c r="N12" i="17"/>
  <c r="O12" i="17"/>
  <c r="P12" i="17"/>
  <c r="Q12" i="17"/>
  <c r="B13" i="17"/>
  <c r="C13" i="17"/>
  <c r="D13" i="17"/>
  <c r="E13" i="17"/>
  <c r="F13" i="17"/>
  <c r="G13" i="17"/>
  <c r="H13" i="17"/>
  <c r="I13" i="17"/>
  <c r="J13" i="17"/>
  <c r="K13" i="17"/>
  <c r="L13" i="17"/>
  <c r="M13" i="17"/>
  <c r="N13" i="17"/>
  <c r="O13" i="17"/>
  <c r="P13" i="17"/>
  <c r="Q13" i="17"/>
  <c r="B14" i="17"/>
  <c r="C14" i="17"/>
  <c r="D14" i="17"/>
  <c r="E14" i="17"/>
  <c r="F14" i="17"/>
  <c r="G14" i="17"/>
  <c r="H14" i="17"/>
  <c r="I14" i="17"/>
  <c r="J14" i="17"/>
  <c r="K14" i="17"/>
  <c r="L14" i="17"/>
  <c r="M14" i="17"/>
  <c r="N14" i="17"/>
  <c r="O14" i="17"/>
  <c r="P14" i="17"/>
  <c r="Q14" i="17"/>
  <c r="B15" i="17"/>
  <c r="C15" i="17"/>
  <c r="D15" i="17"/>
  <c r="E15" i="17"/>
  <c r="F15" i="17"/>
  <c r="G15" i="17"/>
  <c r="H15" i="17"/>
  <c r="I15" i="17"/>
  <c r="J15" i="17"/>
  <c r="K15" i="17"/>
  <c r="L15" i="17"/>
  <c r="M15" i="17"/>
  <c r="N15" i="17"/>
  <c r="O15" i="17"/>
  <c r="P15" i="17"/>
  <c r="Q15" i="17"/>
  <c r="B16" i="17"/>
  <c r="C16" i="17"/>
  <c r="D16" i="17"/>
  <c r="E16" i="17"/>
  <c r="F16" i="17"/>
  <c r="G16" i="17"/>
  <c r="H16" i="17"/>
  <c r="I16" i="17"/>
  <c r="J16" i="17"/>
  <c r="K16" i="17"/>
  <c r="L16" i="17"/>
  <c r="M16" i="17"/>
  <c r="N16" i="17"/>
  <c r="O16" i="17"/>
  <c r="P16" i="17"/>
  <c r="Q16" i="17"/>
  <c r="B17" i="17"/>
  <c r="C17" i="17"/>
  <c r="D17" i="17"/>
  <c r="E17" i="17"/>
  <c r="F17" i="17"/>
  <c r="G17" i="17"/>
  <c r="H17" i="17"/>
  <c r="I17" i="17"/>
  <c r="J17" i="17"/>
  <c r="K17" i="17"/>
  <c r="L17" i="17"/>
  <c r="M17" i="17"/>
  <c r="N17" i="17"/>
  <c r="O17" i="17"/>
  <c r="P17" i="17"/>
  <c r="Q17" i="17"/>
  <c r="B18" i="17"/>
  <c r="C18" i="17"/>
  <c r="D18" i="17"/>
  <c r="E18" i="17"/>
  <c r="F18" i="17"/>
  <c r="G18" i="17"/>
  <c r="H18" i="17"/>
  <c r="I18" i="17"/>
  <c r="J18" i="17"/>
  <c r="K18" i="17"/>
  <c r="L18" i="17"/>
  <c r="M18" i="17"/>
  <c r="N18" i="17"/>
  <c r="O18" i="17"/>
  <c r="P18" i="17"/>
  <c r="Q18" i="17"/>
  <c r="B19" i="17"/>
  <c r="C19" i="17"/>
  <c r="D19" i="17"/>
  <c r="E19" i="17"/>
  <c r="F19" i="17"/>
  <c r="G19" i="17"/>
  <c r="H19" i="17"/>
  <c r="I19" i="17"/>
  <c r="J19" i="17"/>
  <c r="K19" i="17"/>
  <c r="L19" i="17"/>
  <c r="M19" i="17"/>
  <c r="N19" i="17"/>
  <c r="O19" i="17"/>
  <c r="P19" i="17"/>
  <c r="Q19" i="17"/>
  <c r="B20" i="17"/>
  <c r="C20" i="17"/>
  <c r="D20" i="17"/>
  <c r="E20" i="17"/>
  <c r="F20" i="17"/>
  <c r="G20" i="17"/>
  <c r="H20" i="17"/>
  <c r="I20" i="17"/>
  <c r="J20" i="17"/>
  <c r="K20" i="17"/>
  <c r="L20" i="17"/>
  <c r="M20" i="17"/>
  <c r="N20" i="17"/>
  <c r="O20" i="17"/>
  <c r="P20" i="17"/>
  <c r="Q20" i="17"/>
  <c r="B21" i="17"/>
  <c r="C21" i="17"/>
  <c r="D21" i="17"/>
  <c r="E21" i="17"/>
  <c r="F21" i="17"/>
  <c r="G21" i="17"/>
  <c r="H21" i="17"/>
  <c r="I21" i="17"/>
  <c r="J21" i="17"/>
  <c r="K21" i="17"/>
  <c r="L21" i="17"/>
  <c r="M21" i="17"/>
  <c r="N21" i="17"/>
  <c r="O21" i="17"/>
  <c r="P21" i="17"/>
  <c r="Q21" i="17"/>
  <c r="B22" i="17"/>
  <c r="C22" i="17"/>
  <c r="D22" i="17"/>
  <c r="E22" i="17"/>
  <c r="F22" i="17"/>
  <c r="G22" i="17"/>
  <c r="H22" i="17"/>
  <c r="I22" i="17"/>
  <c r="J22" i="17"/>
  <c r="K22" i="17"/>
  <c r="L22" i="17"/>
  <c r="M22" i="17"/>
  <c r="N22" i="17"/>
  <c r="O22" i="17"/>
  <c r="P22" i="17"/>
  <c r="Q22" i="17"/>
  <c r="B23" i="17"/>
  <c r="C23" i="17"/>
  <c r="D23" i="17"/>
  <c r="E23" i="17"/>
  <c r="F23" i="17"/>
  <c r="G23" i="17"/>
  <c r="H23" i="17"/>
  <c r="I23" i="17"/>
  <c r="J23" i="17"/>
  <c r="K23" i="17"/>
  <c r="L23" i="17"/>
  <c r="M23" i="17"/>
  <c r="N23" i="17"/>
  <c r="O23" i="17"/>
  <c r="P23" i="17"/>
  <c r="Q23" i="17"/>
  <c r="B24" i="17"/>
  <c r="C24" i="17"/>
  <c r="D24" i="17"/>
  <c r="E24" i="17"/>
  <c r="F24" i="17"/>
  <c r="G24" i="17"/>
  <c r="H24" i="17"/>
  <c r="I24" i="17"/>
  <c r="J24" i="17"/>
  <c r="K24" i="17"/>
  <c r="L24" i="17"/>
  <c r="M24" i="17"/>
  <c r="N24" i="17"/>
  <c r="O24" i="17"/>
  <c r="P24" i="17"/>
  <c r="Q24" i="17"/>
  <c r="B25" i="17"/>
  <c r="C25" i="17"/>
  <c r="D25" i="17"/>
  <c r="E25" i="17"/>
  <c r="F25" i="17"/>
  <c r="G25" i="17"/>
  <c r="H25" i="17"/>
  <c r="I25" i="17"/>
  <c r="J25" i="17"/>
  <c r="K25" i="17"/>
  <c r="L25" i="17"/>
  <c r="M25" i="17"/>
  <c r="N25" i="17"/>
  <c r="O25" i="17"/>
  <c r="P25" i="17"/>
  <c r="Q25" i="17"/>
  <c r="B26" i="17"/>
  <c r="C26" i="17"/>
  <c r="D26" i="17"/>
  <c r="E26" i="17"/>
  <c r="F26" i="17"/>
  <c r="G26" i="17"/>
  <c r="H26" i="17"/>
  <c r="I26" i="17"/>
  <c r="J26" i="17"/>
  <c r="K26" i="17"/>
  <c r="L26" i="17"/>
  <c r="M26" i="17"/>
  <c r="N26" i="17"/>
  <c r="O26" i="17"/>
  <c r="P26" i="17"/>
  <c r="Q26" i="17"/>
  <c r="B27" i="17"/>
  <c r="C27" i="17"/>
  <c r="D27" i="17"/>
  <c r="E27" i="17"/>
  <c r="F27" i="17"/>
  <c r="G27" i="17"/>
  <c r="H27" i="17"/>
  <c r="I27" i="17"/>
  <c r="J27" i="17"/>
  <c r="K27" i="17"/>
  <c r="L27" i="17"/>
  <c r="M27" i="17"/>
  <c r="N27" i="17"/>
  <c r="O27" i="17"/>
  <c r="P27" i="17"/>
  <c r="Q27" i="17"/>
  <c r="B28" i="17"/>
  <c r="C28" i="17"/>
  <c r="D28" i="17"/>
  <c r="E28" i="17"/>
  <c r="F28" i="17"/>
  <c r="G28" i="17"/>
  <c r="H28" i="17"/>
  <c r="I28" i="17"/>
  <c r="J28" i="17"/>
  <c r="K28" i="17"/>
  <c r="L28" i="17"/>
  <c r="M28" i="17"/>
  <c r="N28" i="17"/>
  <c r="O28" i="17"/>
  <c r="P28" i="17"/>
  <c r="Q28" i="17"/>
  <c r="B29" i="17"/>
  <c r="C29" i="17"/>
  <c r="D29" i="17"/>
  <c r="E29" i="17"/>
  <c r="F29" i="17"/>
  <c r="G29" i="17"/>
  <c r="H29" i="17"/>
  <c r="I29" i="17"/>
  <c r="J29" i="17"/>
  <c r="K29" i="17"/>
  <c r="L29" i="17"/>
  <c r="M29" i="17"/>
  <c r="N29" i="17"/>
  <c r="O29" i="17"/>
  <c r="P29" i="17"/>
  <c r="Q29" i="17"/>
  <c r="B30" i="17"/>
  <c r="C30" i="17"/>
  <c r="D30" i="17"/>
  <c r="E30" i="17"/>
  <c r="F30" i="17"/>
  <c r="G30" i="17"/>
  <c r="H30" i="17"/>
  <c r="I30" i="17"/>
  <c r="J30" i="17"/>
  <c r="K30" i="17"/>
  <c r="L30" i="17"/>
  <c r="M30" i="17"/>
  <c r="N30" i="17"/>
  <c r="O30" i="17"/>
  <c r="P30" i="17"/>
  <c r="Q30" i="17"/>
  <c r="B31" i="17"/>
  <c r="C31" i="17"/>
  <c r="D31" i="17"/>
  <c r="E31" i="17"/>
  <c r="F31" i="17"/>
  <c r="G31" i="17"/>
  <c r="H31" i="17"/>
  <c r="I31" i="17"/>
  <c r="J31" i="17"/>
  <c r="K31" i="17"/>
  <c r="L31" i="17"/>
  <c r="M31" i="17"/>
  <c r="N31" i="17"/>
  <c r="O31" i="17"/>
  <c r="P31" i="17"/>
  <c r="Q31" i="17"/>
  <c r="B32" i="17"/>
  <c r="C32" i="17"/>
  <c r="D32" i="17"/>
  <c r="E32" i="17"/>
  <c r="F32" i="17"/>
  <c r="G32" i="17"/>
  <c r="H32" i="17"/>
  <c r="I32" i="17"/>
  <c r="J32" i="17"/>
  <c r="K32" i="17"/>
  <c r="L32" i="17"/>
  <c r="M32" i="17"/>
  <c r="N32" i="17"/>
  <c r="O32" i="17"/>
  <c r="P32" i="17"/>
  <c r="Q32" i="17"/>
  <c r="B33" i="17"/>
  <c r="C33" i="17"/>
  <c r="D33" i="17"/>
  <c r="E33" i="17"/>
  <c r="F33" i="17"/>
  <c r="G33" i="17"/>
  <c r="H33" i="17"/>
  <c r="I33" i="17"/>
  <c r="J33" i="17"/>
  <c r="K33" i="17"/>
  <c r="L33" i="17"/>
  <c r="M33" i="17"/>
  <c r="N33" i="17"/>
  <c r="O33" i="17"/>
  <c r="P33" i="17"/>
  <c r="Q33" i="17"/>
  <c r="B34" i="17"/>
  <c r="C34" i="17"/>
  <c r="D34" i="17"/>
  <c r="E34" i="17"/>
  <c r="F34" i="17"/>
  <c r="G34" i="17"/>
  <c r="H34" i="17"/>
  <c r="I34" i="17"/>
  <c r="J34" i="17"/>
  <c r="K34" i="17"/>
  <c r="L34" i="17"/>
  <c r="M34" i="17"/>
  <c r="N34" i="17"/>
  <c r="O34" i="17"/>
  <c r="P34" i="17"/>
  <c r="Q34" i="17"/>
  <c r="B35" i="17"/>
  <c r="C35" i="17"/>
  <c r="D35" i="17"/>
  <c r="E35" i="17"/>
  <c r="F35" i="17"/>
  <c r="G35" i="17"/>
  <c r="H35" i="17"/>
  <c r="I35" i="17"/>
  <c r="J35" i="17"/>
  <c r="K35" i="17"/>
  <c r="L35" i="17"/>
  <c r="M35" i="17"/>
  <c r="N35" i="17"/>
  <c r="O35" i="17"/>
  <c r="P35" i="17"/>
  <c r="Q35" i="17"/>
  <c r="B36" i="17"/>
  <c r="C36" i="17"/>
  <c r="D36" i="17"/>
  <c r="E36" i="17"/>
  <c r="F36" i="17"/>
  <c r="G36" i="17"/>
  <c r="H36" i="17"/>
  <c r="I36" i="17"/>
  <c r="J36" i="17"/>
  <c r="K36" i="17"/>
  <c r="L36" i="17"/>
  <c r="M36" i="17"/>
  <c r="N36" i="17"/>
  <c r="O36" i="17"/>
  <c r="P36" i="17"/>
  <c r="Q36" i="17"/>
  <c r="B37" i="17"/>
  <c r="C37" i="17"/>
  <c r="D37" i="17"/>
  <c r="E37" i="17"/>
  <c r="F37" i="17"/>
  <c r="G37" i="17"/>
  <c r="H37" i="17"/>
  <c r="I37" i="17"/>
  <c r="J37" i="17"/>
  <c r="K37" i="17"/>
  <c r="L37" i="17"/>
  <c r="M37" i="17"/>
  <c r="N37" i="17"/>
  <c r="O37" i="17"/>
  <c r="P37" i="17"/>
  <c r="Q37" i="17"/>
  <c r="B38" i="17"/>
  <c r="C38" i="17"/>
  <c r="D38" i="17"/>
  <c r="E38" i="17"/>
  <c r="F38" i="17"/>
  <c r="G38" i="17"/>
  <c r="H38" i="17"/>
  <c r="I38" i="17"/>
  <c r="J38" i="17"/>
  <c r="K38" i="17"/>
  <c r="L38" i="17"/>
  <c r="M38" i="17"/>
  <c r="N38" i="17"/>
  <c r="O38" i="17"/>
  <c r="P38" i="17"/>
  <c r="Q38" i="17"/>
  <c r="B39" i="17"/>
  <c r="C39" i="17"/>
  <c r="D39" i="17"/>
  <c r="E39" i="17"/>
  <c r="F39" i="17"/>
  <c r="G39" i="17"/>
  <c r="H39" i="17"/>
  <c r="I39" i="17"/>
  <c r="J39" i="17"/>
  <c r="K39" i="17"/>
  <c r="L39" i="17"/>
  <c r="M39" i="17"/>
  <c r="N39" i="17"/>
  <c r="O39" i="17"/>
  <c r="P39" i="17"/>
  <c r="Q39" i="17"/>
  <c r="B40" i="17"/>
  <c r="C40" i="17"/>
  <c r="D40" i="17"/>
  <c r="E40" i="17"/>
  <c r="F40" i="17"/>
  <c r="G40" i="17"/>
  <c r="H40" i="17"/>
  <c r="I40" i="17"/>
  <c r="J40" i="17"/>
  <c r="K40" i="17"/>
  <c r="L40" i="17"/>
  <c r="M40" i="17"/>
  <c r="N40" i="17"/>
  <c r="O40" i="17"/>
  <c r="P40" i="17"/>
  <c r="Q40" i="17"/>
  <c r="B41" i="17"/>
  <c r="C41" i="17"/>
  <c r="D41" i="17"/>
  <c r="E41" i="17"/>
  <c r="F41" i="17"/>
  <c r="G41" i="17"/>
  <c r="H41" i="17"/>
  <c r="I41" i="17"/>
  <c r="J41" i="17"/>
  <c r="K41" i="17"/>
  <c r="L41" i="17"/>
  <c r="M41" i="17"/>
  <c r="N41" i="17"/>
  <c r="O41" i="17"/>
  <c r="P41" i="17"/>
  <c r="Q41" i="17"/>
  <c r="B42" i="17"/>
  <c r="C42" i="17"/>
  <c r="D42" i="17"/>
  <c r="E42" i="17"/>
  <c r="F42" i="17"/>
  <c r="G42" i="17"/>
  <c r="H42" i="17"/>
  <c r="I42" i="17"/>
  <c r="J42" i="17"/>
  <c r="K42" i="17"/>
  <c r="L42" i="17"/>
  <c r="M42" i="17"/>
  <c r="N42" i="17"/>
  <c r="O42" i="17"/>
  <c r="P42" i="17"/>
  <c r="Q42" i="17"/>
  <c r="B43" i="17"/>
  <c r="C43" i="17"/>
  <c r="D43" i="17"/>
  <c r="E43" i="17"/>
  <c r="F43" i="17"/>
  <c r="G43" i="17"/>
  <c r="H43" i="17"/>
  <c r="I43" i="17"/>
  <c r="J43" i="17"/>
  <c r="K43" i="17"/>
  <c r="L43" i="17"/>
  <c r="M43" i="17"/>
  <c r="N43" i="17"/>
  <c r="O43" i="17"/>
  <c r="P43" i="17"/>
  <c r="Q43" i="17"/>
  <c r="B44" i="17"/>
  <c r="C44" i="17"/>
  <c r="D44" i="17"/>
  <c r="E44" i="17"/>
  <c r="F44" i="17"/>
  <c r="G44" i="17"/>
  <c r="H44" i="17"/>
  <c r="I44" i="17"/>
  <c r="J44" i="17"/>
  <c r="K44" i="17"/>
  <c r="L44" i="17"/>
  <c r="M44" i="17"/>
  <c r="N44" i="17"/>
  <c r="O44" i="17"/>
  <c r="P44" i="17"/>
  <c r="Q44" i="17"/>
  <c r="B45" i="17"/>
  <c r="C45" i="17"/>
  <c r="D45" i="17"/>
  <c r="E45" i="17"/>
  <c r="F45" i="17"/>
  <c r="G45" i="17"/>
  <c r="H45" i="17"/>
  <c r="I45" i="17"/>
  <c r="J45" i="17"/>
  <c r="K45" i="17"/>
  <c r="L45" i="17"/>
  <c r="M45" i="17"/>
  <c r="N45" i="17"/>
  <c r="O45" i="17"/>
  <c r="P45" i="17"/>
  <c r="Q45" i="17"/>
  <c r="B46" i="17"/>
  <c r="C46" i="17"/>
  <c r="D46" i="17"/>
  <c r="E46" i="17"/>
  <c r="F46" i="17"/>
  <c r="G46" i="17"/>
  <c r="H46" i="17"/>
  <c r="I46" i="17"/>
  <c r="J46" i="17"/>
  <c r="K46" i="17"/>
  <c r="L46" i="17"/>
  <c r="M46" i="17"/>
  <c r="N46" i="17"/>
  <c r="O46" i="17"/>
  <c r="P46" i="17"/>
  <c r="Q46" i="17"/>
  <c r="B47" i="17"/>
  <c r="C47" i="17"/>
  <c r="D47" i="17"/>
  <c r="E47" i="17"/>
  <c r="F47" i="17"/>
  <c r="G47" i="17"/>
  <c r="H47" i="17"/>
  <c r="I47" i="17"/>
  <c r="J47" i="17"/>
  <c r="K47" i="17"/>
  <c r="L47" i="17"/>
  <c r="M47" i="17"/>
  <c r="N47" i="17"/>
  <c r="O47" i="17"/>
  <c r="P47" i="17"/>
  <c r="Q47" i="17"/>
  <c r="B48" i="17"/>
  <c r="C48" i="17"/>
  <c r="D48" i="17"/>
  <c r="E48" i="17"/>
  <c r="F48" i="17"/>
  <c r="G48" i="17"/>
  <c r="H48" i="17"/>
  <c r="I48" i="17"/>
  <c r="J48" i="17"/>
  <c r="K48" i="17"/>
  <c r="L48" i="17"/>
  <c r="M48" i="17"/>
  <c r="N48" i="17"/>
  <c r="O48" i="17"/>
  <c r="P48" i="17"/>
  <c r="Q48" i="17"/>
  <c r="B49" i="17"/>
  <c r="C49" i="17"/>
  <c r="D49" i="17"/>
  <c r="E49" i="17"/>
  <c r="F49" i="17"/>
  <c r="G49" i="17"/>
  <c r="H49" i="17"/>
  <c r="I49" i="17"/>
  <c r="J49" i="17"/>
  <c r="K49" i="17"/>
  <c r="L49" i="17"/>
  <c r="M49" i="17"/>
  <c r="N49" i="17"/>
  <c r="O49" i="17"/>
  <c r="P49" i="17"/>
  <c r="Q49" i="17"/>
  <c r="B50" i="17"/>
  <c r="C50" i="17"/>
  <c r="D50" i="17"/>
  <c r="E50" i="17"/>
  <c r="F50" i="17"/>
  <c r="G50" i="17"/>
  <c r="H50" i="17"/>
  <c r="I50" i="17"/>
  <c r="J50" i="17"/>
  <c r="K50" i="17"/>
  <c r="L50" i="17"/>
  <c r="M50" i="17"/>
  <c r="N50" i="17"/>
  <c r="O50" i="17"/>
  <c r="P50" i="17"/>
  <c r="Q50" i="17"/>
  <c r="B51" i="17"/>
  <c r="C51" i="17"/>
  <c r="D51" i="17"/>
  <c r="E51" i="17"/>
  <c r="F51" i="17"/>
  <c r="G51" i="17"/>
  <c r="H51" i="17"/>
  <c r="I51" i="17"/>
  <c r="J51" i="17"/>
  <c r="K51" i="17"/>
  <c r="L51" i="17"/>
  <c r="M51" i="17"/>
  <c r="N51" i="17"/>
  <c r="O51" i="17"/>
  <c r="P51" i="17"/>
  <c r="Q51" i="17"/>
  <c r="B52" i="17"/>
  <c r="C52" i="17"/>
  <c r="D52" i="17"/>
  <c r="E52" i="17"/>
  <c r="F52" i="17"/>
  <c r="G52" i="17"/>
  <c r="H52" i="17"/>
  <c r="I52" i="17"/>
  <c r="J52" i="17"/>
  <c r="K52" i="17"/>
  <c r="L52" i="17"/>
  <c r="M52" i="17"/>
  <c r="N52" i="17"/>
  <c r="O52" i="17"/>
  <c r="P52" i="17"/>
  <c r="Q52" i="17"/>
  <c r="B53" i="17"/>
  <c r="C53" i="17"/>
  <c r="D53" i="17"/>
  <c r="E53" i="17"/>
  <c r="F53" i="17"/>
  <c r="G53" i="17"/>
  <c r="H53" i="17"/>
  <c r="I53" i="17"/>
  <c r="J53" i="17"/>
  <c r="K53" i="17"/>
  <c r="L53" i="17"/>
  <c r="M53" i="17"/>
  <c r="N53" i="17"/>
  <c r="O53" i="17"/>
  <c r="P53" i="17"/>
  <c r="Q53" i="17"/>
  <c r="B54" i="17"/>
  <c r="C54" i="17"/>
  <c r="D54" i="17"/>
  <c r="E54" i="17"/>
  <c r="F54" i="17"/>
  <c r="G54" i="17"/>
  <c r="H54" i="17"/>
  <c r="I54" i="17"/>
  <c r="J54" i="17"/>
  <c r="K54" i="17"/>
  <c r="L54" i="17"/>
  <c r="M54" i="17"/>
  <c r="N54" i="17"/>
  <c r="O54" i="17"/>
  <c r="P54" i="17"/>
  <c r="Q54" i="17"/>
  <c r="B55" i="17"/>
  <c r="C55" i="17"/>
  <c r="D55" i="17"/>
  <c r="E55" i="17"/>
  <c r="F55" i="17"/>
  <c r="G55" i="17"/>
  <c r="H55" i="17"/>
  <c r="I55" i="17"/>
  <c r="J55" i="17"/>
  <c r="K55" i="17"/>
  <c r="L55" i="17"/>
  <c r="M55" i="17"/>
  <c r="N55" i="17"/>
  <c r="O55" i="17"/>
  <c r="P55" i="17"/>
  <c r="Q55" i="17"/>
  <c r="B56" i="17"/>
  <c r="C56" i="17"/>
  <c r="D56" i="17"/>
  <c r="E56" i="17"/>
  <c r="F56" i="17"/>
  <c r="G56" i="17"/>
  <c r="H56" i="17"/>
  <c r="I56" i="17"/>
  <c r="J56" i="17"/>
  <c r="K56" i="17"/>
  <c r="L56" i="17"/>
  <c r="M56" i="17"/>
  <c r="N56" i="17"/>
  <c r="O56" i="17"/>
  <c r="P56" i="17"/>
  <c r="Q56" i="17"/>
  <c r="K2" i="14"/>
  <c r="W2" i="14"/>
  <c r="AE2" i="14"/>
  <c r="A9" i="14"/>
  <c r="B9" i="14"/>
  <c r="C9" i="14"/>
  <c r="D9" i="14"/>
  <c r="E9" i="14"/>
  <c r="F9" i="14"/>
  <c r="G9" i="14"/>
  <c r="H9" i="14"/>
  <c r="I9" i="14"/>
  <c r="J9" i="14"/>
  <c r="K9" i="14"/>
  <c r="L9" i="14"/>
  <c r="M9" i="14"/>
  <c r="N9" i="14"/>
  <c r="O9" i="14"/>
  <c r="P9" i="14"/>
  <c r="Q9" i="14"/>
  <c r="R9" i="14"/>
  <c r="S9" i="14"/>
  <c r="T9" i="14"/>
  <c r="U9" i="14"/>
  <c r="V9" i="14"/>
  <c r="W9" i="14"/>
  <c r="X9" i="14"/>
  <c r="Y9" i="14"/>
  <c r="Z9" i="14"/>
  <c r="AA9" i="14"/>
  <c r="AB9" i="14"/>
  <c r="AC9" i="14"/>
  <c r="AD9" i="14"/>
  <c r="AE9" i="14"/>
  <c r="B10" i="14"/>
  <c r="C10" i="14"/>
  <c r="D10" i="14"/>
  <c r="E10" i="14"/>
  <c r="F10" i="14"/>
  <c r="G10" i="14"/>
  <c r="H10" i="14"/>
  <c r="I10" i="14"/>
  <c r="J10" i="14"/>
  <c r="K10" i="14"/>
  <c r="L10" i="14"/>
  <c r="M10" i="14"/>
  <c r="N10" i="14"/>
  <c r="O10" i="14"/>
  <c r="P10" i="14"/>
  <c r="Q10" i="14"/>
  <c r="R10" i="14"/>
  <c r="S10" i="14"/>
  <c r="T10" i="14"/>
  <c r="U10" i="14"/>
  <c r="V10" i="14"/>
  <c r="W10" i="14"/>
  <c r="X10" i="14"/>
  <c r="Y10" i="14"/>
  <c r="Z10" i="14"/>
  <c r="AA10" i="14"/>
  <c r="AB10" i="14"/>
  <c r="AC10" i="14"/>
  <c r="AD10" i="14"/>
  <c r="AE10" i="14"/>
  <c r="B11" i="14"/>
  <c r="C11" i="14"/>
  <c r="D11" i="14"/>
  <c r="E11" i="14"/>
  <c r="F11" i="14"/>
  <c r="G11" i="14"/>
  <c r="H11" i="14"/>
  <c r="I11" i="14"/>
  <c r="J11" i="14"/>
  <c r="K11" i="14"/>
  <c r="L11" i="14"/>
  <c r="M11" i="14"/>
  <c r="N11" i="14"/>
  <c r="O11" i="14"/>
  <c r="P11" i="14"/>
  <c r="Q11" i="14"/>
  <c r="R11" i="14"/>
  <c r="S11" i="14"/>
  <c r="T11" i="14"/>
  <c r="U11" i="14"/>
  <c r="V11" i="14"/>
  <c r="W11" i="14"/>
  <c r="X11" i="14"/>
  <c r="Y11" i="14"/>
  <c r="Z11" i="14"/>
  <c r="AA11" i="14"/>
  <c r="AB11" i="14"/>
  <c r="AC11" i="14"/>
  <c r="AD11" i="14"/>
  <c r="AE11" i="14"/>
  <c r="B12" i="14"/>
  <c r="C12" i="14"/>
  <c r="D12" i="14"/>
  <c r="E12" i="14"/>
  <c r="F12" i="14"/>
  <c r="G12" i="14"/>
  <c r="H12" i="14"/>
  <c r="I12" i="14"/>
  <c r="J12" i="14"/>
  <c r="K12" i="14"/>
  <c r="L12" i="14"/>
  <c r="M12" i="14"/>
  <c r="N12" i="14"/>
  <c r="O12" i="14"/>
  <c r="P12" i="14"/>
  <c r="Q12" i="14"/>
  <c r="R12" i="14"/>
  <c r="S12" i="14"/>
  <c r="T12" i="14"/>
  <c r="U12" i="14"/>
  <c r="V12" i="14"/>
  <c r="W12" i="14"/>
  <c r="X12" i="14"/>
  <c r="Y12" i="14"/>
  <c r="Z12" i="14"/>
  <c r="AA12" i="14"/>
  <c r="AB12" i="14"/>
  <c r="AC12" i="14"/>
  <c r="AD12" i="14"/>
  <c r="AE12" i="14"/>
  <c r="B13" i="14"/>
  <c r="C13" i="14"/>
  <c r="D13" i="14"/>
  <c r="E13" i="14"/>
  <c r="F13" i="14"/>
  <c r="G13" i="14"/>
  <c r="H13" i="14"/>
  <c r="I13" i="14"/>
  <c r="J13" i="14"/>
  <c r="K13" i="14"/>
  <c r="L13" i="14"/>
  <c r="M13" i="14"/>
  <c r="N13" i="14"/>
  <c r="O13" i="14"/>
  <c r="P13" i="14"/>
  <c r="Q13" i="14"/>
  <c r="R13" i="14"/>
  <c r="S13" i="14"/>
  <c r="T13" i="14"/>
  <c r="U13" i="14"/>
  <c r="V13" i="14"/>
  <c r="W13" i="14"/>
  <c r="X13" i="14"/>
  <c r="Y13" i="14"/>
  <c r="Z13" i="14"/>
  <c r="AA13" i="14"/>
  <c r="AB13" i="14"/>
  <c r="AC13" i="14"/>
  <c r="AD13" i="14"/>
  <c r="AE13" i="14"/>
  <c r="B14" i="14"/>
  <c r="C14" i="14"/>
  <c r="D14" i="14"/>
  <c r="E14" i="14"/>
  <c r="F14" i="14"/>
  <c r="G14" i="14"/>
  <c r="H14" i="14"/>
  <c r="I14" i="14"/>
  <c r="J14" i="14"/>
  <c r="K14" i="14"/>
  <c r="L14" i="14"/>
  <c r="M14" i="14"/>
  <c r="N14" i="14"/>
  <c r="O14" i="14"/>
  <c r="P14" i="14"/>
  <c r="Q14" i="14"/>
  <c r="R14" i="14"/>
  <c r="S14" i="14"/>
  <c r="T14" i="14"/>
  <c r="U14" i="14"/>
  <c r="V14" i="14"/>
  <c r="W14" i="14"/>
  <c r="X14" i="14"/>
  <c r="Y14" i="14"/>
  <c r="Z14" i="14"/>
  <c r="AA14" i="14"/>
  <c r="AB14" i="14"/>
  <c r="AC14" i="14"/>
  <c r="AD14" i="14"/>
  <c r="AE14" i="14"/>
  <c r="B15" i="14"/>
  <c r="C15" i="14"/>
  <c r="D15" i="14"/>
  <c r="E15" i="14"/>
  <c r="F15" i="14"/>
  <c r="G15" i="14"/>
  <c r="H15" i="14"/>
  <c r="I15" i="14"/>
  <c r="J15" i="14"/>
  <c r="K15" i="14"/>
  <c r="L15" i="14"/>
  <c r="M15" i="14"/>
  <c r="N15" i="14"/>
  <c r="O15" i="14"/>
  <c r="P15" i="14"/>
  <c r="Q15" i="14"/>
  <c r="R15" i="14"/>
  <c r="S15" i="14"/>
  <c r="T15" i="14"/>
  <c r="U15" i="14"/>
  <c r="V15" i="14"/>
  <c r="W15" i="14"/>
  <c r="X15" i="14"/>
  <c r="Y15" i="14"/>
  <c r="Z15" i="14"/>
  <c r="AA15" i="14"/>
  <c r="AB15" i="14"/>
  <c r="AC15" i="14"/>
  <c r="AD15" i="14"/>
  <c r="AE15" i="14"/>
  <c r="B16" i="14"/>
  <c r="C16" i="14"/>
  <c r="D16" i="14"/>
  <c r="E16" i="14"/>
  <c r="F16" i="14"/>
  <c r="G16" i="14"/>
  <c r="H16" i="14"/>
  <c r="I16" i="14"/>
  <c r="J16" i="14"/>
  <c r="K16" i="14"/>
  <c r="L16" i="14"/>
  <c r="M16" i="14"/>
  <c r="N16" i="14"/>
  <c r="O16" i="14"/>
  <c r="P16" i="14"/>
  <c r="Q16" i="14"/>
  <c r="R16" i="14"/>
  <c r="S16" i="14"/>
  <c r="T16" i="14"/>
  <c r="U16" i="14"/>
  <c r="V16" i="14"/>
  <c r="W16" i="14"/>
  <c r="X16" i="14"/>
  <c r="Y16" i="14"/>
  <c r="Z16" i="14"/>
  <c r="AA16" i="14"/>
  <c r="AB16" i="14"/>
  <c r="AC16" i="14"/>
  <c r="AD16" i="14"/>
  <c r="AE16" i="14"/>
  <c r="B17" i="14"/>
  <c r="C17" i="14"/>
  <c r="D17" i="14"/>
  <c r="E17" i="14"/>
  <c r="F17" i="14"/>
  <c r="G17" i="14"/>
  <c r="H17" i="14"/>
  <c r="I17" i="14"/>
  <c r="J17" i="14"/>
  <c r="K17" i="14"/>
  <c r="L17" i="14"/>
  <c r="M17" i="14"/>
  <c r="N17" i="14"/>
  <c r="O17" i="14"/>
  <c r="P17" i="14"/>
  <c r="Q17" i="14"/>
  <c r="R17" i="14"/>
  <c r="S17" i="14"/>
  <c r="T17" i="14"/>
  <c r="U17" i="14"/>
  <c r="V17" i="14"/>
  <c r="W17" i="14"/>
  <c r="X17" i="14"/>
  <c r="Y17" i="14"/>
  <c r="Z17" i="14"/>
  <c r="AA17" i="14"/>
  <c r="AB17" i="14"/>
  <c r="AC17" i="14"/>
  <c r="AD17" i="14"/>
  <c r="AE17" i="14"/>
  <c r="B18" i="14"/>
  <c r="C18" i="14"/>
  <c r="D18" i="14"/>
  <c r="E18" i="14"/>
  <c r="F18" i="14"/>
  <c r="G18" i="14"/>
  <c r="H18" i="14"/>
  <c r="I18" i="14"/>
  <c r="J18" i="14"/>
  <c r="K18" i="14"/>
  <c r="L18" i="14"/>
  <c r="M18" i="14"/>
  <c r="N18" i="14"/>
  <c r="O18" i="14"/>
  <c r="P18" i="14"/>
  <c r="Q18" i="14"/>
  <c r="R18" i="14"/>
  <c r="S18" i="14"/>
  <c r="T18" i="14"/>
  <c r="U18" i="14"/>
  <c r="V18" i="14"/>
  <c r="W18" i="14"/>
  <c r="X18" i="14"/>
  <c r="Y18" i="14"/>
  <c r="Z18" i="14"/>
  <c r="AA18" i="14"/>
  <c r="AB18" i="14"/>
  <c r="AC18" i="14"/>
  <c r="AD18" i="14"/>
  <c r="AE18" i="14"/>
  <c r="B19" i="14"/>
  <c r="C19" i="14"/>
  <c r="D19" i="14"/>
  <c r="E19" i="14"/>
  <c r="F19" i="14"/>
  <c r="G19" i="14"/>
  <c r="H19" i="14"/>
  <c r="I19" i="14"/>
  <c r="J19" i="14"/>
  <c r="K19" i="14"/>
  <c r="L19" i="14"/>
  <c r="M19" i="14"/>
  <c r="N19" i="14"/>
  <c r="O19" i="14"/>
  <c r="P19" i="14"/>
  <c r="Q19" i="14"/>
  <c r="R19" i="14"/>
  <c r="S19" i="14"/>
  <c r="T19" i="14"/>
  <c r="U19" i="14"/>
  <c r="V19" i="14"/>
  <c r="W19" i="14"/>
  <c r="X19" i="14"/>
  <c r="Y19" i="14"/>
  <c r="Z19" i="14"/>
  <c r="AA19" i="14"/>
  <c r="AB19" i="14"/>
  <c r="AC19" i="14"/>
  <c r="AD19" i="14"/>
  <c r="AE19" i="14"/>
  <c r="B20" i="14"/>
  <c r="C20" i="14"/>
  <c r="D20" i="14"/>
  <c r="E20" i="14"/>
  <c r="F20" i="14"/>
  <c r="G20" i="14"/>
  <c r="H20" i="14"/>
  <c r="I20" i="14"/>
  <c r="J20" i="14"/>
  <c r="K20" i="14"/>
  <c r="L20" i="14"/>
  <c r="M20" i="14"/>
  <c r="N20" i="14"/>
  <c r="O20" i="14"/>
  <c r="P20" i="14"/>
  <c r="Q20" i="14"/>
  <c r="R20" i="14"/>
  <c r="S20" i="14"/>
  <c r="T20" i="14"/>
  <c r="U20" i="14"/>
  <c r="V20" i="14"/>
  <c r="W20" i="14"/>
  <c r="X20" i="14"/>
  <c r="Y20" i="14"/>
  <c r="Z20" i="14"/>
  <c r="AA20" i="14"/>
  <c r="AB20" i="14"/>
  <c r="AC20" i="14"/>
  <c r="AD20" i="14"/>
  <c r="AE20" i="14"/>
  <c r="B21" i="14"/>
  <c r="C21" i="14"/>
  <c r="D21" i="14"/>
  <c r="E21" i="14"/>
  <c r="F21" i="14"/>
  <c r="G21" i="14"/>
  <c r="H21" i="14"/>
  <c r="I21" i="14"/>
  <c r="J21" i="14"/>
  <c r="K21" i="14"/>
  <c r="L21" i="14"/>
  <c r="M21" i="14"/>
  <c r="N21" i="14"/>
  <c r="O21" i="14"/>
  <c r="P21" i="14"/>
  <c r="Q21" i="14"/>
  <c r="R21" i="14"/>
  <c r="S21" i="14"/>
  <c r="T21" i="14"/>
  <c r="U21" i="14"/>
  <c r="V21" i="14"/>
  <c r="W21" i="14"/>
  <c r="X21" i="14"/>
  <c r="Y21" i="14"/>
  <c r="Z21" i="14"/>
  <c r="AA21" i="14"/>
  <c r="AB21" i="14"/>
  <c r="AC21" i="14"/>
  <c r="AD21" i="14"/>
  <c r="AE21" i="14"/>
  <c r="B22" i="14"/>
  <c r="C22" i="14"/>
  <c r="D22" i="14"/>
  <c r="E22" i="14"/>
  <c r="F22" i="14"/>
  <c r="G22" i="14"/>
  <c r="H22" i="14"/>
  <c r="I22" i="14"/>
  <c r="J22" i="14"/>
  <c r="K22" i="14"/>
  <c r="L22" i="14"/>
  <c r="M22" i="14"/>
  <c r="N22" i="14"/>
  <c r="O22" i="14"/>
  <c r="P22" i="14"/>
  <c r="Q22" i="14"/>
  <c r="R22" i="14"/>
  <c r="S22" i="14"/>
  <c r="T22" i="14"/>
  <c r="U22" i="14"/>
  <c r="V22" i="14"/>
  <c r="W22" i="14"/>
  <c r="X22" i="14"/>
  <c r="Y22" i="14"/>
  <c r="Z22" i="14"/>
  <c r="AA22" i="14"/>
  <c r="AB22" i="14"/>
  <c r="AC22" i="14"/>
  <c r="AD22" i="14"/>
  <c r="AE22" i="14"/>
  <c r="B23" i="14"/>
  <c r="C23" i="14"/>
  <c r="D23" i="14"/>
  <c r="E23" i="14"/>
  <c r="F23" i="14"/>
  <c r="G23" i="14"/>
  <c r="H23" i="14"/>
  <c r="I23" i="14"/>
  <c r="J23" i="14"/>
  <c r="K23" i="14"/>
  <c r="L23" i="14"/>
  <c r="M23" i="14"/>
  <c r="N23" i="14"/>
  <c r="O23" i="14"/>
  <c r="P23" i="14"/>
  <c r="Q23" i="14"/>
  <c r="R23" i="14"/>
  <c r="S23" i="14"/>
  <c r="T23" i="14"/>
  <c r="U23" i="14"/>
  <c r="V23" i="14"/>
  <c r="W23" i="14"/>
  <c r="X23" i="14"/>
  <c r="Y23" i="14"/>
  <c r="Z23" i="14"/>
  <c r="AA23" i="14"/>
  <c r="AB23" i="14"/>
  <c r="AC23" i="14"/>
  <c r="AD23" i="14"/>
  <c r="AE23" i="14"/>
  <c r="B24" i="14"/>
  <c r="C24" i="14"/>
  <c r="D24" i="14"/>
  <c r="E24" i="14"/>
  <c r="F24" i="14"/>
  <c r="G24" i="14"/>
  <c r="H24" i="14"/>
  <c r="I24" i="14"/>
  <c r="J24" i="14"/>
  <c r="K24" i="14"/>
  <c r="L24" i="14"/>
  <c r="M24" i="14"/>
  <c r="N24" i="14"/>
  <c r="O24" i="14"/>
  <c r="P24" i="14"/>
  <c r="Q24" i="14"/>
  <c r="R24" i="14"/>
  <c r="S24" i="14"/>
  <c r="T24" i="14"/>
  <c r="U24" i="14"/>
  <c r="V24" i="14"/>
  <c r="W24" i="14"/>
  <c r="X24" i="14"/>
  <c r="Y24" i="14"/>
  <c r="Z24" i="14"/>
  <c r="AA24" i="14"/>
  <c r="AB24" i="14"/>
  <c r="AC24" i="14"/>
  <c r="AD24" i="14"/>
  <c r="AE24" i="14"/>
  <c r="B25" i="14"/>
  <c r="C25" i="14"/>
  <c r="D25" i="14"/>
  <c r="E25" i="14"/>
  <c r="F25" i="14"/>
  <c r="G25" i="14"/>
  <c r="H25" i="14"/>
  <c r="I25" i="14"/>
  <c r="J25" i="14"/>
  <c r="K25" i="14"/>
  <c r="L25" i="14"/>
  <c r="M25" i="14"/>
  <c r="N25" i="14"/>
  <c r="O25" i="14"/>
  <c r="P25" i="14"/>
  <c r="Q25" i="14"/>
  <c r="R25" i="14"/>
  <c r="S25" i="14"/>
  <c r="T25" i="14"/>
  <c r="U25" i="14"/>
  <c r="V25" i="14"/>
  <c r="W25" i="14"/>
  <c r="X25" i="14"/>
  <c r="Y25" i="14"/>
  <c r="Z25" i="14"/>
  <c r="AA25" i="14"/>
  <c r="AB25" i="14"/>
  <c r="AC25" i="14"/>
  <c r="AD25" i="14"/>
  <c r="AE25" i="14"/>
  <c r="B26" i="14"/>
  <c r="C26" i="14"/>
  <c r="D26" i="14"/>
  <c r="E26" i="14"/>
  <c r="F26" i="14"/>
  <c r="G26" i="14"/>
  <c r="H26" i="14"/>
  <c r="I26" i="14"/>
  <c r="J26" i="14"/>
  <c r="K26" i="14"/>
  <c r="L26" i="14"/>
  <c r="M26" i="14"/>
  <c r="N26" i="14"/>
  <c r="O26" i="14"/>
  <c r="P26" i="14"/>
  <c r="Q26" i="14"/>
  <c r="R26" i="14"/>
  <c r="S26" i="14"/>
  <c r="T26" i="14"/>
  <c r="U26" i="14"/>
  <c r="V26" i="14"/>
  <c r="W26" i="14"/>
  <c r="X26" i="14"/>
  <c r="Y26" i="14"/>
  <c r="Z26" i="14"/>
  <c r="AA26" i="14"/>
  <c r="AB26" i="14"/>
  <c r="AC26" i="14"/>
  <c r="AD26" i="14"/>
  <c r="AE26" i="14"/>
  <c r="B27" i="14"/>
  <c r="C27" i="14"/>
  <c r="D27" i="14"/>
  <c r="E27" i="14"/>
  <c r="F27" i="14"/>
  <c r="G27" i="14"/>
  <c r="H27" i="14"/>
  <c r="I27" i="14"/>
  <c r="J27" i="14"/>
  <c r="K27" i="14"/>
  <c r="L27" i="14"/>
  <c r="M27" i="14"/>
  <c r="N27" i="14"/>
  <c r="O27" i="14"/>
  <c r="P27" i="14"/>
  <c r="Q27" i="14"/>
  <c r="R27" i="14"/>
  <c r="S27" i="14"/>
  <c r="T27" i="14"/>
  <c r="U27" i="14"/>
  <c r="V27" i="14"/>
  <c r="W27" i="14"/>
  <c r="X27" i="14"/>
  <c r="Y27" i="14"/>
  <c r="Z27" i="14"/>
  <c r="AA27" i="14"/>
  <c r="AB27" i="14"/>
  <c r="AC27" i="14"/>
  <c r="AD27" i="14"/>
  <c r="AE27" i="14"/>
  <c r="B28" i="14"/>
  <c r="C28" i="14"/>
  <c r="D28" i="14"/>
  <c r="E28" i="14"/>
  <c r="F28" i="14"/>
  <c r="G28" i="14"/>
  <c r="H28" i="14"/>
  <c r="I28" i="14"/>
  <c r="J28" i="14"/>
  <c r="K28" i="14"/>
  <c r="L28" i="14"/>
  <c r="M28" i="14"/>
  <c r="N28" i="14"/>
  <c r="O28" i="14"/>
  <c r="P28" i="14"/>
  <c r="Q28" i="14"/>
  <c r="R28" i="14"/>
  <c r="S28" i="14"/>
  <c r="T28" i="14"/>
  <c r="U28" i="14"/>
  <c r="V28" i="14"/>
  <c r="W28" i="14"/>
  <c r="X28" i="14"/>
  <c r="Y28" i="14"/>
  <c r="Z28" i="14"/>
  <c r="AA28" i="14"/>
  <c r="AB28" i="14"/>
  <c r="AC28" i="14"/>
  <c r="AD28" i="14"/>
  <c r="AE28" i="14"/>
  <c r="B29" i="14"/>
  <c r="C29" i="14"/>
  <c r="D29" i="14"/>
  <c r="E29" i="14"/>
  <c r="F29" i="14"/>
  <c r="G29" i="14"/>
  <c r="H29" i="14"/>
  <c r="I29" i="14"/>
  <c r="J29" i="14"/>
  <c r="K29" i="14"/>
  <c r="L29" i="14"/>
  <c r="M29" i="14"/>
  <c r="N29" i="14"/>
  <c r="O29" i="14"/>
  <c r="P29" i="14"/>
  <c r="Q29" i="14"/>
  <c r="R29" i="14"/>
  <c r="S29" i="14"/>
  <c r="T29" i="14"/>
  <c r="U29" i="14"/>
  <c r="V29" i="14"/>
  <c r="W29" i="14"/>
  <c r="X29" i="14"/>
  <c r="Y29" i="14"/>
  <c r="Z29" i="14"/>
  <c r="AA29" i="14"/>
  <c r="AB29" i="14"/>
  <c r="AC29" i="14"/>
  <c r="AD29" i="14"/>
  <c r="AE29" i="14"/>
  <c r="B30" i="14"/>
  <c r="C30" i="14"/>
  <c r="D30" i="14"/>
  <c r="E30" i="14"/>
  <c r="F30" i="14"/>
  <c r="G30" i="14"/>
  <c r="H30" i="14"/>
  <c r="I30" i="14"/>
  <c r="J30" i="14"/>
  <c r="K30" i="14"/>
  <c r="L30" i="14"/>
  <c r="M30" i="14"/>
  <c r="N30" i="14"/>
  <c r="O30" i="14"/>
  <c r="P30" i="14"/>
  <c r="Q30" i="14"/>
  <c r="R30" i="14"/>
  <c r="S30" i="14"/>
  <c r="T30" i="14"/>
  <c r="U30" i="14"/>
  <c r="V30" i="14"/>
  <c r="W30" i="14"/>
  <c r="X30" i="14"/>
  <c r="Y30" i="14"/>
  <c r="Z30" i="14"/>
  <c r="AA30" i="14"/>
  <c r="AB30" i="14"/>
  <c r="AC30" i="14"/>
  <c r="AD30" i="14"/>
  <c r="AE30" i="14"/>
  <c r="B31" i="14"/>
  <c r="C31" i="14"/>
  <c r="D31" i="14"/>
  <c r="E31" i="14"/>
  <c r="F31" i="14"/>
  <c r="G31" i="14"/>
  <c r="H31" i="14"/>
  <c r="I31" i="14"/>
  <c r="J31" i="14"/>
  <c r="K31" i="14"/>
  <c r="L31" i="14"/>
  <c r="M31" i="14"/>
  <c r="N31" i="14"/>
  <c r="O31" i="14"/>
  <c r="P31" i="14"/>
  <c r="Q31" i="14"/>
  <c r="R31" i="14"/>
  <c r="S31" i="14"/>
  <c r="T31" i="14"/>
  <c r="U31" i="14"/>
  <c r="V31" i="14"/>
  <c r="W31" i="14"/>
  <c r="X31" i="14"/>
  <c r="Y31" i="14"/>
  <c r="Z31" i="14"/>
  <c r="AA31" i="14"/>
  <c r="AB31" i="14"/>
  <c r="AC31" i="14"/>
  <c r="AD31" i="14"/>
  <c r="AE31" i="14"/>
  <c r="B32" i="14"/>
  <c r="C32" i="14"/>
  <c r="D32" i="14"/>
  <c r="E32" i="14"/>
  <c r="F32" i="14"/>
  <c r="G32" i="14"/>
  <c r="H32" i="14"/>
  <c r="I32" i="14"/>
  <c r="J32" i="14"/>
  <c r="K32" i="14"/>
  <c r="L32" i="14"/>
  <c r="M32" i="14"/>
  <c r="N32" i="14"/>
  <c r="O32" i="14"/>
  <c r="P32" i="14"/>
  <c r="Q32" i="14"/>
  <c r="R32" i="14"/>
  <c r="S32" i="14"/>
  <c r="T32" i="14"/>
  <c r="U32" i="14"/>
  <c r="V32" i="14"/>
  <c r="W32" i="14"/>
  <c r="X32" i="14"/>
  <c r="Y32" i="14"/>
  <c r="Z32" i="14"/>
  <c r="AA32" i="14"/>
  <c r="AB32" i="14"/>
  <c r="AC32" i="14"/>
  <c r="AD32" i="14"/>
  <c r="AE32" i="14"/>
  <c r="B33" i="14"/>
  <c r="C33" i="14"/>
  <c r="D33" i="14"/>
  <c r="E33" i="14"/>
  <c r="F33" i="14"/>
  <c r="G33" i="14"/>
  <c r="H33" i="14"/>
  <c r="I33" i="14"/>
  <c r="J33" i="14"/>
  <c r="K33" i="14"/>
  <c r="L33" i="14"/>
  <c r="M33" i="14"/>
  <c r="N33" i="14"/>
  <c r="O33" i="14"/>
  <c r="P33" i="14"/>
  <c r="Q33" i="14"/>
  <c r="R33" i="14"/>
  <c r="S33" i="14"/>
  <c r="T33" i="14"/>
  <c r="U33" i="14"/>
  <c r="V33" i="14"/>
  <c r="W33" i="14"/>
  <c r="X33" i="14"/>
  <c r="Y33" i="14"/>
  <c r="Z33" i="14"/>
  <c r="AA33" i="14"/>
  <c r="AB33" i="14"/>
  <c r="AC33" i="14"/>
  <c r="AD33" i="14"/>
  <c r="AE33" i="14"/>
  <c r="B34" i="14"/>
  <c r="C34" i="14"/>
  <c r="D34" i="14"/>
  <c r="E34" i="14"/>
  <c r="F34" i="14"/>
  <c r="G34" i="14"/>
  <c r="H34" i="14"/>
  <c r="I34" i="14"/>
  <c r="J34" i="14"/>
  <c r="K34" i="14"/>
  <c r="L34" i="14"/>
  <c r="M34" i="14"/>
  <c r="N34" i="14"/>
  <c r="O34" i="14"/>
  <c r="P34" i="14"/>
  <c r="Q34" i="14"/>
  <c r="R34" i="14"/>
  <c r="S34" i="14"/>
  <c r="T34" i="14"/>
  <c r="U34" i="14"/>
  <c r="V34" i="14"/>
  <c r="W34" i="14"/>
  <c r="X34" i="14"/>
  <c r="Y34" i="14"/>
  <c r="Z34" i="14"/>
  <c r="AA34" i="14"/>
  <c r="AB34" i="14"/>
  <c r="AC34" i="14"/>
  <c r="AD34" i="14"/>
  <c r="AE34" i="14"/>
  <c r="B35" i="14"/>
  <c r="C35" i="14"/>
  <c r="D35" i="14"/>
  <c r="E35" i="14"/>
  <c r="F35" i="14"/>
  <c r="G35" i="14"/>
  <c r="H35" i="14"/>
  <c r="I35" i="14"/>
  <c r="J35" i="14"/>
  <c r="K35" i="14"/>
  <c r="L35" i="14"/>
  <c r="M35" i="14"/>
  <c r="N35" i="14"/>
  <c r="O35" i="14"/>
  <c r="P35" i="14"/>
  <c r="Q35" i="14"/>
  <c r="R35" i="14"/>
  <c r="S35" i="14"/>
  <c r="T35" i="14"/>
  <c r="U35" i="14"/>
  <c r="V35" i="14"/>
  <c r="W35" i="14"/>
  <c r="X35" i="14"/>
  <c r="Y35" i="14"/>
  <c r="Z35" i="14"/>
  <c r="AA35" i="14"/>
  <c r="AB35" i="14"/>
  <c r="AC35" i="14"/>
  <c r="AD35" i="14"/>
  <c r="AE35" i="14"/>
  <c r="B36" i="14"/>
  <c r="C36" i="14"/>
  <c r="D36" i="14"/>
  <c r="E36" i="14"/>
  <c r="F36" i="14"/>
  <c r="G36" i="14"/>
  <c r="H36" i="14"/>
  <c r="I36" i="14"/>
  <c r="J36" i="14"/>
  <c r="K36" i="14"/>
  <c r="L36" i="14"/>
  <c r="M36" i="14"/>
  <c r="N36" i="14"/>
  <c r="O36" i="14"/>
  <c r="P36" i="14"/>
  <c r="Q36" i="14"/>
  <c r="R36" i="14"/>
  <c r="S36" i="14"/>
  <c r="T36" i="14"/>
  <c r="U36" i="14"/>
  <c r="V36" i="14"/>
  <c r="W36" i="14"/>
  <c r="X36" i="14"/>
  <c r="Y36" i="14"/>
  <c r="Z36" i="14"/>
  <c r="AA36" i="14"/>
  <c r="AB36" i="14"/>
  <c r="AC36" i="14"/>
  <c r="AD36" i="14"/>
  <c r="AE36" i="14"/>
  <c r="B37" i="14"/>
  <c r="C37" i="14"/>
  <c r="D37" i="14"/>
  <c r="E37" i="14"/>
  <c r="F37" i="14"/>
  <c r="G37" i="14"/>
  <c r="H37" i="14"/>
  <c r="I37" i="14"/>
  <c r="J37" i="14"/>
  <c r="K37" i="14"/>
  <c r="L37" i="14"/>
  <c r="M37" i="14"/>
  <c r="N37" i="14"/>
  <c r="O37" i="14"/>
  <c r="P37" i="14"/>
  <c r="Q37" i="14"/>
  <c r="R37" i="14"/>
  <c r="S37" i="14"/>
  <c r="T37" i="14"/>
  <c r="U37" i="14"/>
  <c r="V37" i="14"/>
  <c r="W37" i="14"/>
  <c r="X37" i="14"/>
  <c r="Y37" i="14"/>
  <c r="Z37" i="14"/>
  <c r="AA37" i="14"/>
  <c r="AB37" i="14"/>
  <c r="AC37" i="14"/>
  <c r="AD37" i="14"/>
  <c r="AE37" i="14"/>
  <c r="B38" i="14"/>
  <c r="C38" i="14"/>
  <c r="D38" i="14"/>
  <c r="E38" i="14"/>
  <c r="F38" i="14"/>
  <c r="G38" i="14"/>
  <c r="H38" i="14"/>
  <c r="I38" i="14"/>
  <c r="J38" i="14"/>
  <c r="K38" i="14"/>
  <c r="L38" i="14"/>
  <c r="M38" i="14"/>
  <c r="N38" i="14"/>
  <c r="O38" i="14"/>
  <c r="P38" i="14"/>
  <c r="Q38" i="14"/>
  <c r="R38" i="14"/>
  <c r="S38" i="14"/>
  <c r="T38" i="14"/>
  <c r="U38" i="14"/>
  <c r="V38" i="14"/>
  <c r="W38" i="14"/>
  <c r="X38" i="14"/>
  <c r="Y38" i="14"/>
  <c r="Z38" i="14"/>
  <c r="AA38" i="14"/>
  <c r="AB38" i="14"/>
  <c r="AC38" i="14"/>
  <c r="AD38" i="14"/>
  <c r="AE38" i="14"/>
  <c r="B39" i="14"/>
  <c r="C39" i="14"/>
  <c r="D39" i="14"/>
  <c r="E39" i="14"/>
  <c r="F39" i="14"/>
  <c r="G39" i="14"/>
  <c r="H39" i="14"/>
  <c r="I39" i="14"/>
  <c r="J39" i="14"/>
  <c r="K39" i="14"/>
  <c r="L39" i="14"/>
  <c r="M39" i="14"/>
  <c r="N39" i="14"/>
  <c r="O39" i="14"/>
  <c r="P39" i="14"/>
  <c r="Q39" i="14"/>
  <c r="R39" i="14"/>
  <c r="S39" i="14"/>
  <c r="T39" i="14"/>
  <c r="U39" i="14"/>
  <c r="V39" i="14"/>
  <c r="W39" i="14"/>
  <c r="X39" i="14"/>
  <c r="Y39" i="14"/>
  <c r="Z39" i="14"/>
  <c r="AA39" i="14"/>
  <c r="AB39" i="14"/>
  <c r="AC39" i="14"/>
  <c r="AD39" i="14"/>
  <c r="AE39" i="14"/>
  <c r="B40" i="14"/>
  <c r="C40" i="14"/>
  <c r="D40" i="14"/>
  <c r="E40" i="14"/>
  <c r="F40" i="14"/>
  <c r="G40" i="14"/>
  <c r="H40" i="14"/>
  <c r="I40" i="14"/>
  <c r="J40" i="14"/>
  <c r="K40" i="14"/>
  <c r="L40" i="14"/>
  <c r="M40" i="14"/>
  <c r="N40" i="14"/>
  <c r="O40" i="14"/>
  <c r="P40" i="14"/>
  <c r="Q40" i="14"/>
  <c r="R40" i="14"/>
  <c r="S40" i="14"/>
  <c r="T40" i="14"/>
  <c r="U40" i="14"/>
  <c r="V40" i="14"/>
  <c r="W40" i="14"/>
  <c r="X40" i="14"/>
  <c r="Y40" i="14"/>
  <c r="Z40" i="14"/>
  <c r="AA40" i="14"/>
  <c r="AB40" i="14"/>
  <c r="AC40" i="14"/>
  <c r="AD40" i="14"/>
  <c r="AE40" i="14"/>
  <c r="B41" i="14"/>
  <c r="C41" i="14"/>
  <c r="D41" i="14"/>
  <c r="E41" i="14"/>
  <c r="F41" i="14"/>
  <c r="G41" i="14"/>
  <c r="H41" i="14"/>
  <c r="I41" i="14"/>
  <c r="J41" i="14"/>
  <c r="K41" i="14"/>
  <c r="L41" i="14"/>
  <c r="M41" i="14"/>
  <c r="N41" i="14"/>
  <c r="O41" i="14"/>
  <c r="P41" i="14"/>
  <c r="Q41" i="14"/>
  <c r="R41" i="14"/>
  <c r="S41" i="14"/>
  <c r="T41" i="14"/>
  <c r="U41" i="14"/>
  <c r="V41" i="14"/>
  <c r="W41" i="14"/>
  <c r="X41" i="14"/>
  <c r="Y41" i="14"/>
  <c r="Z41" i="14"/>
  <c r="AA41" i="14"/>
  <c r="AB41" i="14"/>
  <c r="AC41" i="14"/>
  <c r="AD41" i="14"/>
  <c r="AE41" i="14"/>
  <c r="B42" i="14"/>
  <c r="C42" i="14"/>
  <c r="D42" i="14"/>
  <c r="E42" i="14"/>
  <c r="F42" i="14"/>
  <c r="G42" i="14"/>
  <c r="H42" i="14"/>
  <c r="I42" i="14"/>
  <c r="J42" i="14"/>
  <c r="K42" i="14"/>
  <c r="L42" i="14"/>
  <c r="M42" i="14"/>
  <c r="N42" i="14"/>
  <c r="O42" i="14"/>
  <c r="P42" i="14"/>
  <c r="Q42" i="14"/>
  <c r="R42" i="14"/>
  <c r="S42" i="14"/>
  <c r="T42" i="14"/>
  <c r="U42" i="14"/>
  <c r="V42" i="14"/>
  <c r="W42" i="14"/>
  <c r="X42" i="14"/>
  <c r="Y42" i="14"/>
  <c r="Z42" i="14"/>
  <c r="AA42" i="14"/>
  <c r="AB42" i="14"/>
  <c r="AC42" i="14"/>
  <c r="AD42" i="14"/>
  <c r="AE42" i="14"/>
  <c r="B43" i="14"/>
  <c r="C43" i="14"/>
  <c r="D43" i="14"/>
  <c r="E43" i="14"/>
  <c r="F43" i="14"/>
  <c r="G43" i="14"/>
  <c r="H43" i="14"/>
  <c r="I43" i="14"/>
  <c r="J43" i="14"/>
  <c r="K43" i="14"/>
  <c r="L43" i="14"/>
  <c r="M43" i="14"/>
  <c r="N43" i="14"/>
  <c r="O43" i="14"/>
  <c r="P43" i="14"/>
  <c r="Q43" i="14"/>
  <c r="R43" i="14"/>
  <c r="S43" i="14"/>
  <c r="T43" i="14"/>
  <c r="U43" i="14"/>
  <c r="V43" i="14"/>
  <c r="W43" i="14"/>
  <c r="X43" i="14"/>
  <c r="Y43" i="14"/>
  <c r="Z43" i="14"/>
  <c r="AA43" i="14"/>
  <c r="AB43" i="14"/>
  <c r="AC43" i="14"/>
  <c r="AD43" i="14"/>
  <c r="AE43" i="14"/>
  <c r="B44" i="14"/>
  <c r="C44" i="14"/>
  <c r="D44" i="14"/>
  <c r="E44" i="14"/>
  <c r="F44" i="14"/>
  <c r="G44" i="14"/>
  <c r="H44" i="14"/>
  <c r="I44" i="14"/>
  <c r="J44" i="14"/>
  <c r="K44" i="14"/>
  <c r="L44" i="14"/>
  <c r="M44" i="14"/>
  <c r="N44" i="14"/>
  <c r="O44" i="14"/>
  <c r="P44" i="14"/>
  <c r="Q44" i="14"/>
  <c r="R44" i="14"/>
  <c r="S44" i="14"/>
  <c r="T44" i="14"/>
  <c r="U44" i="14"/>
  <c r="V44" i="14"/>
  <c r="W44" i="14"/>
  <c r="X44" i="14"/>
  <c r="Y44" i="14"/>
  <c r="Z44" i="14"/>
  <c r="AA44" i="14"/>
  <c r="AB44" i="14"/>
  <c r="AC44" i="14"/>
  <c r="AD44" i="14"/>
  <c r="AE44" i="14"/>
  <c r="B45" i="14"/>
  <c r="C45" i="14"/>
  <c r="D45" i="14"/>
  <c r="E45" i="14"/>
  <c r="F45" i="14"/>
  <c r="G45" i="14"/>
  <c r="H45" i="14"/>
  <c r="I45" i="14"/>
  <c r="J45" i="14"/>
  <c r="K45" i="14"/>
  <c r="L45" i="14"/>
  <c r="M45" i="14"/>
  <c r="N45" i="14"/>
  <c r="O45" i="14"/>
  <c r="P45" i="14"/>
  <c r="Q45" i="14"/>
  <c r="R45" i="14"/>
  <c r="S45" i="14"/>
  <c r="T45" i="14"/>
  <c r="U45" i="14"/>
  <c r="V45" i="14"/>
  <c r="W45" i="14"/>
  <c r="X45" i="14"/>
  <c r="Y45" i="14"/>
  <c r="Z45" i="14"/>
  <c r="AA45" i="14"/>
  <c r="AB45" i="14"/>
  <c r="AC45" i="14"/>
  <c r="AD45" i="14"/>
  <c r="AE45" i="14"/>
  <c r="B46" i="14"/>
  <c r="C46" i="14"/>
  <c r="D46" i="14"/>
  <c r="E46" i="14"/>
  <c r="F46" i="14"/>
  <c r="G46" i="14"/>
  <c r="H46" i="14"/>
  <c r="I46" i="14"/>
  <c r="J46" i="14"/>
  <c r="K46" i="14"/>
  <c r="L46" i="14"/>
  <c r="M46" i="14"/>
  <c r="N46" i="14"/>
  <c r="O46" i="14"/>
  <c r="P46" i="14"/>
  <c r="Q46" i="14"/>
  <c r="R46" i="14"/>
  <c r="S46" i="14"/>
  <c r="T46" i="14"/>
  <c r="U46" i="14"/>
  <c r="V46" i="14"/>
  <c r="W46" i="14"/>
  <c r="X46" i="14"/>
  <c r="Y46" i="14"/>
  <c r="Z46" i="14"/>
  <c r="AA46" i="14"/>
  <c r="AB46" i="14"/>
  <c r="AC46" i="14"/>
  <c r="AD46" i="14"/>
  <c r="AE46" i="14"/>
  <c r="B47" i="14"/>
  <c r="C47" i="14"/>
  <c r="D47" i="14"/>
  <c r="E47" i="14"/>
  <c r="F47" i="14"/>
  <c r="G47" i="14"/>
  <c r="H47" i="14"/>
  <c r="I47" i="14"/>
  <c r="J47" i="14"/>
  <c r="K47" i="14"/>
  <c r="L47" i="14"/>
  <c r="M47" i="14"/>
  <c r="N47" i="14"/>
  <c r="O47" i="14"/>
  <c r="P47" i="14"/>
  <c r="Q47" i="14"/>
  <c r="R47" i="14"/>
  <c r="S47" i="14"/>
  <c r="T47" i="14"/>
  <c r="U47" i="14"/>
  <c r="V47" i="14"/>
  <c r="W47" i="14"/>
  <c r="X47" i="14"/>
  <c r="Y47" i="14"/>
  <c r="Z47" i="14"/>
  <c r="AA47" i="14"/>
  <c r="AB47" i="14"/>
  <c r="AC47" i="14"/>
  <c r="AD47" i="14"/>
  <c r="AE47" i="14"/>
  <c r="B48" i="14"/>
  <c r="C48" i="14"/>
  <c r="D48" i="14"/>
  <c r="E48" i="14"/>
  <c r="F48" i="14"/>
  <c r="G48" i="14"/>
  <c r="H48" i="14"/>
  <c r="I48" i="14"/>
  <c r="J48" i="14"/>
  <c r="K48" i="14"/>
  <c r="L48" i="14"/>
  <c r="M48" i="14"/>
  <c r="N48" i="14"/>
  <c r="O48" i="14"/>
  <c r="P48" i="14"/>
  <c r="Q48" i="14"/>
  <c r="R48" i="14"/>
  <c r="S48" i="14"/>
  <c r="T48" i="14"/>
  <c r="U48" i="14"/>
  <c r="V48" i="14"/>
  <c r="W48" i="14"/>
  <c r="X48" i="14"/>
  <c r="Y48" i="14"/>
  <c r="Z48" i="14"/>
  <c r="AA48" i="14"/>
  <c r="AB48" i="14"/>
  <c r="AC48" i="14"/>
  <c r="AD48" i="14"/>
  <c r="AE48" i="14"/>
  <c r="B49" i="14"/>
  <c r="C49" i="14"/>
  <c r="D49" i="14"/>
  <c r="E49" i="14"/>
  <c r="F49" i="14"/>
  <c r="G49" i="14"/>
  <c r="H49" i="14"/>
  <c r="I49" i="14"/>
  <c r="J49" i="14"/>
  <c r="K49" i="14"/>
  <c r="L49" i="14"/>
  <c r="M49" i="14"/>
  <c r="N49" i="14"/>
  <c r="O49" i="14"/>
  <c r="P49" i="14"/>
  <c r="Q49" i="14"/>
  <c r="R49" i="14"/>
  <c r="S49" i="14"/>
  <c r="T49" i="14"/>
  <c r="U49" i="14"/>
  <c r="V49" i="14"/>
  <c r="W49" i="14"/>
  <c r="X49" i="14"/>
  <c r="Y49" i="14"/>
  <c r="Z49" i="14"/>
  <c r="AA49" i="14"/>
  <c r="AB49" i="14"/>
  <c r="AC49" i="14"/>
  <c r="AD49" i="14"/>
  <c r="AE49" i="14"/>
  <c r="B50" i="14"/>
  <c r="C50" i="14"/>
  <c r="D50" i="14"/>
  <c r="E50" i="14"/>
  <c r="F50" i="14"/>
  <c r="G50" i="14"/>
  <c r="H50" i="14"/>
  <c r="I50" i="14"/>
  <c r="J50" i="14"/>
  <c r="K50" i="14"/>
  <c r="L50" i="14"/>
  <c r="M50" i="14"/>
  <c r="N50" i="14"/>
  <c r="O50" i="14"/>
  <c r="P50" i="14"/>
  <c r="Q50" i="14"/>
  <c r="R50" i="14"/>
  <c r="S50" i="14"/>
  <c r="T50" i="14"/>
  <c r="U50" i="14"/>
  <c r="V50" i="14"/>
  <c r="W50" i="14"/>
  <c r="X50" i="14"/>
  <c r="Y50" i="14"/>
  <c r="Z50" i="14"/>
  <c r="AA50" i="14"/>
  <c r="AB50" i="14"/>
  <c r="AC50" i="14"/>
  <c r="AD50" i="14"/>
  <c r="AE50" i="14"/>
  <c r="B51" i="14"/>
  <c r="C51" i="14"/>
  <c r="D51" i="14"/>
  <c r="E51" i="14"/>
  <c r="F51" i="14"/>
  <c r="G51" i="14"/>
  <c r="H51" i="14"/>
  <c r="I51" i="14"/>
  <c r="J51" i="14"/>
  <c r="K51" i="14"/>
  <c r="L51" i="14"/>
  <c r="M51" i="14"/>
  <c r="N51" i="14"/>
  <c r="O51" i="14"/>
  <c r="P51" i="14"/>
  <c r="Q51" i="14"/>
  <c r="R51" i="14"/>
  <c r="S51" i="14"/>
  <c r="T51" i="14"/>
  <c r="U51" i="14"/>
  <c r="V51" i="14"/>
  <c r="W51" i="14"/>
  <c r="X51" i="14"/>
  <c r="Y51" i="14"/>
  <c r="Z51" i="14"/>
  <c r="AA51" i="14"/>
  <c r="AB51" i="14"/>
  <c r="AC51" i="14"/>
  <c r="AD51" i="14"/>
  <c r="AE51" i="14"/>
  <c r="B52" i="14"/>
  <c r="C52" i="14"/>
  <c r="D52" i="14"/>
  <c r="E52" i="14"/>
  <c r="F52" i="14"/>
  <c r="G52" i="14"/>
  <c r="H52" i="14"/>
  <c r="I52" i="14"/>
  <c r="J52" i="14"/>
  <c r="K52" i="14"/>
  <c r="L52" i="14"/>
  <c r="M52" i="14"/>
  <c r="N52" i="14"/>
  <c r="O52" i="14"/>
  <c r="P52" i="14"/>
  <c r="Q52" i="14"/>
  <c r="R52" i="14"/>
  <c r="S52" i="14"/>
  <c r="T52" i="14"/>
  <c r="U52" i="14"/>
  <c r="V52" i="14"/>
  <c r="W52" i="14"/>
  <c r="X52" i="14"/>
  <c r="Y52" i="14"/>
  <c r="Z52" i="14"/>
  <c r="AA52" i="14"/>
  <c r="AB52" i="14"/>
  <c r="AC52" i="14"/>
  <c r="AD52" i="14"/>
  <c r="AE52" i="14"/>
  <c r="B53" i="14"/>
  <c r="C53" i="14"/>
  <c r="D53" i="14"/>
  <c r="E53" i="14"/>
  <c r="F53" i="14"/>
  <c r="G53" i="14"/>
  <c r="H53" i="14"/>
  <c r="I53" i="14"/>
  <c r="J53" i="14"/>
  <c r="K53" i="14"/>
  <c r="L53" i="14"/>
  <c r="M53" i="14"/>
  <c r="N53" i="14"/>
  <c r="O53" i="14"/>
  <c r="P53" i="14"/>
  <c r="Q53" i="14"/>
  <c r="R53" i="14"/>
  <c r="S53" i="14"/>
  <c r="T53" i="14"/>
  <c r="U53" i="14"/>
  <c r="V53" i="14"/>
  <c r="W53" i="14"/>
  <c r="X53" i="14"/>
  <c r="Y53" i="14"/>
  <c r="Z53" i="14"/>
  <c r="AA53" i="14"/>
  <c r="AB53" i="14"/>
  <c r="AC53" i="14"/>
  <c r="AD53" i="14"/>
  <c r="AE53" i="14"/>
  <c r="B54" i="14"/>
  <c r="C54" i="14"/>
  <c r="D54" i="14"/>
  <c r="E54" i="14"/>
  <c r="F54" i="14"/>
  <c r="G54" i="14"/>
  <c r="H54" i="14"/>
  <c r="I54" i="14"/>
  <c r="J54" i="14"/>
  <c r="K54" i="14"/>
  <c r="L54" i="14"/>
  <c r="M54" i="14"/>
  <c r="N54" i="14"/>
  <c r="O54" i="14"/>
  <c r="P54" i="14"/>
  <c r="Q54" i="14"/>
  <c r="R54" i="14"/>
  <c r="S54" i="14"/>
  <c r="T54" i="14"/>
  <c r="U54" i="14"/>
  <c r="V54" i="14"/>
  <c r="W54" i="14"/>
  <c r="X54" i="14"/>
  <c r="Y54" i="14"/>
  <c r="Z54" i="14"/>
  <c r="AA54" i="14"/>
  <c r="AB54" i="14"/>
  <c r="AC54" i="14"/>
  <c r="AD54" i="14"/>
  <c r="AE54" i="14"/>
  <c r="B55" i="14"/>
  <c r="C55" i="14"/>
  <c r="D55" i="14"/>
  <c r="E55" i="14"/>
  <c r="F55" i="14"/>
  <c r="G55" i="14"/>
  <c r="H55" i="14"/>
  <c r="I55" i="14"/>
  <c r="J55" i="14"/>
  <c r="K55" i="14"/>
  <c r="L55" i="14"/>
  <c r="M55" i="14"/>
  <c r="N55" i="14"/>
  <c r="O55" i="14"/>
  <c r="P55" i="14"/>
  <c r="Q55" i="14"/>
  <c r="R55" i="14"/>
  <c r="S55" i="14"/>
  <c r="T55" i="14"/>
  <c r="U55" i="14"/>
  <c r="V55" i="14"/>
  <c r="W55" i="14"/>
  <c r="X55" i="14"/>
  <c r="Y55" i="14"/>
  <c r="Z55" i="14"/>
  <c r="AA55" i="14"/>
  <c r="AB55" i="14"/>
  <c r="AC55" i="14"/>
  <c r="AD55" i="14"/>
  <c r="AE55" i="14"/>
  <c r="B56" i="14"/>
  <c r="C56" i="14"/>
  <c r="D56" i="14"/>
  <c r="E56" i="14"/>
  <c r="F56" i="14"/>
  <c r="G56" i="14"/>
  <c r="H56" i="14"/>
  <c r="I56" i="14"/>
  <c r="J56" i="14"/>
  <c r="K56" i="14"/>
  <c r="L56" i="14"/>
  <c r="M56" i="14"/>
  <c r="N56" i="14"/>
  <c r="O56" i="14"/>
  <c r="P56" i="14"/>
  <c r="Q56" i="14"/>
  <c r="R56" i="14"/>
  <c r="S56" i="14"/>
  <c r="T56" i="14"/>
  <c r="U56" i="14"/>
  <c r="V56" i="14"/>
  <c r="W56" i="14"/>
  <c r="X56" i="14"/>
  <c r="Y56" i="14"/>
  <c r="Z56" i="14"/>
  <c r="AA56" i="14"/>
  <c r="AB56" i="14"/>
  <c r="AC56" i="14"/>
  <c r="AD56" i="14"/>
  <c r="AE56" i="14"/>
  <c r="AB21" i="24" l="1"/>
  <c r="V49" i="24"/>
  <c r="V41" i="24"/>
  <c r="V33" i="24"/>
  <c r="AE52" i="24"/>
  <c r="S36" i="24"/>
  <c r="B38" i="24"/>
  <c r="G55" i="24"/>
  <c r="G47" i="24"/>
  <c r="G39" i="24"/>
  <c r="G19" i="24"/>
  <c r="AE34" i="24"/>
  <c r="M48" i="24"/>
  <c r="G54" i="24"/>
  <c r="G42" i="24"/>
  <c r="G22" i="24"/>
  <c r="P36" i="24"/>
  <c r="P24" i="24"/>
  <c r="AE55" i="24"/>
  <c r="AE53" i="24"/>
  <c r="AE51" i="24"/>
  <c r="AE49" i="24"/>
  <c r="AE47" i="24"/>
  <c r="AE45" i="24"/>
  <c r="AE43" i="24"/>
  <c r="AE41" i="24"/>
  <c r="AE39" i="24"/>
  <c r="AE37" i="24"/>
  <c r="AE35" i="24"/>
  <c r="AE33" i="24"/>
  <c r="AE31" i="24"/>
  <c r="AE29" i="24"/>
  <c r="AE27" i="24"/>
  <c r="AE25" i="24"/>
  <c r="AE23" i="24"/>
  <c r="AE54" i="24"/>
  <c r="AE50" i="24"/>
  <c r="AE46" i="24"/>
  <c r="AE44" i="24"/>
  <c r="AE42" i="24"/>
  <c r="AE38" i="24"/>
  <c r="AE36" i="24"/>
  <c r="AE30" i="24"/>
  <c r="AE28" i="24"/>
  <c r="AE26" i="24"/>
  <c r="AE22" i="24"/>
  <c r="AB55" i="24"/>
  <c r="AB53" i="24"/>
  <c r="AB51" i="24"/>
  <c r="AB49" i="24"/>
  <c r="AB47" i="24"/>
  <c r="AB45" i="24"/>
  <c r="AB43" i="24"/>
  <c r="AB41" i="24"/>
  <c r="AB39" i="24"/>
  <c r="AB37" i="24"/>
  <c r="AB33" i="24"/>
  <c r="AB31" i="24"/>
  <c r="AB29" i="24"/>
  <c r="AB27" i="24"/>
  <c r="AB25" i="24"/>
  <c r="AB23" i="24"/>
  <c r="AB56" i="24"/>
  <c r="AB54" i="24"/>
  <c r="AB52" i="24"/>
  <c r="AB50" i="24"/>
  <c r="AB44" i="24"/>
  <c r="AB42" i="24"/>
  <c r="AB40" i="24"/>
  <c r="AB38" i="24"/>
  <c r="AB36" i="24"/>
  <c r="AB34" i="24"/>
  <c r="AB30" i="24"/>
  <c r="AB28" i="24"/>
  <c r="AB26" i="24"/>
  <c r="AB24" i="24"/>
  <c r="AB22" i="24"/>
  <c r="Y55" i="24"/>
  <c r="Y53" i="24"/>
  <c r="Y51" i="24"/>
  <c r="Y49" i="24"/>
  <c r="Y47" i="24"/>
  <c r="Y45" i="24"/>
  <c r="Y43" i="24"/>
  <c r="Y41" i="24"/>
  <c r="Y39" i="24"/>
  <c r="Y37" i="24"/>
  <c r="Y35" i="24"/>
  <c r="Y33" i="24"/>
  <c r="Y31" i="24"/>
  <c r="Y29" i="24"/>
  <c r="Y27" i="24"/>
  <c r="Y25" i="24"/>
  <c r="Y23" i="24"/>
  <c r="Y56" i="24"/>
  <c r="Y48" i="24"/>
  <c r="Y40" i="24"/>
  <c r="Y32" i="24"/>
  <c r="Y24" i="24"/>
  <c r="V51" i="24"/>
  <c r="V47" i="24"/>
  <c r="V43" i="24"/>
  <c r="V37" i="24"/>
  <c r="V35" i="24"/>
  <c r="V31" i="24"/>
  <c r="V27" i="24"/>
  <c r="V25" i="24"/>
  <c r="V23" i="24"/>
  <c r="V52" i="24"/>
  <c r="V48" i="24"/>
  <c r="V44" i="24"/>
  <c r="V36" i="24"/>
  <c r="V32" i="24"/>
  <c r="V28" i="24"/>
  <c r="S55" i="24"/>
  <c r="S53" i="24"/>
  <c r="S51" i="24"/>
  <c r="S49" i="24"/>
  <c r="S47" i="24"/>
  <c r="S45" i="24"/>
  <c r="S43" i="24"/>
  <c r="S41" i="24"/>
  <c r="S39" i="24"/>
  <c r="S35" i="24"/>
  <c r="S33" i="24"/>
  <c r="S31" i="24"/>
  <c r="S29" i="24"/>
  <c r="S27" i="24"/>
  <c r="S25" i="24"/>
  <c r="S23" i="24"/>
  <c r="S56" i="24"/>
  <c r="S52" i="24"/>
  <c r="S50" i="24"/>
  <c r="S48" i="24"/>
  <c r="S46" i="24"/>
  <c r="S44" i="24"/>
  <c r="S42" i="24"/>
  <c r="S40" i="24"/>
  <c r="S34" i="24"/>
  <c r="S32" i="24"/>
  <c r="S30" i="24"/>
  <c r="S28" i="24"/>
  <c r="S26" i="24"/>
  <c r="S24" i="24"/>
  <c r="S22" i="24"/>
  <c r="M53" i="24"/>
  <c r="M49" i="24"/>
  <c r="M45" i="24"/>
  <c r="M41" i="24"/>
  <c r="M37" i="24"/>
  <c r="M33" i="24"/>
  <c r="M29" i="24"/>
  <c r="M25" i="24"/>
  <c r="M54" i="24"/>
  <c r="M50" i="24"/>
  <c r="M46" i="24"/>
  <c r="M42" i="24"/>
  <c r="M38" i="24"/>
  <c r="M34" i="24"/>
  <c r="M30" i="24"/>
  <c r="M26" i="24"/>
  <c r="M22" i="24"/>
  <c r="J55" i="24"/>
  <c r="J51" i="24"/>
  <c r="J49" i="24"/>
  <c r="J43" i="24"/>
  <c r="J41" i="24"/>
  <c r="J39" i="24"/>
  <c r="J35" i="24"/>
  <c r="J33" i="24"/>
  <c r="J31" i="24"/>
  <c r="J27" i="24"/>
  <c r="J23" i="24"/>
  <c r="J38" i="24"/>
  <c r="C56" i="24"/>
  <c r="C49" i="24"/>
  <c r="C44" i="24"/>
  <c r="P38" i="24"/>
  <c r="B54" i="24"/>
  <c r="B49" i="24"/>
  <c r="B45" i="24"/>
  <c r="B42" i="24"/>
  <c r="B35" i="24"/>
  <c r="B34" i="24"/>
  <c r="B30" i="24"/>
  <c r="B23" i="24"/>
  <c r="M20" i="24"/>
  <c r="C48" i="24"/>
  <c r="C36" i="24"/>
  <c r="C33" i="24"/>
  <c r="C28" i="24"/>
  <c r="C20" i="24"/>
  <c r="C16" i="24"/>
  <c r="B55" i="24"/>
  <c r="B22" i="24"/>
  <c r="J54" i="24"/>
  <c r="J46" i="24"/>
  <c r="P48" i="24"/>
  <c r="P40" i="24"/>
  <c r="G33" i="24"/>
  <c r="G32" i="24"/>
  <c r="G29" i="24"/>
  <c r="Y20" i="24"/>
  <c r="V21" i="24"/>
  <c r="S20" i="24"/>
  <c r="M21" i="24"/>
  <c r="J19" i="27"/>
  <c r="J36" i="27"/>
  <c r="G20" i="27"/>
  <c r="G21" i="27"/>
  <c r="B53" i="27"/>
  <c r="B49" i="27"/>
  <c r="B45" i="27"/>
  <c r="B41" i="27"/>
  <c r="B37" i="27"/>
  <c r="B33" i="27"/>
  <c r="D33" i="27" s="1"/>
  <c r="B29" i="27"/>
  <c r="B25" i="27"/>
  <c r="B21" i="27"/>
  <c r="D21" i="27" s="1"/>
  <c r="B17" i="27"/>
  <c r="B13" i="27"/>
  <c r="B9" i="27"/>
  <c r="P54" i="24"/>
  <c r="G49" i="24"/>
  <c r="G35" i="24"/>
  <c r="P46" i="24"/>
  <c r="G38" i="24"/>
  <c r="G34" i="24"/>
  <c r="G27" i="24"/>
  <c r="G26" i="24"/>
  <c r="C25" i="24"/>
  <c r="G25" i="24"/>
  <c r="G23" i="24"/>
  <c r="AE18" i="24"/>
  <c r="AB20" i="24"/>
  <c r="AB16" i="24"/>
  <c r="Y54" i="24"/>
  <c r="Y50" i="24"/>
  <c r="Y46" i="24"/>
  <c r="Y42" i="24"/>
  <c r="Y38" i="24"/>
  <c r="Y34" i="24"/>
  <c r="Y30" i="24"/>
  <c r="Y26" i="24"/>
  <c r="Y22" i="24"/>
  <c r="Y18" i="24"/>
  <c r="Y14" i="24"/>
  <c r="Y10" i="24"/>
  <c r="V20" i="24"/>
  <c r="V16" i="24"/>
  <c r="S18" i="24"/>
  <c r="S14" i="24"/>
  <c r="S21" i="24"/>
  <c r="M56" i="24"/>
  <c r="M52" i="24"/>
  <c r="M44" i="24"/>
  <c r="M40" i="24"/>
  <c r="M36" i="24"/>
  <c r="M32" i="24"/>
  <c r="M28" i="24"/>
  <c r="J56" i="24"/>
  <c r="J52" i="24"/>
  <c r="J50" i="24"/>
  <c r="J48" i="24"/>
  <c r="J44" i="24"/>
  <c r="J42" i="24"/>
  <c r="J40" i="24"/>
  <c r="J36" i="24"/>
  <c r="J34" i="24"/>
  <c r="J32" i="24"/>
  <c r="J30" i="24"/>
  <c r="J28" i="24"/>
  <c r="J26" i="24"/>
  <c r="J24" i="24"/>
  <c r="J22" i="24"/>
  <c r="J53" i="24"/>
  <c r="J45" i="24"/>
  <c r="J37" i="24"/>
  <c r="J29" i="24"/>
  <c r="J25" i="24"/>
  <c r="C55" i="24"/>
  <c r="D55" i="24" s="1"/>
  <c r="C45" i="24"/>
  <c r="C43" i="24"/>
  <c r="C39" i="24"/>
  <c r="C32" i="24"/>
  <c r="C31" i="24"/>
  <c r="C23" i="24"/>
  <c r="D23" i="24" s="1"/>
  <c r="P22" i="24"/>
  <c r="B51" i="24"/>
  <c r="B50" i="24"/>
  <c r="G48" i="24"/>
  <c r="B46" i="24"/>
  <c r="G44" i="24"/>
  <c r="B39" i="24"/>
  <c r="B33" i="24"/>
  <c r="D33" i="24" s="1"/>
  <c r="B29" i="24"/>
  <c r="G37" i="27"/>
  <c r="G9" i="27"/>
  <c r="B43" i="27"/>
  <c r="B39" i="27"/>
  <c r="B31" i="27"/>
  <c r="B23" i="27"/>
  <c r="D37" i="27"/>
  <c r="C50" i="27"/>
  <c r="D50" i="27" s="1"/>
  <c r="C22" i="27"/>
  <c r="B18" i="27"/>
  <c r="M16" i="24"/>
  <c r="M12" i="24"/>
  <c r="J18" i="24"/>
  <c r="J14" i="24"/>
  <c r="J10" i="24"/>
  <c r="D9" i="27"/>
  <c r="S13" i="24"/>
  <c r="AE20" i="24"/>
  <c r="J20" i="24"/>
  <c r="P20" i="24"/>
  <c r="P16" i="24"/>
  <c r="J21" i="24"/>
  <c r="J22" i="27"/>
  <c r="P18" i="24"/>
  <c r="G21" i="24"/>
  <c r="AE21" i="24"/>
  <c r="Y21" i="24"/>
  <c r="B18" i="24"/>
  <c r="C12" i="24"/>
  <c r="B52" i="27"/>
  <c r="B12" i="27"/>
  <c r="B48" i="27"/>
  <c r="B36" i="27"/>
  <c r="D36" i="27" s="1"/>
  <c r="B32" i="27"/>
  <c r="B10" i="24"/>
  <c r="AE12" i="24"/>
  <c r="AB18" i="24"/>
  <c r="AB14" i="24"/>
  <c r="AB13" i="24"/>
  <c r="Y12" i="24"/>
  <c r="Y19" i="24"/>
  <c r="Y15" i="24"/>
  <c r="Y11" i="24"/>
  <c r="V17" i="24"/>
  <c r="S12" i="24"/>
  <c r="M18" i="24"/>
  <c r="M14" i="24"/>
  <c r="M10" i="24"/>
  <c r="M17" i="24"/>
  <c r="J16" i="24"/>
  <c r="J19" i="24"/>
  <c r="J11" i="24"/>
  <c r="AB15" i="24"/>
  <c r="V19" i="24"/>
  <c r="J28" i="27"/>
  <c r="C39" i="27"/>
  <c r="D39" i="27" s="1"/>
  <c r="B55" i="27"/>
  <c r="D55" i="27" s="1"/>
  <c r="C23" i="27"/>
  <c r="D23" i="27" s="1"/>
  <c r="B27" i="27"/>
  <c r="M36" i="27"/>
  <c r="J35" i="27"/>
  <c r="J23" i="27"/>
  <c r="G48" i="27"/>
  <c r="C34" i="27"/>
  <c r="D34" i="27" s="1"/>
  <c r="C26" i="27"/>
  <c r="D26" i="27" s="1"/>
  <c r="B54" i="27"/>
  <c r="B44" i="27"/>
  <c r="B16" i="27"/>
  <c r="M35" i="27"/>
  <c r="J21" i="27"/>
  <c r="J9" i="27"/>
  <c r="G35" i="27"/>
  <c r="G23" i="27"/>
  <c r="C38" i="27"/>
  <c r="D38" i="27" s="1"/>
  <c r="B28" i="27"/>
  <c r="B20" i="27"/>
  <c r="D20" i="27" s="1"/>
  <c r="B46" i="27"/>
  <c r="B30" i="27"/>
  <c r="B14" i="27"/>
  <c r="B10" i="27"/>
  <c r="B15" i="27"/>
  <c r="B11" i="27"/>
  <c r="J17" i="24"/>
  <c r="J13" i="24"/>
  <c r="G17" i="24"/>
  <c r="G15" i="24"/>
  <c r="G11" i="24"/>
  <c r="P10" i="24"/>
  <c r="N8" i="27"/>
  <c r="J34" i="27"/>
  <c r="C43" i="27"/>
  <c r="D43" i="27" s="1"/>
  <c r="C11" i="27"/>
  <c r="D11" i="27" s="1"/>
  <c r="B47" i="27"/>
  <c r="G34" i="27"/>
  <c r="C31" i="27"/>
  <c r="D31" i="27" s="1"/>
  <c r="C15" i="27"/>
  <c r="D15" i="27" s="1"/>
  <c r="O8" i="27"/>
  <c r="P8" i="27" s="1"/>
  <c r="B51" i="27"/>
  <c r="B35" i="27"/>
  <c r="D35" i="27" s="1"/>
  <c r="B19" i="27"/>
  <c r="D19" i="27" s="1"/>
  <c r="D48" i="27"/>
  <c r="D28" i="27"/>
  <c r="F9" i="24"/>
  <c r="AE19" i="24"/>
  <c r="AE15" i="24"/>
  <c r="AE11" i="24"/>
  <c r="AE14" i="24"/>
  <c r="AE10" i="24"/>
  <c r="AB17" i="24"/>
  <c r="V13" i="24"/>
  <c r="V12" i="24"/>
  <c r="S19" i="24"/>
  <c r="S15" i="24"/>
  <c r="S11" i="24"/>
  <c r="S10" i="24"/>
  <c r="J15" i="24"/>
  <c r="C17" i="24"/>
  <c r="C15" i="24"/>
  <c r="C11" i="24"/>
  <c r="P14" i="24"/>
  <c r="P12" i="24"/>
  <c r="G16" i="24"/>
  <c r="AE17" i="24"/>
  <c r="AE13" i="24"/>
  <c r="AE16" i="24"/>
  <c r="AB19" i="24"/>
  <c r="AB11" i="24"/>
  <c r="Y17" i="24"/>
  <c r="Y13" i="24"/>
  <c r="V15" i="24"/>
  <c r="V11" i="24"/>
  <c r="S17" i="24"/>
  <c r="S16" i="24"/>
  <c r="G18" i="24"/>
  <c r="B19" i="24"/>
  <c r="B17" i="24"/>
  <c r="B13" i="24"/>
  <c r="A7" i="14"/>
  <c r="A8" i="14"/>
  <c r="A8" i="17"/>
  <c r="A8" i="20"/>
  <c r="A8" i="24"/>
  <c r="A7" i="17"/>
  <c r="A7" i="24"/>
  <c r="AE56" i="24"/>
  <c r="AE48" i="24"/>
  <c r="AE40" i="24"/>
  <c r="AE32" i="24"/>
  <c r="AE24" i="24"/>
  <c r="AB10" i="24"/>
  <c r="Y52" i="24"/>
  <c r="Y44" i="24"/>
  <c r="Y36" i="24"/>
  <c r="Y28" i="24"/>
  <c r="Y16" i="24"/>
  <c r="I9" i="24"/>
  <c r="C52" i="24"/>
  <c r="N9" i="24"/>
  <c r="Z9" i="24"/>
  <c r="AB12" i="24"/>
  <c r="W9" i="24"/>
  <c r="M13" i="24"/>
  <c r="X9" i="24"/>
  <c r="K9" i="24"/>
  <c r="T9" i="24"/>
  <c r="AC9" i="24"/>
  <c r="G50" i="24"/>
  <c r="C41" i="24"/>
  <c r="C24" i="24"/>
  <c r="C13" i="24"/>
  <c r="B37" i="24"/>
  <c r="G28" i="24"/>
  <c r="B26" i="24"/>
  <c r="G24" i="24"/>
  <c r="B15" i="24"/>
  <c r="D15" i="24" s="1"/>
  <c r="E8" i="27"/>
  <c r="D22" i="27"/>
  <c r="D32" i="27"/>
  <c r="F8" i="27"/>
  <c r="D10" i="27"/>
  <c r="C47" i="24"/>
  <c r="C40" i="24"/>
  <c r="G10" i="24"/>
  <c r="B53" i="24"/>
  <c r="G40" i="24"/>
  <c r="B31" i="24"/>
  <c r="C29" i="24"/>
  <c r="D29" i="24" s="1"/>
  <c r="C27" i="24"/>
  <c r="G56" i="24"/>
  <c r="B47" i="24"/>
  <c r="D47" i="24" s="1"/>
  <c r="B21" i="24"/>
  <c r="B14" i="24"/>
  <c r="E9" i="24"/>
  <c r="L8" i="27"/>
  <c r="H8" i="27"/>
  <c r="C40" i="27"/>
  <c r="D40" i="27" s="1"/>
  <c r="C24" i="27"/>
  <c r="D24" i="27" s="1"/>
  <c r="AA9" i="24"/>
  <c r="AB9" i="24" s="1"/>
  <c r="V54" i="24"/>
  <c r="V50" i="24"/>
  <c r="V46" i="24"/>
  <c r="V42" i="24"/>
  <c r="V38" i="24"/>
  <c r="V34" i="24"/>
  <c r="V30" i="24"/>
  <c r="V26" i="24"/>
  <c r="V22" i="24"/>
  <c r="V18" i="24"/>
  <c r="V14" i="24"/>
  <c r="U9" i="24"/>
  <c r="V9" i="24" s="1"/>
  <c r="Q9" i="24"/>
  <c r="M55" i="24"/>
  <c r="M51" i="24"/>
  <c r="M47" i="24"/>
  <c r="M43" i="24"/>
  <c r="M39" i="24"/>
  <c r="M35" i="24"/>
  <c r="M31" i="24"/>
  <c r="M27" i="24"/>
  <c r="M23" i="24"/>
  <c r="M19" i="24"/>
  <c r="M15" i="24"/>
  <c r="M11" i="24"/>
  <c r="H9" i="24"/>
  <c r="C53" i="24"/>
  <c r="C51" i="24"/>
  <c r="D51" i="24" s="1"/>
  <c r="G46" i="24"/>
  <c r="C37" i="24"/>
  <c r="D37" i="24" s="1"/>
  <c r="C35" i="24"/>
  <c r="D35" i="24" s="1"/>
  <c r="G30" i="24"/>
  <c r="C21" i="24"/>
  <c r="D21" i="24" s="1"/>
  <c r="C19" i="24"/>
  <c r="D19" i="24" s="1"/>
  <c r="G14" i="24"/>
  <c r="G52" i="24"/>
  <c r="B43" i="24"/>
  <c r="B41" i="24"/>
  <c r="G36" i="24"/>
  <c r="B27" i="24"/>
  <c r="B25" i="24"/>
  <c r="D25" i="24" s="1"/>
  <c r="G20" i="24"/>
  <c r="B11" i="24"/>
  <c r="K8" i="27"/>
  <c r="J32" i="27"/>
  <c r="A6" i="27"/>
  <c r="D45" i="24"/>
  <c r="D43" i="24"/>
  <c r="D13" i="24"/>
  <c r="D31" i="24"/>
  <c r="P55" i="24"/>
  <c r="P53" i="24"/>
  <c r="P51" i="24"/>
  <c r="P49" i="24"/>
  <c r="P47" i="24"/>
  <c r="P45" i="24"/>
  <c r="P43" i="24"/>
  <c r="P41" i="24"/>
  <c r="P39" i="24"/>
  <c r="P37" i="24"/>
  <c r="P35" i="24"/>
  <c r="P33" i="24"/>
  <c r="P31" i="24"/>
  <c r="P29" i="24"/>
  <c r="P27" i="24"/>
  <c r="P25" i="24"/>
  <c r="P23" i="24"/>
  <c r="P21" i="24"/>
  <c r="P19" i="24"/>
  <c r="P17" i="24"/>
  <c r="P15" i="24"/>
  <c r="P13" i="24"/>
  <c r="J12" i="24"/>
  <c r="P11" i="24"/>
  <c r="V10" i="24"/>
  <c r="AD9" i="24"/>
  <c r="R9" i="24"/>
  <c r="S9" i="24" s="1"/>
  <c r="L9" i="24"/>
  <c r="C54" i="24"/>
  <c r="D54" i="24" s="1"/>
  <c r="C50" i="24"/>
  <c r="D50" i="24" s="1"/>
  <c r="C46" i="24"/>
  <c r="D46" i="24" s="1"/>
  <c r="C42" i="24"/>
  <c r="D42" i="24" s="1"/>
  <c r="C38" i="24"/>
  <c r="D38" i="24" s="1"/>
  <c r="C34" i="24"/>
  <c r="D34" i="24" s="1"/>
  <c r="C30" i="24"/>
  <c r="D30" i="24" s="1"/>
  <c r="C26" i="24"/>
  <c r="C22" i="24"/>
  <c r="D22" i="24" s="1"/>
  <c r="C18" i="24"/>
  <c r="D18" i="24" s="1"/>
  <c r="C14" i="24"/>
  <c r="D14" i="24" s="1"/>
  <c r="C10" i="24"/>
  <c r="B56" i="24"/>
  <c r="D56" i="24" s="1"/>
  <c r="B52" i="24"/>
  <c r="D52" i="24" s="1"/>
  <c r="B48" i="24"/>
  <c r="D48" i="24" s="1"/>
  <c r="B44" i="24"/>
  <c r="D44" i="24" s="1"/>
  <c r="B40" i="24"/>
  <c r="D40" i="24" s="1"/>
  <c r="B36" i="24"/>
  <c r="D36" i="24" s="1"/>
  <c r="B32" i="24"/>
  <c r="D32" i="24" s="1"/>
  <c r="B28" i="24"/>
  <c r="D28" i="24" s="1"/>
  <c r="B24" i="24"/>
  <c r="D24" i="24" s="1"/>
  <c r="B20" i="24"/>
  <c r="D20" i="24" s="1"/>
  <c r="B16" i="24"/>
  <c r="D16" i="24" s="1"/>
  <c r="B12" i="24"/>
  <c r="D12" i="24" s="1"/>
  <c r="I8" i="27"/>
  <c r="G12" i="24"/>
  <c r="O9" i="24"/>
  <c r="G11" i="27"/>
  <c r="M9" i="27"/>
  <c r="AE9" i="24" l="1"/>
  <c r="D49" i="24"/>
  <c r="D53" i="24"/>
  <c r="Y9" i="24"/>
  <c r="D27" i="24"/>
  <c r="P9" i="24"/>
  <c r="J8" i="27"/>
  <c r="D26" i="24"/>
  <c r="M9" i="24"/>
  <c r="D39" i="24"/>
  <c r="G9" i="24"/>
  <c r="D11" i="24"/>
  <c r="G8" i="27"/>
  <c r="B8" i="27"/>
  <c r="D17" i="24"/>
  <c r="M8" i="27"/>
  <c r="C8" i="27"/>
  <c r="D8" i="27" s="1"/>
  <c r="D41" i="24"/>
  <c r="J9" i="24"/>
  <c r="D10" i="24"/>
  <c r="C9" i="24"/>
  <c r="B9" i="24"/>
  <c r="D9" i="24" l="1"/>
</calcChain>
</file>

<file path=xl/sharedStrings.xml><?xml version="1.0" encoding="utf-8"?>
<sst xmlns="http://schemas.openxmlformats.org/spreadsheetml/2006/main" count="4619" uniqueCount="727">
  <si>
    <t>　</t>
  </si>
  <si>
    <t>件　　　数</t>
  </si>
  <si>
    <t>金　　　額</t>
  </si>
  <si>
    <t>青　森</t>
  </si>
  <si>
    <t>岩　手</t>
  </si>
  <si>
    <t>宮　城</t>
  </si>
  <si>
    <t>秋　田</t>
  </si>
  <si>
    <t>山　形</t>
  </si>
  <si>
    <t>福　島</t>
  </si>
  <si>
    <t>茨　城</t>
  </si>
  <si>
    <t>栃　木</t>
  </si>
  <si>
    <t>群　馬</t>
  </si>
  <si>
    <t>埼　玉</t>
  </si>
  <si>
    <t>千　葉</t>
  </si>
  <si>
    <t>東　京</t>
  </si>
  <si>
    <t>新　潟</t>
  </si>
  <si>
    <t>富　山</t>
  </si>
  <si>
    <t>石　川</t>
  </si>
  <si>
    <t>福　井</t>
  </si>
  <si>
    <t>山　梨</t>
  </si>
  <si>
    <t>長　野</t>
  </si>
  <si>
    <t>岐　阜</t>
  </si>
  <si>
    <t>静　岡</t>
  </si>
  <si>
    <t>愛　知</t>
  </si>
  <si>
    <t>三　重</t>
  </si>
  <si>
    <t>滋　賀</t>
  </si>
  <si>
    <t>京　都</t>
  </si>
  <si>
    <t>大　阪</t>
  </si>
  <si>
    <t>兵　庫</t>
  </si>
  <si>
    <t>奈　良</t>
  </si>
  <si>
    <t>鳥　取</t>
  </si>
  <si>
    <t>島　根</t>
  </si>
  <si>
    <t>岡　山</t>
  </si>
  <si>
    <t>広　島</t>
  </si>
  <si>
    <t>山　口</t>
  </si>
  <si>
    <t>徳　島</t>
  </si>
  <si>
    <t>香　川</t>
  </si>
  <si>
    <t>愛　媛</t>
  </si>
  <si>
    <t>高　知</t>
  </si>
  <si>
    <t>福　岡</t>
  </si>
  <si>
    <t>佐　賀</t>
  </si>
  <si>
    <t>長　崎</t>
  </si>
  <si>
    <t>熊　本</t>
  </si>
  <si>
    <t>大　分</t>
  </si>
  <si>
    <t>宮　崎</t>
  </si>
  <si>
    <t>沖　縄</t>
  </si>
  <si>
    <t>被保険者</t>
  </si>
  <si>
    <t>科</t>
  </si>
  <si>
    <t>生 活 保 護</t>
  </si>
  <si>
    <t>戦 傷 病 者</t>
  </si>
  <si>
    <t>自 衛 官 等</t>
  </si>
  <si>
    <t>麻 薬 取 締</t>
  </si>
  <si>
    <t>母 子 保 健</t>
  </si>
  <si>
    <t>小 児 慢 性</t>
  </si>
  <si>
    <t>老 人 被 爆</t>
  </si>
  <si>
    <t>確定率</t>
  </si>
  <si>
    <t>年度別</t>
  </si>
  <si>
    <t>対前年比</t>
  </si>
  <si>
    <t>　〃  8年度</t>
  </si>
  <si>
    <t>　〃  9年度</t>
  </si>
  <si>
    <t>　〃 10年度</t>
  </si>
  <si>
    <t>　〃 11年度</t>
  </si>
  <si>
    <t>　〃 12年度</t>
  </si>
  <si>
    <t>　〃 13年度</t>
  </si>
  <si>
    <t>（医科計）</t>
  </si>
  <si>
    <t>合    計</t>
  </si>
  <si>
    <t>医療機関別</t>
  </si>
  <si>
    <t>医療機関数</t>
  </si>
  <si>
    <t>総      合      計</t>
  </si>
  <si>
    <t>病      院      計</t>
  </si>
  <si>
    <t>経</t>
  </si>
  <si>
    <t>営</t>
  </si>
  <si>
    <t>大学病院</t>
  </si>
  <si>
    <t>主</t>
  </si>
  <si>
    <t>　〃 24年度</t>
  </si>
  <si>
    <t>　〃 24年度</t>
    <phoneticPr fontId="2"/>
  </si>
  <si>
    <t>　〃 25年度</t>
  </si>
  <si>
    <t>　〃 25年度</t>
    <phoneticPr fontId="2"/>
  </si>
  <si>
    <t>　〃 26年度</t>
  </si>
  <si>
    <t>　〃 26年度</t>
    <phoneticPr fontId="2"/>
  </si>
  <si>
    <t>　〃 25年度</t>
    <rPh sb="6" eb="7">
      <t>ド</t>
    </rPh>
    <phoneticPr fontId="2"/>
  </si>
  <si>
    <t>　〃 26年度</t>
    <rPh sb="6" eb="7">
      <t>ド</t>
    </rPh>
    <phoneticPr fontId="2"/>
  </si>
  <si>
    <t>　〃 24年度</t>
    <rPh sb="6" eb="7">
      <t>ド</t>
    </rPh>
    <phoneticPr fontId="2"/>
  </si>
  <si>
    <t>法人病院</t>
  </si>
  <si>
    <t>体</t>
  </si>
  <si>
    <t>個人病院</t>
  </si>
  <si>
    <t>診   療   所    計</t>
  </si>
  <si>
    <t>内科</t>
  </si>
  <si>
    <t>診</t>
  </si>
  <si>
    <t>小児科</t>
  </si>
  <si>
    <t>外科</t>
  </si>
  <si>
    <t>療</t>
  </si>
  <si>
    <t>整形外科</t>
  </si>
  <si>
    <t>皮膚科</t>
  </si>
  <si>
    <t>産婦人科</t>
  </si>
  <si>
    <t>　　　　２.　「その他」欄は、基金取扱以外のものである。</t>
    <rPh sb="8" eb="11">
      <t>ソノタ</t>
    </rPh>
    <rPh sb="12" eb="13">
      <t>ラン</t>
    </rPh>
    <rPh sb="15" eb="17">
      <t>キキン</t>
    </rPh>
    <rPh sb="17" eb="19">
      <t>トリアツカイ</t>
    </rPh>
    <rPh sb="19" eb="21">
      <t>イガイ</t>
    </rPh>
    <phoneticPr fontId="2"/>
  </si>
  <si>
    <t>　　　　３.　受付医療機関等数は、管掌（法別）毎の合計数ではなく、全管掌（法別）を通じた実数を掲記したものである。</t>
    <rPh sb="7" eb="9">
      <t>ウケツケ</t>
    </rPh>
    <rPh sb="9" eb="11">
      <t>イリョウ</t>
    </rPh>
    <rPh sb="11" eb="13">
      <t>キカン</t>
    </rPh>
    <rPh sb="13" eb="14">
      <t>トウ</t>
    </rPh>
    <rPh sb="14" eb="15">
      <t>スウ</t>
    </rPh>
    <rPh sb="17" eb="19">
      <t>カンショウ</t>
    </rPh>
    <rPh sb="20" eb="21">
      <t>ホウ</t>
    </rPh>
    <rPh sb="21" eb="22">
      <t>ベツ</t>
    </rPh>
    <rPh sb="23" eb="24">
      <t>マイ</t>
    </rPh>
    <rPh sb="25" eb="28">
      <t>ゴウケイスウ</t>
    </rPh>
    <rPh sb="33" eb="34">
      <t>ゼン</t>
    </rPh>
    <rPh sb="34" eb="36">
      <t>カンショウ</t>
    </rPh>
    <rPh sb="37" eb="38">
      <t>ホウ</t>
    </rPh>
    <rPh sb="38" eb="39">
      <t>ベツ</t>
    </rPh>
    <rPh sb="41" eb="42">
      <t>ツウ</t>
    </rPh>
    <rPh sb="44" eb="46">
      <t>ジッスウ</t>
    </rPh>
    <rPh sb="47" eb="48">
      <t>ケイ</t>
    </rPh>
    <rPh sb="48" eb="49">
      <t>キ</t>
    </rPh>
    <phoneticPr fontId="2"/>
  </si>
  <si>
    <t>眼科</t>
  </si>
  <si>
    <t>別</t>
  </si>
  <si>
    <t>医　療　機　関　別</t>
  </si>
  <si>
    <t>大   学   病   院</t>
  </si>
  <si>
    <t>法   人   病   院</t>
  </si>
  <si>
    <t>個   人   病   院</t>
  </si>
  <si>
    <t>内              科</t>
  </si>
  <si>
    <t>小      児      科</t>
  </si>
  <si>
    <t>外              科</t>
  </si>
  <si>
    <t>整    形    外    科</t>
  </si>
  <si>
    <t>皮      膚      科</t>
  </si>
  <si>
    <t>産    婦    人    科</t>
  </si>
  <si>
    <t>眼              科</t>
  </si>
  <si>
    <t>耳 鼻 い ん こ う 科</t>
  </si>
  <si>
    <t>そ      の      他</t>
  </si>
  <si>
    <t>管掌別</t>
  </si>
  <si>
    <t>原 爆 医 療</t>
  </si>
  <si>
    <t>精 神 保 健</t>
  </si>
  <si>
    <t>感 染 症</t>
  </si>
  <si>
    <t>自 治 体 医 療</t>
  </si>
  <si>
    <r>
      <t xml:space="preserve"> </t>
    </r>
    <r>
      <rPr>
        <sz val="11"/>
        <rFont val="ＭＳ Ｐゴシック"/>
        <family val="3"/>
        <charset val="128"/>
      </rPr>
      <t xml:space="preserve">    　 </t>
    </r>
    <r>
      <rPr>
        <sz val="10"/>
        <rFont val="ＭＳ 明朝"/>
        <family val="1"/>
        <charset val="128"/>
      </rPr>
      <t>なお、本表の数値は各統計表に含まれている。</t>
    </r>
    <rPh sb="10" eb="11">
      <t>ホン</t>
    </rPh>
    <rPh sb="11" eb="12">
      <t>ヒョウ</t>
    </rPh>
    <rPh sb="13" eb="15">
      <t>スウチ</t>
    </rPh>
    <rPh sb="16" eb="20">
      <t>カクトウケイヒョウ</t>
    </rPh>
    <rPh sb="21" eb="22">
      <t>フク</t>
    </rPh>
    <phoneticPr fontId="6"/>
  </si>
  <si>
    <t>（医科入院外）</t>
  </si>
  <si>
    <t>（医科入院）</t>
  </si>
  <si>
    <t>９割</t>
  </si>
  <si>
    <t>第５表の３　支部別老人保健分診療報酬等支払確定状況</t>
  </si>
  <si>
    <t>第５表の３（続）　支部別老人保健分診療報酬等支払確定状況</t>
  </si>
  <si>
    <t>第７表　管掌別診療報酬等諸率</t>
  </si>
  <si>
    <t>第７表（続）　管掌別診療報酬等諸率</t>
  </si>
  <si>
    <t>第８表　支部別医療保険分診療報酬等諸率</t>
  </si>
  <si>
    <t>第８表の２　支部別老人保健分診療報酬等諸率</t>
  </si>
  <si>
    <t>第８表の２（続）　支部別老人保健分診療報酬等諸率</t>
  </si>
  <si>
    <t>医　療　保　険</t>
  </si>
  <si>
    <t>各　　法</t>
  </si>
  <si>
    <t>　〃 14年度</t>
  </si>
  <si>
    <t>措置等医療</t>
    <rPh sb="2" eb="3">
      <t>トウ</t>
    </rPh>
    <phoneticPr fontId="2"/>
  </si>
  <si>
    <t>第11表　支部別医療保険分診療報酬等審査（点検）確定状況</t>
    <rPh sb="8" eb="10">
      <t>イリョウ</t>
    </rPh>
    <rPh sb="10" eb="12">
      <t>ホケン</t>
    </rPh>
    <rPh sb="24" eb="26">
      <t>カクテイ</t>
    </rPh>
    <phoneticPr fontId="2"/>
  </si>
  <si>
    <t>第11表（続）　支部別医療保険分診療報酬等審査（点検）確定状況</t>
    <rPh sb="5" eb="6">
      <t>ゾク</t>
    </rPh>
    <rPh sb="11" eb="13">
      <t>イリョウ</t>
    </rPh>
    <rPh sb="13" eb="15">
      <t>ホケン</t>
    </rPh>
    <rPh sb="27" eb="29">
      <t>カクテイ</t>
    </rPh>
    <phoneticPr fontId="2"/>
  </si>
  <si>
    <t>第11表の２　支部別老人保健分診療報酬等審査（点検）確定状況</t>
    <rPh sb="10" eb="12">
      <t>ロウジン</t>
    </rPh>
    <rPh sb="12" eb="14">
      <t>ホケン</t>
    </rPh>
    <rPh sb="14" eb="15">
      <t>ブン</t>
    </rPh>
    <rPh sb="26" eb="28">
      <t>カクテイ</t>
    </rPh>
    <phoneticPr fontId="2"/>
  </si>
  <si>
    <t>第11表の２（続）　支部別老人保健分診療報酬等審査（点検）確定状況</t>
    <rPh sb="7" eb="8">
      <t>ゾク</t>
    </rPh>
    <rPh sb="13" eb="15">
      <t>ロウジン</t>
    </rPh>
    <rPh sb="15" eb="17">
      <t>ホケン</t>
    </rPh>
    <rPh sb="17" eb="18">
      <t>ブン</t>
    </rPh>
    <rPh sb="29" eb="31">
      <t>カクテイ</t>
    </rPh>
    <phoneticPr fontId="2"/>
  </si>
  <si>
    <t>支 部 別</t>
    <phoneticPr fontId="2"/>
  </si>
  <si>
    <t>老人保健</t>
    <rPh sb="0" eb="2">
      <t>ロウジン</t>
    </rPh>
    <rPh sb="2" eb="4">
      <t>ホケン</t>
    </rPh>
    <phoneticPr fontId="2"/>
  </si>
  <si>
    <t>９　　割</t>
    <phoneticPr fontId="2"/>
  </si>
  <si>
    <t>各       法</t>
    <rPh sb="0" eb="1">
      <t>カク</t>
    </rPh>
    <rPh sb="8" eb="9">
      <t>ホウ</t>
    </rPh>
    <phoneticPr fontId="2"/>
  </si>
  <si>
    <t>そ の 他</t>
    <rPh sb="0" eb="5">
      <t>ソノタ</t>
    </rPh>
    <phoneticPr fontId="2"/>
  </si>
  <si>
    <t>障害児入所医療等</t>
    <rPh sb="0" eb="3">
      <t>ショウガイジ</t>
    </rPh>
    <rPh sb="3" eb="5">
      <t>ニュウショ</t>
    </rPh>
    <rPh sb="5" eb="7">
      <t>イリョウ</t>
    </rPh>
    <rPh sb="7" eb="8">
      <t>トウ</t>
    </rPh>
    <phoneticPr fontId="2"/>
  </si>
  <si>
    <t>障害児入所医療等</t>
    <rPh sb="0" eb="2">
      <t>ショウガイ</t>
    </rPh>
    <rPh sb="2" eb="3">
      <t>ジ</t>
    </rPh>
    <rPh sb="3" eb="5">
      <t>ニュウショ</t>
    </rPh>
    <rPh sb="5" eb="7">
      <t>イリョウ</t>
    </rPh>
    <rPh sb="7" eb="8">
      <t>トウ</t>
    </rPh>
    <phoneticPr fontId="2"/>
  </si>
  <si>
    <t>障害児入所医療等</t>
    <rPh sb="3" eb="5">
      <t>ニュウショ</t>
    </rPh>
    <rPh sb="7" eb="8">
      <t>トウ</t>
    </rPh>
    <phoneticPr fontId="2"/>
  </si>
  <si>
    <t>障害児入所医療等</t>
    <rPh sb="3" eb="5">
      <t>ニュウショ</t>
    </rPh>
    <rPh sb="7" eb="8">
      <t>トウ</t>
    </rPh>
    <phoneticPr fontId="6"/>
  </si>
  <si>
    <t>特定Ｂ型肝炎</t>
    <rPh sb="3" eb="4">
      <t>ガタ</t>
    </rPh>
    <rPh sb="4" eb="6">
      <t>カンエン</t>
    </rPh>
    <phoneticPr fontId="2"/>
  </si>
  <si>
    <t>特定Ｂ型肝炎</t>
    <rPh sb="0" eb="2">
      <t>トクテイ</t>
    </rPh>
    <rPh sb="3" eb="4">
      <t>ガタ</t>
    </rPh>
    <rPh sb="4" eb="6">
      <t>カンエン</t>
    </rPh>
    <phoneticPr fontId="2"/>
  </si>
  <si>
    <t>特定Ｂ型肝炎</t>
    <rPh sb="0" eb="2">
      <t>トクテイ</t>
    </rPh>
    <rPh sb="3" eb="4">
      <t>ガタ</t>
    </rPh>
    <rPh sb="4" eb="6">
      <t>カンエン</t>
    </rPh>
    <phoneticPr fontId="6"/>
  </si>
  <si>
    <t xml:space="preserve">   （3） 医科入院外、歯科及び調剤に係る数値は、突合点検による原審査結果を</t>
    <rPh sb="7" eb="9">
      <t>イカ</t>
    </rPh>
    <rPh sb="9" eb="11">
      <t>ニュウイン</t>
    </rPh>
    <rPh sb="11" eb="12">
      <t>ガイ</t>
    </rPh>
    <rPh sb="13" eb="15">
      <t>シカ</t>
    </rPh>
    <rPh sb="15" eb="16">
      <t>オヨ</t>
    </rPh>
    <rPh sb="17" eb="19">
      <t>チョウザイ</t>
    </rPh>
    <rPh sb="20" eb="21">
      <t>カカ</t>
    </rPh>
    <rPh sb="22" eb="24">
      <t>スウチ</t>
    </rPh>
    <rPh sb="26" eb="27">
      <t>トツ</t>
    </rPh>
    <rPh sb="27" eb="28">
      <t>ゴウ</t>
    </rPh>
    <rPh sb="28" eb="30">
      <t>テンケン</t>
    </rPh>
    <rPh sb="33" eb="34">
      <t>ゲン</t>
    </rPh>
    <rPh sb="34" eb="36">
      <t>シンサ</t>
    </rPh>
    <rPh sb="36" eb="38">
      <t>ケッカ</t>
    </rPh>
    <phoneticPr fontId="13"/>
  </si>
  <si>
    <t>　　　 反映したものである。</t>
    <phoneticPr fontId="13"/>
  </si>
  <si>
    <t>経 営 主 体 別 診 療 科 別 診 療 諸 率</t>
    <rPh sb="18" eb="21">
      <t>シンリョウ</t>
    </rPh>
    <rPh sb="22" eb="23">
      <t>ショ</t>
    </rPh>
    <rPh sb="24" eb="25">
      <t>リツ</t>
    </rPh>
    <phoneticPr fontId="2"/>
  </si>
  <si>
    <t>第４表の２  支部別医療保険及び老人保健分診療報酬等確定件数及び金額</t>
    <rPh sb="14" eb="15">
      <t>オヨ</t>
    </rPh>
    <rPh sb="16" eb="18">
      <t>ロウジン</t>
    </rPh>
    <rPh sb="18" eb="20">
      <t>ホケン</t>
    </rPh>
    <phoneticPr fontId="2"/>
  </si>
  <si>
    <t>北   海   道</t>
    <phoneticPr fontId="2"/>
  </si>
  <si>
    <t>神   奈   川</t>
    <phoneticPr fontId="2"/>
  </si>
  <si>
    <t>和   歌   山</t>
    <phoneticPr fontId="2"/>
  </si>
  <si>
    <t>鹿   児   島</t>
    <phoneticPr fontId="2"/>
  </si>
  <si>
    <t>医療保険</t>
    <phoneticPr fontId="2"/>
  </si>
  <si>
    <t>第12表　管掌別診療報酬等返戻状況</t>
    <rPh sb="13" eb="15">
      <t>ヘンレイ</t>
    </rPh>
    <rPh sb="15" eb="17">
      <t>ジョウキョウ</t>
    </rPh>
    <phoneticPr fontId="2"/>
  </si>
  <si>
    <t>歯科診療</t>
    <rPh sb="2" eb="4">
      <t>シンリョウ</t>
    </rPh>
    <phoneticPr fontId="2"/>
  </si>
  <si>
    <t>難病医療</t>
    <rPh sb="0" eb="2">
      <t>ナンビョウ</t>
    </rPh>
    <rPh sb="2" eb="4">
      <t>イリョウ</t>
    </rPh>
    <phoneticPr fontId="2"/>
  </si>
  <si>
    <t>難病医療</t>
    <rPh sb="0" eb="2">
      <t>ナンビョウ</t>
    </rPh>
    <phoneticPr fontId="2"/>
  </si>
  <si>
    <t>　〃 15年度</t>
  </si>
  <si>
    <t>　〃 16年度</t>
  </si>
  <si>
    <t>訪問看護
ステーション</t>
    <rPh sb="0" eb="2">
      <t>ホウモン</t>
    </rPh>
    <rPh sb="2" eb="4">
      <t>カンゴ</t>
    </rPh>
    <phoneticPr fontId="2"/>
  </si>
  <si>
    <t>国立病院等</t>
    <rPh sb="4" eb="5">
      <t>トウ</t>
    </rPh>
    <phoneticPr fontId="2"/>
  </si>
  <si>
    <t>国  立  病  院  等</t>
    <rPh sb="12" eb="13">
      <t>トウ</t>
    </rPh>
    <phoneticPr fontId="2"/>
  </si>
  <si>
    <t>国  立  病  院　等</t>
    <rPh sb="11" eb="12">
      <t>トウ</t>
    </rPh>
    <phoneticPr fontId="2"/>
  </si>
  <si>
    <t>国　立  病  院　等</t>
    <rPh sb="10" eb="11">
      <t>トウ</t>
    </rPh>
    <phoneticPr fontId="2"/>
  </si>
  <si>
    <t>難 病 医 療</t>
    <rPh sb="0" eb="1">
      <t>ナン</t>
    </rPh>
    <rPh sb="2" eb="3">
      <t>ビョウ</t>
    </rPh>
    <phoneticPr fontId="6"/>
  </si>
  <si>
    <t xml:space="preserve">    ４  国立病院等とは、国立病院・療養所、独立行政法人国立病院機構、官公立病院及びその他の公的病院である。</t>
    <rPh sb="7" eb="9">
      <t>コクリツ</t>
    </rPh>
    <rPh sb="9" eb="11">
      <t>ビョウイン</t>
    </rPh>
    <rPh sb="11" eb="12">
      <t>トウ</t>
    </rPh>
    <rPh sb="15" eb="17">
      <t>コクリツ</t>
    </rPh>
    <rPh sb="17" eb="19">
      <t>ビョウイン</t>
    </rPh>
    <rPh sb="20" eb="22">
      <t>リョウヨウ</t>
    </rPh>
    <rPh sb="22" eb="23">
      <t>ジョ</t>
    </rPh>
    <rPh sb="24" eb="26">
      <t>ドクリツ</t>
    </rPh>
    <rPh sb="26" eb="28">
      <t>ギョウセイ</t>
    </rPh>
    <rPh sb="28" eb="30">
      <t>ホウジン</t>
    </rPh>
    <rPh sb="30" eb="32">
      <t>コクリツ</t>
    </rPh>
    <rPh sb="32" eb="34">
      <t>ビョウイン</t>
    </rPh>
    <rPh sb="34" eb="36">
      <t>キコウ</t>
    </rPh>
    <rPh sb="37" eb="38">
      <t>カン</t>
    </rPh>
    <rPh sb="38" eb="39">
      <t>コウ</t>
    </rPh>
    <rPh sb="39" eb="40">
      <t>リツ</t>
    </rPh>
    <rPh sb="40" eb="42">
      <t>ビョウイン</t>
    </rPh>
    <rPh sb="42" eb="43">
      <t>オヨ</t>
    </rPh>
    <rPh sb="44" eb="47">
      <t>ソノタ</t>
    </rPh>
    <rPh sb="48" eb="50">
      <t>コウテキ</t>
    </rPh>
    <rPh sb="50" eb="52">
      <t>ビョウイン</t>
    </rPh>
    <phoneticPr fontId="2"/>
  </si>
  <si>
    <t>医療観察</t>
    <rPh sb="0" eb="2">
      <t>イリョウ</t>
    </rPh>
    <rPh sb="2" eb="4">
      <t>カンサツ</t>
    </rPh>
    <phoneticPr fontId="2"/>
  </si>
  <si>
    <t>自 立 支 援</t>
    <rPh sb="0" eb="1">
      <t>ジ</t>
    </rPh>
    <rPh sb="2" eb="3">
      <t>リツ</t>
    </rPh>
    <rPh sb="4" eb="5">
      <t>ササ</t>
    </rPh>
    <rPh sb="6" eb="7">
      <t>エン</t>
    </rPh>
    <phoneticPr fontId="2"/>
  </si>
  <si>
    <t>児童福祉</t>
    <rPh sb="0" eb="2">
      <t>ジドウ</t>
    </rPh>
    <rPh sb="2" eb="4">
      <t>フクシ</t>
    </rPh>
    <phoneticPr fontId="2"/>
  </si>
  <si>
    <t>石綿救済</t>
    <rPh sb="0" eb="1">
      <t>イシ</t>
    </rPh>
    <rPh sb="1" eb="2">
      <t>ワタ</t>
    </rPh>
    <rPh sb="2" eb="3">
      <t>スクイ</t>
    </rPh>
    <rPh sb="3" eb="4">
      <t>スミ</t>
    </rPh>
    <phoneticPr fontId="2"/>
  </si>
  <si>
    <t>一般医療</t>
    <rPh sb="2" eb="4">
      <t>イリョウ</t>
    </rPh>
    <phoneticPr fontId="2"/>
  </si>
  <si>
    <t>医療観察</t>
    <rPh sb="0" eb="2">
      <t>イリョウ</t>
    </rPh>
    <rPh sb="2" eb="4">
      <t>カンサツ</t>
    </rPh>
    <phoneticPr fontId="2"/>
  </si>
  <si>
    <t>自立支援</t>
    <rPh sb="0" eb="2">
      <t>ジリツ</t>
    </rPh>
    <rPh sb="2" eb="4">
      <t>シエン</t>
    </rPh>
    <phoneticPr fontId="2"/>
  </si>
  <si>
    <t>石綿救済</t>
    <rPh sb="0" eb="2">
      <t>イシワタ</t>
    </rPh>
    <rPh sb="2" eb="4">
      <t>キュウサイ</t>
    </rPh>
    <phoneticPr fontId="2"/>
  </si>
  <si>
    <t>療育給付</t>
    <rPh sb="0" eb="2">
      <t>リョウイク</t>
    </rPh>
    <rPh sb="2" eb="4">
      <t>キュウフ</t>
    </rPh>
    <phoneticPr fontId="2"/>
  </si>
  <si>
    <t>本　年　度　累　計</t>
    <rPh sb="0" eb="1">
      <t>ホン</t>
    </rPh>
    <rPh sb="2" eb="5">
      <t>ネンド</t>
    </rPh>
    <rPh sb="6" eb="9">
      <t>ルイケイ</t>
    </rPh>
    <phoneticPr fontId="2"/>
  </si>
  <si>
    <t>件数</t>
    <rPh sb="0" eb="2">
      <t>ケンスウ</t>
    </rPh>
    <phoneticPr fontId="2"/>
  </si>
  <si>
    <t>金額</t>
    <rPh sb="0" eb="2">
      <t>キンガク</t>
    </rPh>
    <phoneticPr fontId="2"/>
  </si>
  <si>
    <t>件</t>
    <rPh sb="0" eb="1">
      <t>ケン</t>
    </rPh>
    <phoneticPr fontId="2"/>
  </si>
  <si>
    <t>千円</t>
    <rPh sb="0" eb="2">
      <t>センエン</t>
    </rPh>
    <phoneticPr fontId="2"/>
  </si>
  <si>
    <t>％</t>
    <phoneticPr fontId="2"/>
  </si>
  <si>
    <t>総計</t>
    <rPh sb="0" eb="2">
      <t>ソウケイ</t>
    </rPh>
    <phoneticPr fontId="2"/>
  </si>
  <si>
    <t>医科</t>
    <rPh sb="0" eb="2">
      <t>イカ</t>
    </rPh>
    <phoneticPr fontId="2"/>
  </si>
  <si>
    <t>歯科</t>
    <rPh sb="0" eb="2">
      <t>シカ</t>
    </rPh>
    <phoneticPr fontId="2"/>
  </si>
  <si>
    <t>調剤</t>
    <rPh sb="0" eb="2">
      <t>チョウザイ</t>
    </rPh>
    <phoneticPr fontId="2"/>
  </si>
  <si>
    <t>訪問看護</t>
    <rPh sb="0" eb="2">
      <t>ホウモン</t>
    </rPh>
    <rPh sb="2" eb="4">
      <t>カンゴ</t>
    </rPh>
    <phoneticPr fontId="2"/>
  </si>
  <si>
    <t>自治体医療</t>
    <rPh sb="0" eb="3">
      <t>ジチタイ</t>
    </rPh>
    <rPh sb="3" eb="5">
      <t>イリョウ</t>
    </rPh>
    <phoneticPr fontId="2"/>
  </si>
  <si>
    <t>第10表　管掌別診療報酬等審査（点検）確定状況</t>
    <rPh sb="19" eb="21">
      <t>カクテイ</t>
    </rPh>
    <phoneticPr fontId="2"/>
  </si>
  <si>
    <t>第10表（続）　管掌別診療報酬等審査（点検）確定状況</t>
    <rPh sb="22" eb="24">
      <t>カクテイ</t>
    </rPh>
    <phoneticPr fontId="2"/>
  </si>
  <si>
    <t>９割</t>
    <phoneticPr fontId="2"/>
  </si>
  <si>
    <t>児童福祉</t>
    <rPh sb="0" eb="2">
      <t>ジドウ</t>
    </rPh>
    <rPh sb="2" eb="4">
      <t>フクシ</t>
    </rPh>
    <phoneticPr fontId="6"/>
  </si>
  <si>
    <t>療育給付</t>
    <rPh sb="0" eb="2">
      <t>リョウイク</t>
    </rPh>
    <rPh sb="2" eb="4">
      <t>キュウフ</t>
    </rPh>
    <phoneticPr fontId="6"/>
  </si>
  <si>
    <t>石　綿　救　済</t>
    <rPh sb="0" eb="1">
      <t>イシ</t>
    </rPh>
    <rPh sb="2" eb="3">
      <t>ワタ</t>
    </rPh>
    <rPh sb="4" eb="5">
      <t>スクイ</t>
    </rPh>
    <rPh sb="6" eb="7">
      <t>スミ</t>
    </rPh>
    <phoneticPr fontId="6"/>
  </si>
  <si>
    <t>医科診療</t>
    <rPh sb="2" eb="4">
      <t>シンリョウ</t>
    </rPh>
    <phoneticPr fontId="6"/>
  </si>
  <si>
    <t>一般医療</t>
    <rPh sb="2" eb="4">
      <t>イリョウ</t>
    </rPh>
    <phoneticPr fontId="6"/>
  </si>
  <si>
    <t>特定疾患等</t>
    <rPh sb="4" eb="5">
      <t>トウ</t>
    </rPh>
    <phoneticPr fontId="2"/>
  </si>
  <si>
    <t>措置等医療</t>
    <rPh sb="2" eb="3">
      <t>トウ</t>
    </rPh>
    <phoneticPr fontId="2"/>
  </si>
  <si>
    <t>特 定 疾 患等</t>
    <rPh sb="7" eb="8">
      <t>トウ</t>
    </rPh>
    <phoneticPr fontId="6"/>
  </si>
  <si>
    <t>措 置  等 医 療</t>
    <rPh sb="5" eb="6">
      <t>トウ</t>
    </rPh>
    <phoneticPr fontId="6"/>
  </si>
  <si>
    <t>回数</t>
    <rPh sb="0" eb="2">
      <t>カイスウ</t>
    </rPh>
    <phoneticPr fontId="2"/>
  </si>
  <si>
    <t>管掌別診療報酬等確定件数及び金額の対前年度比</t>
    <rPh sb="20" eb="21">
      <t>ド</t>
    </rPh>
    <phoneticPr fontId="13"/>
  </si>
  <si>
    <t>支部別診療報酬等確定件数及び金額の対前年度比</t>
    <rPh sb="20" eb="21">
      <t>ド</t>
    </rPh>
    <phoneticPr fontId="13"/>
  </si>
  <si>
    <t>支部別医療保険分診療報酬等確定件数及び金額の対前年度比</t>
    <rPh sb="25" eb="26">
      <t>ド</t>
    </rPh>
    <phoneticPr fontId="13"/>
  </si>
  <si>
    <t>第３表　管掌別診療報酬等確定件数及び金額の対前年度比</t>
    <rPh sb="24" eb="25">
      <t>ド</t>
    </rPh>
    <phoneticPr fontId="2"/>
  </si>
  <si>
    <t>第６表　支部別診療報酬等確定件数及び金額の対前年度比</t>
    <rPh sb="24" eb="25">
      <t>ド</t>
    </rPh>
    <phoneticPr fontId="2"/>
  </si>
  <si>
    <t>第６表の２　支部別医療保険分診療報酬等確定件数及び金額の対前年度比</t>
    <rPh sb="31" eb="32">
      <t>ド</t>
    </rPh>
    <phoneticPr fontId="2"/>
  </si>
  <si>
    <t>対 前 年 度 比</t>
    <rPh sb="0" eb="1">
      <t>タイ</t>
    </rPh>
    <rPh sb="2" eb="5">
      <t>ゼンネン</t>
    </rPh>
    <rPh sb="6" eb="7">
      <t>ド</t>
    </rPh>
    <rPh sb="8" eb="9">
      <t>ヒ</t>
    </rPh>
    <phoneticPr fontId="2"/>
  </si>
  <si>
    <t>回</t>
    <rPh sb="0" eb="1">
      <t>カイ</t>
    </rPh>
    <phoneticPr fontId="2"/>
  </si>
  <si>
    <t>回数</t>
    <rPh sb="0" eb="2">
      <t>カイスウ</t>
    </rPh>
    <phoneticPr fontId="6"/>
  </si>
  <si>
    <t>回</t>
    <rPh sb="0" eb="1">
      <t>カイ</t>
    </rPh>
    <phoneticPr fontId="6"/>
  </si>
  <si>
    <t>更生医療</t>
    <rPh sb="0" eb="2">
      <t>コウセイ</t>
    </rPh>
    <rPh sb="2" eb="4">
      <t>イリョウ</t>
    </rPh>
    <phoneticPr fontId="2"/>
  </si>
  <si>
    <t>精神通院医療</t>
    <rPh sb="0" eb="2">
      <t>セイシン</t>
    </rPh>
    <rPh sb="2" eb="4">
      <t>ツウイン</t>
    </rPh>
    <rPh sb="4" eb="6">
      <t>イリョウ</t>
    </rPh>
    <phoneticPr fontId="2"/>
  </si>
  <si>
    <t>更生医療</t>
    <rPh sb="0" eb="2">
      <t>コウセイ</t>
    </rPh>
    <rPh sb="2" eb="4">
      <t>イリョウ</t>
    </rPh>
    <phoneticPr fontId="6"/>
  </si>
  <si>
    <t>精神通院医療</t>
    <rPh sb="0" eb="2">
      <t>セイシン</t>
    </rPh>
    <rPh sb="2" eb="4">
      <t>ツウイン</t>
    </rPh>
    <rPh sb="4" eb="6">
      <t>イリョウ</t>
    </rPh>
    <phoneticPr fontId="6"/>
  </si>
  <si>
    <t>認定医療</t>
    <rPh sb="0" eb="2">
      <t>ニンテイ</t>
    </rPh>
    <rPh sb="2" eb="4">
      <t>イリョウ</t>
    </rPh>
    <phoneticPr fontId="2"/>
  </si>
  <si>
    <t>一般医療</t>
    <rPh sb="0" eb="2">
      <t>イッパン</t>
    </rPh>
    <rPh sb="2" eb="4">
      <t>イリョウ</t>
    </rPh>
    <phoneticPr fontId="2"/>
  </si>
  <si>
    <t>精神保健</t>
    <rPh sb="0" eb="2">
      <t>セイシン</t>
    </rPh>
    <rPh sb="2" eb="4">
      <t>ホケン</t>
    </rPh>
    <phoneticPr fontId="2"/>
  </si>
  <si>
    <t>措置患者</t>
    <rPh sb="0" eb="2">
      <t>ソチ</t>
    </rPh>
    <rPh sb="2" eb="4">
      <t>カンジャ</t>
    </rPh>
    <phoneticPr fontId="2"/>
  </si>
  <si>
    <t>１回当たり基準額</t>
    <rPh sb="1" eb="2">
      <t>カイ</t>
    </rPh>
    <phoneticPr fontId="2"/>
  </si>
  <si>
    <t>児 童 福 祉</t>
    <rPh sb="0" eb="1">
      <t>ジ</t>
    </rPh>
    <rPh sb="2" eb="3">
      <t>ワラベ</t>
    </rPh>
    <rPh sb="4" eb="5">
      <t>フク</t>
    </rPh>
    <rPh sb="6" eb="7">
      <t>シ</t>
    </rPh>
    <phoneticPr fontId="2"/>
  </si>
  <si>
    <t>原 爆 医 療</t>
    <phoneticPr fontId="2"/>
  </si>
  <si>
    <t>原 爆 医 療</t>
    <phoneticPr fontId="2"/>
  </si>
  <si>
    <t>精 神 保 健</t>
    <phoneticPr fontId="2"/>
  </si>
  <si>
    <t>自 立 支 援</t>
    <rPh sb="0" eb="1">
      <t>ジ</t>
    </rPh>
    <rPh sb="2" eb="3">
      <t>リツ</t>
    </rPh>
    <rPh sb="4" eb="5">
      <t>ササ</t>
    </rPh>
    <rPh sb="6" eb="7">
      <t>エン</t>
    </rPh>
    <phoneticPr fontId="6"/>
  </si>
  <si>
    <r>
      <t xml:space="preserve"> </t>
    </r>
    <r>
      <rPr>
        <sz val="10"/>
        <rFont val="ＭＳ Ｐゴシック"/>
        <family val="3"/>
        <charset val="128"/>
      </rPr>
      <t xml:space="preserve">    　 </t>
    </r>
    <r>
      <rPr>
        <sz val="10"/>
        <rFont val="ＭＳ 明朝"/>
        <family val="1"/>
        <charset val="128"/>
      </rPr>
      <t>なお、本表の数値は各統計表に含まれている。</t>
    </r>
    <rPh sb="10" eb="11">
      <t>ホン</t>
    </rPh>
    <rPh sb="11" eb="12">
      <t>ヒョウ</t>
    </rPh>
    <rPh sb="13" eb="15">
      <t>スウチ</t>
    </rPh>
    <rPh sb="16" eb="20">
      <t>カクトウケイヒョウ</t>
    </rPh>
    <rPh sb="21" eb="22">
      <t>フク</t>
    </rPh>
    <phoneticPr fontId="6"/>
  </si>
  <si>
    <t>食事・生活療養費</t>
    <rPh sb="3" eb="5">
      <t>セイカツ</t>
    </rPh>
    <phoneticPr fontId="2"/>
  </si>
  <si>
    <t>食事・生活療養費</t>
    <phoneticPr fontId="2"/>
  </si>
  <si>
    <t>備考  総計欄の件数は、食事・生活療養費を除く数値である。</t>
    <phoneticPr fontId="2"/>
  </si>
  <si>
    <t>食事・生活療養費</t>
    <rPh sb="0" eb="2">
      <t>ショクジ</t>
    </rPh>
    <rPh sb="3" eb="5">
      <t>セイカツ</t>
    </rPh>
    <rPh sb="5" eb="8">
      <t>リョウヨウヒ</t>
    </rPh>
    <phoneticPr fontId="2"/>
  </si>
  <si>
    <t>食事・生活療養費</t>
    <phoneticPr fontId="2"/>
  </si>
  <si>
    <t xml:space="preserve"> 備考　総計欄の件数は、食事・生活療養費を除く数値である。</t>
    <phoneticPr fontId="2"/>
  </si>
  <si>
    <t>療養介護医療</t>
    <rPh sb="0" eb="2">
      <t>リョウヨウ</t>
    </rPh>
    <rPh sb="2" eb="3">
      <t>スケ</t>
    </rPh>
    <rPh sb="3" eb="4">
      <t>ユズル</t>
    </rPh>
    <rPh sb="4" eb="6">
      <t>イリョウ</t>
    </rPh>
    <phoneticPr fontId="2"/>
  </si>
  <si>
    <t>療養介護医療</t>
    <rPh sb="0" eb="2">
      <t>リョウヨウ</t>
    </rPh>
    <rPh sb="2" eb="4">
      <t>カイゴ</t>
    </rPh>
    <rPh sb="4" eb="6">
      <t>イリョウ</t>
    </rPh>
    <phoneticPr fontId="2"/>
  </si>
  <si>
    <t>高齢者７割</t>
  </si>
  <si>
    <t>７割</t>
  </si>
  <si>
    <t>７　　　割</t>
  </si>
  <si>
    <t>食事・生活療養費</t>
    <rPh sb="3" eb="5">
      <t>セイカツ</t>
    </rPh>
    <phoneticPr fontId="6"/>
  </si>
  <si>
    <t>　備考　各管掌別の「計」欄の件数は、食事・生活療養費を除く数値である。</t>
    <rPh sb="1" eb="3">
      <t>ビコウ</t>
    </rPh>
    <rPh sb="4" eb="5">
      <t>カク</t>
    </rPh>
    <rPh sb="5" eb="7">
      <t>カンショウ</t>
    </rPh>
    <rPh sb="7" eb="8">
      <t>ベツ</t>
    </rPh>
    <rPh sb="10" eb="11">
      <t>ケイ</t>
    </rPh>
    <rPh sb="12" eb="13">
      <t>ラン</t>
    </rPh>
    <rPh sb="14" eb="16">
      <t>ケンスウ</t>
    </rPh>
    <rPh sb="18" eb="20">
      <t>ショクジ</t>
    </rPh>
    <rPh sb="21" eb="23">
      <t>セイカツ</t>
    </rPh>
    <rPh sb="23" eb="26">
      <t>リョウヨウヒ</t>
    </rPh>
    <rPh sb="27" eb="28">
      <t>ノゾ</t>
    </rPh>
    <rPh sb="29" eb="31">
      <t>スウチ</t>
    </rPh>
    <phoneticPr fontId="2"/>
  </si>
  <si>
    <t xml:space="preserve">     2　総計欄の件数は、医科の数値であり、同欄の金額は、医科及び食事・生活療養費を加えたものである。</t>
    <rPh sb="38" eb="40">
      <t>セイカツ</t>
    </rPh>
    <phoneticPr fontId="6"/>
  </si>
  <si>
    <t>参考資料３</t>
    <phoneticPr fontId="2"/>
  </si>
  <si>
    <t>参考資料３（続）</t>
    <phoneticPr fontId="2"/>
  </si>
  <si>
    <t>診療年月</t>
    <rPh sb="0" eb="2">
      <t>シンリョウ</t>
    </rPh>
    <rPh sb="2" eb="3">
      <t>ネン</t>
    </rPh>
    <rPh sb="3" eb="4">
      <t>ツキ</t>
    </rPh>
    <phoneticPr fontId="2"/>
  </si>
  <si>
    <t>医療保険</t>
    <phoneticPr fontId="2"/>
  </si>
  <si>
    <r>
      <t xml:space="preserve"> </t>
    </r>
    <r>
      <rPr>
        <sz val="11"/>
        <rFont val="ＭＳ Ｐゴシック"/>
        <family val="3"/>
        <charset val="128"/>
      </rPr>
      <t xml:space="preserve">    　 </t>
    </r>
    <r>
      <rPr>
        <sz val="10"/>
        <rFont val="ＭＳ 明朝"/>
        <family val="1"/>
        <charset val="128"/>
      </rPr>
      <t>なお、本表の数値は各統計表に含まれている。</t>
    </r>
    <rPh sb="10" eb="11">
      <t>ホン</t>
    </rPh>
    <rPh sb="11" eb="12">
      <t>ヒョウ</t>
    </rPh>
    <rPh sb="13" eb="15">
      <t>スウチ</t>
    </rPh>
    <rPh sb="16" eb="20">
      <t>カクトウケイヒョウ</t>
    </rPh>
    <rPh sb="21" eb="22">
      <t>フク</t>
    </rPh>
    <phoneticPr fontId="6"/>
  </si>
  <si>
    <t>参考資料　２</t>
    <rPh sb="0" eb="2">
      <t>サンコウ</t>
    </rPh>
    <rPh sb="2" eb="4">
      <t>シリョウ</t>
    </rPh>
    <phoneticPr fontId="2"/>
  </si>
  <si>
    <t>年度別</t>
    <rPh sb="0" eb="2">
      <t>ネンド</t>
    </rPh>
    <rPh sb="2" eb="3">
      <t>ベツ</t>
    </rPh>
    <phoneticPr fontId="2"/>
  </si>
  <si>
    <t>各法</t>
    <rPh sb="0" eb="2">
      <t>カクホウ</t>
    </rPh>
    <phoneticPr fontId="2"/>
  </si>
  <si>
    <t>（再掲）生活保護法</t>
    <rPh sb="1" eb="3">
      <t>サイケイ</t>
    </rPh>
    <rPh sb="4" eb="6">
      <t>セイカツ</t>
    </rPh>
    <rPh sb="6" eb="9">
      <t>ホゴホウ</t>
    </rPh>
    <phoneticPr fontId="2"/>
  </si>
  <si>
    <t>（再掲）自治体医療</t>
    <rPh sb="1" eb="3">
      <t>サイケイ</t>
    </rPh>
    <rPh sb="4" eb="7">
      <t>ジチタイ</t>
    </rPh>
    <rPh sb="7" eb="9">
      <t>イリョウ</t>
    </rPh>
    <phoneticPr fontId="2"/>
  </si>
  <si>
    <t>日数</t>
    <rPh sb="0" eb="1">
      <t>ニチ</t>
    </rPh>
    <rPh sb="1" eb="2">
      <t>スウ</t>
    </rPh>
    <phoneticPr fontId="2"/>
  </si>
  <si>
    <t>点数</t>
    <rPh sb="0" eb="2">
      <t>テンスウ</t>
    </rPh>
    <phoneticPr fontId="2"/>
  </si>
  <si>
    <t>日</t>
    <rPh sb="0" eb="1">
      <t>ニチ</t>
    </rPh>
    <phoneticPr fontId="2"/>
  </si>
  <si>
    <t>千点</t>
    <rPh sb="0" eb="2">
      <t>センテン</t>
    </rPh>
    <phoneticPr fontId="2"/>
  </si>
  <si>
    <t>２（続）</t>
    <rPh sb="2" eb="3">
      <t>ゾク</t>
    </rPh>
    <phoneticPr fontId="2"/>
  </si>
  <si>
    <t>　〃 10年度</t>
    <rPh sb="6" eb="7">
      <t>ド</t>
    </rPh>
    <phoneticPr fontId="2"/>
  </si>
  <si>
    <t>　〃 11年度</t>
    <rPh sb="6" eb="7">
      <t>ド</t>
    </rPh>
    <phoneticPr fontId="2"/>
  </si>
  <si>
    <t>　〃 12年度</t>
    <rPh sb="6" eb="7">
      <t>ド</t>
    </rPh>
    <phoneticPr fontId="2"/>
  </si>
  <si>
    <t>　〃 13年度</t>
    <rPh sb="6" eb="7">
      <t>ド</t>
    </rPh>
    <phoneticPr fontId="2"/>
  </si>
  <si>
    <t>　〃 14年度</t>
    <rPh sb="6" eb="7">
      <t>ド</t>
    </rPh>
    <phoneticPr fontId="2"/>
  </si>
  <si>
    <t>　〃 15年度</t>
    <rPh sb="6" eb="7">
      <t>ド</t>
    </rPh>
    <phoneticPr fontId="2"/>
  </si>
  <si>
    <t>　〃 16年度</t>
    <rPh sb="6" eb="7">
      <t>ド</t>
    </rPh>
    <phoneticPr fontId="2"/>
  </si>
  <si>
    <t>　〃 17年度</t>
    <rPh sb="6" eb="7">
      <t>ド</t>
    </rPh>
    <phoneticPr fontId="2"/>
  </si>
  <si>
    <t>参考資料４の２</t>
    <phoneticPr fontId="2"/>
  </si>
  <si>
    <t>参考資料４の３</t>
    <phoneticPr fontId="2"/>
  </si>
  <si>
    <t>　〃 　　　　　5月</t>
  </si>
  <si>
    <t>　〃 　　　　　5月</t>
    <phoneticPr fontId="2"/>
  </si>
  <si>
    <t>　〃 　　　　　6月</t>
  </si>
  <si>
    <t>　〃 　　　　　6月</t>
    <phoneticPr fontId="2"/>
  </si>
  <si>
    <t>　〃 　　　　　7月</t>
  </si>
  <si>
    <t>　〃 　　　　　8月</t>
  </si>
  <si>
    <t>　〃 　　　　　9月</t>
  </si>
  <si>
    <t>　〃 　　　　　10月</t>
  </si>
  <si>
    <t>　〃 　　　　　11月</t>
  </si>
  <si>
    <t>　〃 　　　　　12月</t>
  </si>
  <si>
    <t>　〃 　　　　　2月</t>
    <phoneticPr fontId="2"/>
  </si>
  <si>
    <t>　〃 　　　　　3月</t>
    <phoneticPr fontId="2"/>
  </si>
  <si>
    <t>　〃 　　　　　4月</t>
    <phoneticPr fontId="2"/>
  </si>
  <si>
    <t>参考資料　１</t>
    <phoneticPr fontId="2"/>
  </si>
  <si>
    <t>参考資料　１（続）</t>
    <phoneticPr fontId="2"/>
  </si>
  <si>
    <t>参考資料４</t>
    <phoneticPr fontId="6"/>
  </si>
  <si>
    <r>
      <t xml:space="preserve">平成 </t>
    </r>
    <r>
      <rPr>
        <sz val="11"/>
        <color indexed="9"/>
        <rFont val="ＭＳ Ｐ明朝"/>
        <family val="1"/>
        <charset val="128"/>
      </rPr>
      <t>0</t>
    </r>
    <r>
      <rPr>
        <sz val="11"/>
        <rFont val="ＭＳ Ｐ明朝"/>
        <family val="1"/>
        <charset val="128"/>
      </rPr>
      <t>8年度</t>
    </r>
    <rPh sb="6" eb="7">
      <t>ド</t>
    </rPh>
    <phoneticPr fontId="2"/>
  </si>
  <si>
    <r>
      <t xml:space="preserve">　〃 </t>
    </r>
    <r>
      <rPr>
        <sz val="11"/>
        <color indexed="9"/>
        <rFont val="ＭＳ Ｐ明朝"/>
        <family val="1"/>
        <charset val="128"/>
      </rPr>
      <t>0</t>
    </r>
    <r>
      <rPr>
        <sz val="11"/>
        <rFont val="ＭＳ Ｐ明朝"/>
        <family val="1"/>
        <charset val="128"/>
      </rPr>
      <t>9年度</t>
    </r>
    <rPh sb="6" eb="7">
      <t>ド</t>
    </rPh>
    <phoneticPr fontId="2"/>
  </si>
  <si>
    <r>
      <t xml:space="preserve"> </t>
    </r>
    <r>
      <rPr>
        <sz val="11"/>
        <rFont val="ＭＳ Ｐゴシック"/>
        <family val="3"/>
        <charset val="128"/>
      </rPr>
      <t xml:space="preserve">    </t>
    </r>
    <r>
      <rPr>
        <sz val="10"/>
        <rFont val="ＭＳ 明朝"/>
        <family val="1"/>
        <charset val="128"/>
      </rPr>
      <t>2　総計欄の件数・点数は、全管掌に係る医科の数値であり、同欄の金額は、医科及び食事・生活療養費を加えたものである。</t>
    </r>
    <rPh sb="11" eb="13">
      <t>ケンスウ</t>
    </rPh>
    <rPh sb="14" eb="16">
      <t>テンスウ</t>
    </rPh>
    <rPh sb="18" eb="19">
      <t>ゼン</t>
    </rPh>
    <rPh sb="19" eb="21">
      <t>カンショウ</t>
    </rPh>
    <rPh sb="22" eb="23">
      <t>カカ</t>
    </rPh>
    <rPh sb="24" eb="26">
      <t>イカ</t>
    </rPh>
    <rPh sb="40" eb="42">
      <t>イカ</t>
    </rPh>
    <rPh sb="42" eb="43">
      <t>オヨ</t>
    </rPh>
    <rPh sb="47" eb="49">
      <t>セイカツ</t>
    </rPh>
    <phoneticPr fontId="6"/>
  </si>
  <si>
    <r>
      <t xml:space="preserve"> </t>
    </r>
    <r>
      <rPr>
        <sz val="11"/>
        <rFont val="ＭＳ Ｐゴシック"/>
        <family val="3"/>
        <charset val="128"/>
      </rPr>
      <t xml:space="preserve">    </t>
    </r>
    <r>
      <rPr>
        <sz val="10"/>
        <rFont val="ＭＳ 明朝"/>
        <family val="1"/>
        <charset val="128"/>
      </rPr>
      <t>2　総計欄の件数・点数は、全管掌に係る医科の数値であり、同欄の金額は、医科及び食事・生活療養費を加えたものである。</t>
    </r>
    <rPh sb="18" eb="19">
      <t>ゼン</t>
    </rPh>
    <rPh sb="19" eb="21">
      <t>カンショウ</t>
    </rPh>
    <rPh sb="22" eb="23">
      <t>カカ</t>
    </rPh>
    <rPh sb="24" eb="26">
      <t>イカ</t>
    </rPh>
    <rPh sb="40" eb="42">
      <t>イカ</t>
    </rPh>
    <rPh sb="42" eb="43">
      <t>オヨ</t>
    </rPh>
    <rPh sb="47" eb="49">
      <t>セイカツ</t>
    </rPh>
    <phoneticPr fontId="6"/>
  </si>
  <si>
    <t>例　　　言</t>
  </si>
  <si>
    <t>　　　　割はそれ以外の者が対象である。</t>
  </si>
  <si>
    <t xml:space="preserve">   　　法分ごとの負担額が掲載してある。</t>
  </si>
  <si>
    <t>　３　単位未満の数値は四捨五入を原則とした。したがって、総計とその内訳の計と</t>
  </si>
  <si>
    <t>　　は必ずしも一致しない。</t>
  </si>
  <si>
    <t>　４　本書に用いた記号は、次のとおりである。</t>
  </si>
  <si>
    <t>　　　「－」は掲げる計数がないもの。</t>
  </si>
  <si>
    <t xml:space="preserve">      「０」は表示単位に満たないもの。</t>
  </si>
  <si>
    <t>　　　「△」は負数のもの。</t>
  </si>
  <si>
    <t>第1表</t>
  </si>
  <si>
    <t>診療報酬等請求及び支払窓口数</t>
  </si>
  <si>
    <t>第2表</t>
  </si>
  <si>
    <t>第3表</t>
  </si>
  <si>
    <t>第4表</t>
  </si>
  <si>
    <t>支部別管掌別診療報酬等確定件数及び金額</t>
  </si>
  <si>
    <t xml:space="preserve">第4表の2   </t>
  </si>
  <si>
    <t>第5表</t>
  </si>
  <si>
    <t xml:space="preserve">第5表の2   </t>
  </si>
  <si>
    <t>第6表</t>
  </si>
  <si>
    <t>　〃 23年度</t>
  </si>
  <si>
    <t>　〃 23年度</t>
    <rPh sb="6" eb="7">
      <t>ド</t>
    </rPh>
    <phoneticPr fontId="2"/>
  </si>
  <si>
    <t>第6表の2</t>
  </si>
  <si>
    <t>第7表　　　</t>
  </si>
  <si>
    <t>第8表</t>
  </si>
  <si>
    <t>参考資料1</t>
  </si>
  <si>
    <t>　２　点数（食事・生活療養費については基準額、訪問看護療養費については看護費</t>
    <rPh sb="9" eb="11">
      <t>セイカツ</t>
    </rPh>
    <phoneticPr fontId="13"/>
  </si>
  <si>
    <t>　　用）及び金額については、次の諸点に留意されたい。</t>
    <phoneticPr fontId="13"/>
  </si>
  <si>
    <t>統　　計　　表　　目　　次</t>
    <rPh sb="9" eb="13">
      <t>モクジ</t>
    </rPh>
    <phoneticPr fontId="13"/>
  </si>
  <si>
    <t>管掌別診療報酬等諸率</t>
    <phoneticPr fontId="13"/>
  </si>
  <si>
    <t>支部別医療保険分診療報酬等諸率</t>
    <phoneticPr fontId="13"/>
  </si>
  <si>
    <t>第9表</t>
    <phoneticPr fontId="13"/>
  </si>
  <si>
    <t>管掌別診療報酬等返戻状況</t>
    <phoneticPr fontId="13"/>
  </si>
  <si>
    <t>第10表</t>
    <phoneticPr fontId="13"/>
  </si>
  <si>
    <t>支部別医療保険分診療報酬等返戻状況</t>
    <phoneticPr fontId="13"/>
  </si>
  <si>
    <t>参考資料2</t>
    <phoneticPr fontId="13"/>
  </si>
  <si>
    <t>参考資料4の2</t>
    <phoneticPr fontId="13"/>
  </si>
  <si>
    <t>参考資料4の3</t>
    <phoneticPr fontId="13"/>
  </si>
  <si>
    <t>第11表</t>
  </si>
  <si>
    <t>第13表</t>
  </si>
  <si>
    <t>管掌別診療報酬等審査（点検）確定状況</t>
    <phoneticPr fontId="13"/>
  </si>
  <si>
    <t>支部別医療保険分診療報酬等審査（点検）確定状況</t>
    <phoneticPr fontId="13"/>
  </si>
  <si>
    <t>第12表</t>
    <phoneticPr fontId="13"/>
  </si>
  <si>
    <t>参考資料3</t>
    <phoneticPr fontId="13"/>
  </si>
  <si>
    <t>経営主体別診療科別診療諸率（医科計）</t>
    <phoneticPr fontId="13"/>
  </si>
  <si>
    <t>〃</t>
    <phoneticPr fontId="13"/>
  </si>
  <si>
    <t>経営主体別診療科別診療諸率（医科入院）</t>
    <rPh sb="16" eb="18">
      <t>ニュウイン</t>
    </rPh>
    <phoneticPr fontId="13"/>
  </si>
  <si>
    <t>〃</t>
    <phoneticPr fontId="13"/>
  </si>
  <si>
    <t>経営主体別診療科別診療諸率（医科入院外）</t>
    <phoneticPr fontId="13"/>
  </si>
  <si>
    <t>参考資料4</t>
    <phoneticPr fontId="13"/>
  </si>
  <si>
    <t>管掌別診療報酬等確定状況</t>
    <phoneticPr fontId="13"/>
  </si>
  <si>
    <t>支部別診療報酬等確定状況</t>
    <phoneticPr fontId="13"/>
  </si>
  <si>
    <t>支部別医療保険分診療報酬等確定状況</t>
    <phoneticPr fontId="13"/>
  </si>
  <si>
    <t>年度別診療報酬等確定件数・金額及び対前年度比</t>
    <phoneticPr fontId="13"/>
  </si>
  <si>
    <t>年度別、管掌別診療報酬等確定件数・日数・点数及び金額</t>
    <phoneticPr fontId="13"/>
  </si>
  <si>
    <t>経営主体別診療科別算定件数・日数及び点数（医科計）</t>
    <rPh sb="21" eb="23">
      <t>イカ</t>
    </rPh>
    <rPh sb="23" eb="24">
      <t>ケイ</t>
    </rPh>
    <phoneticPr fontId="13"/>
  </si>
  <si>
    <t>経営主体別診療科別算定件数・日数及び点数（医科入院）</t>
    <rPh sb="21" eb="23">
      <t>イカ</t>
    </rPh>
    <rPh sb="23" eb="25">
      <t>ニュウイン</t>
    </rPh>
    <phoneticPr fontId="13"/>
  </si>
  <si>
    <t>経営主体別診療科別算定件数・日数及び点数（医科入院外）</t>
    <rPh sb="21" eb="23">
      <t>イカ</t>
    </rPh>
    <rPh sb="23" eb="25">
      <t>ニュウイン</t>
    </rPh>
    <rPh sb="25" eb="26">
      <t>ガイ</t>
    </rPh>
    <phoneticPr fontId="13"/>
  </si>
  <si>
    <t>管掌別ＤＰＣ診療報酬等算定状況</t>
    <rPh sb="0" eb="2">
      <t>カンショウ</t>
    </rPh>
    <rPh sb="2" eb="3">
      <t>ベツ</t>
    </rPh>
    <rPh sb="6" eb="8">
      <t>シンリョウ</t>
    </rPh>
    <rPh sb="8" eb="11">
      <t>ホウシュウトウ</t>
    </rPh>
    <rPh sb="11" eb="13">
      <t>サンテイ</t>
    </rPh>
    <rPh sb="13" eb="15">
      <t>ジョウキョウ</t>
    </rPh>
    <phoneticPr fontId="13"/>
  </si>
  <si>
    <t>支部別ＤＰＣ診療報酬等算定状況</t>
    <rPh sb="0" eb="2">
      <t>シブ</t>
    </rPh>
    <rPh sb="2" eb="3">
      <t>ベツ</t>
    </rPh>
    <rPh sb="6" eb="8">
      <t>シンリョウ</t>
    </rPh>
    <rPh sb="8" eb="11">
      <t>ホウシュウトウ</t>
    </rPh>
    <rPh sb="11" eb="13">
      <t>サンテイ</t>
    </rPh>
    <rPh sb="13" eb="15">
      <t>ジョウキョウ</t>
    </rPh>
    <phoneticPr fontId="13"/>
  </si>
  <si>
    <t>月別ＤＰＣ診療報酬等算定状況</t>
    <rPh sb="0" eb="2">
      <t>ツキベツ</t>
    </rPh>
    <rPh sb="5" eb="7">
      <t>シンリョウ</t>
    </rPh>
    <rPh sb="7" eb="10">
      <t>ホウシュウナド</t>
    </rPh>
    <rPh sb="10" eb="12">
      <t>サンテイ</t>
    </rPh>
    <rPh sb="12" eb="14">
      <t>ジョウキョウ</t>
    </rPh>
    <phoneticPr fontId="13"/>
  </si>
  <si>
    <t>第２表　管掌別診療報酬等確定状況</t>
    <phoneticPr fontId="2"/>
  </si>
  <si>
    <t>第２表（続）　管掌別診療報酬等確定状況</t>
    <phoneticPr fontId="2"/>
  </si>
  <si>
    <t>第５表　支部別診療報酬等確定状況</t>
    <phoneticPr fontId="2"/>
  </si>
  <si>
    <t>第５表(続)　支部別診療報酬等確定状況</t>
    <phoneticPr fontId="2"/>
  </si>
  <si>
    <t>第５表の２　支部別医療保険分診療報酬等確定状況</t>
    <phoneticPr fontId="2"/>
  </si>
  <si>
    <t>第５表の２(続)　支部別医療保険分診療報酬等確定状況</t>
    <phoneticPr fontId="2"/>
  </si>
  <si>
    <t>年度別診療報酬等確定件数・金額及び対前年度比</t>
    <phoneticPr fontId="2"/>
  </si>
  <si>
    <t>年度別診療報酬等確定件数・金額及び対前年度比　　　　　</t>
    <phoneticPr fontId="2"/>
  </si>
  <si>
    <t xml:space="preserve">年度別、管掌別診療報酬等確定件数・日数・点数及び金額       </t>
    <phoneticPr fontId="2"/>
  </si>
  <si>
    <t>経営主体別診療科別算定件数・日数及び点数</t>
    <phoneticPr fontId="2"/>
  </si>
  <si>
    <t>管掌別ＤＰＣ診療報酬等算定状況</t>
    <rPh sb="6" eb="8">
      <t>シンリョウ</t>
    </rPh>
    <rPh sb="8" eb="11">
      <t>ホウシュウトウ</t>
    </rPh>
    <rPh sb="11" eb="13">
      <t>サンテイ</t>
    </rPh>
    <rPh sb="13" eb="15">
      <t>ジョウキョウ</t>
    </rPh>
    <phoneticPr fontId="6"/>
  </si>
  <si>
    <t>管掌別ＤＰＣ診療報酬等算定状況　（続）</t>
    <rPh sb="6" eb="8">
      <t>シンリョウ</t>
    </rPh>
    <rPh sb="8" eb="11">
      <t>ホウシュウトウ</t>
    </rPh>
    <rPh sb="11" eb="13">
      <t>サンテイ</t>
    </rPh>
    <rPh sb="13" eb="15">
      <t>ジョウキョウ</t>
    </rPh>
    <rPh sb="17" eb="18">
      <t>ゾク</t>
    </rPh>
    <phoneticPr fontId="6"/>
  </si>
  <si>
    <t>支部別ＤＰＣ診療報酬等算定状況　</t>
    <rPh sb="6" eb="8">
      <t>シンリョウ</t>
    </rPh>
    <rPh sb="8" eb="11">
      <t>ホウシュウトウ</t>
    </rPh>
    <rPh sb="11" eb="13">
      <t>サンテイ</t>
    </rPh>
    <rPh sb="13" eb="15">
      <t>ジョウキョウ</t>
    </rPh>
    <phoneticPr fontId="2"/>
  </si>
  <si>
    <t>月別ＤＰＣ診療報酬等算定状況</t>
    <rPh sb="0" eb="1">
      <t>ツキ</t>
    </rPh>
    <rPh sb="5" eb="7">
      <t>シンリョウ</t>
    </rPh>
    <rPh sb="7" eb="10">
      <t>ホウシュウトウ</t>
    </rPh>
    <rPh sb="10" eb="12">
      <t>サンテイ</t>
    </rPh>
    <rPh sb="12" eb="14">
      <t>ジョウキョウ</t>
    </rPh>
    <phoneticPr fontId="2"/>
  </si>
  <si>
    <t>　〃 18年度</t>
  </si>
  <si>
    <t>　〃 18年度</t>
    <rPh sb="6" eb="7">
      <t>ド</t>
    </rPh>
    <phoneticPr fontId="2"/>
  </si>
  <si>
    <t>平成20年1月</t>
    <phoneticPr fontId="2"/>
  </si>
  <si>
    <t>平成15年4月</t>
  </si>
  <si>
    <t>平成16年1月</t>
  </si>
  <si>
    <t>　〃 　　　　　2月</t>
  </si>
  <si>
    <t>　〃 　　　　　3月</t>
  </si>
  <si>
    <t>　〃 　　　　　4月</t>
  </si>
  <si>
    <t>平成17年1月</t>
  </si>
  <si>
    <t>平成18年1月</t>
  </si>
  <si>
    <t>平成19年1月</t>
  </si>
  <si>
    <t>平成21年1月</t>
    <phoneticPr fontId="2"/>
  </si>
  <si>
    <t>平成22年1月</t>
    <phoneticPr fontId="2"/>
  </si>
  <si>
    <t>平成23年1月</t>
    <phoneticPr fontId="2"/>
  </si>
  <si>
    <t>参考資料４の３（続）</t>
    <rPh sb="8" eb="9">
      <t>ゾク</t>
    </rPh>
    <phoneticPr fontId="2"/>
  </si>
  <si>
    <t>結核医療</t>
    <rPh sb="0" eb="2">
      <t>ケッカク</t>
    </rPh>
    <rPh sb="2" eb="4">
      <t>イリョウ</t>
    </rPh>
    <phoneticPr fontId="2"/>
  </si>
  <si>
    <t>結核入院医療</t>
    <rPh sb="0" eb="2">
      <t>ケッカク</t>
    </rPh>
    <rPh sb="2" eb="4">
      <t>ニュウイン</t>
    </rPh>
    <rPh sb="4" eb="6">
      <t>イリョウ</t>
    </rPh>
    <phoneticPr fontId="2"/>
  </si>
  <si>
    <t>自　立　支　援</t>
    <rPh sb="0" eb="1">
      <t>ジ</t>
    </rPh>
    <rPh sb="2" eb="3">
      <t>リツ</t>
    </rPh>
    <rPh sb="4" eb="5">
      <t>ササ</t>
    </rPh>
    <rPh sb="6" eb="7">
      <t>エン</t>
    </rPh>
    <phoneticPr fontId="2"/>
  </si>
  <si>
    <t>児　童　福　祉</t>
    <rPh sb="0" eb="1">
      <t>ジ</t>
    </rPh>
    <rPh sb="2" eb="3">
      <t>ワラベ</t>
    </rPh>
    <rPh sb="4" eb="5">
      <t>フク</t>
    </rPh>
    <rPh sb="6" eb="7">
      <t>シ</t>
    </rPh>
    <phoneticPr fontId="2"/>
  </si>
  <si>
    <t>原　爆　医　療</t>
    <rPh sb="0" eb="1">
      <t>ハラ</t>
    </rPh>
    <rPh sb="2" eb="3">
      <t>バク</t>
    </rPh>
    <rPh sb="4" eb="5">
      <t>イ</t>
    </rPh>
    <rPh sb="6" eb="7">
      <t>リョウ</t>
    </rPh>
    <phoneticPr fontId="2"/>
  </si>
  <si>
    <t>感　染　症</t>
    <phoneticPr fontId="2"/>
  </si>
  <si>
    <t>一類感染症・新感染症</t>
    <rPh sb="0" eb="2">
      <t>イチルイ</t>
    </rPh>
    <rPh sb="2" eb="5">
      <t>カンセンショウ</t>
    </rPh>
    <rPh sb="6" eb="7">
      <t>シン</t>
    </rPh>
    <rPh sb="7" eb="10">
      <t>カンセンショウ</t>
    </rPh>
    <phoneticPr fontId="2"/>
  </si>
  <si>
    <t>感染症</t>
    <rPh sb="0" eb="3">
      <t>カンセンショウ</t>
    </rPh>
    <phoneticPr fontId="2"/>
  </si>
  <si>
    <t>原 爆 医 療</t>
    <phoneticPr fontId="2"/>
  </si>
  <si>
    <t>感 染 症</t>
    <rPh sb="0" eb="1">
      <t>カン</t>
    </rPh>
    <rPh sb="2" eb="3">
      <t>ソメ</t>
    </rPh>
    <rPh sb="4" eb="5">
      <t>ショウ</t>
    </rPh>
    <phoneticPr fontId="2"/>
  </si>
  <si>
    <t>感 染 症</t>
    <phoneticPr fontId="2"/>
  </si>
  <si>
    <t>結核医療</t>
    <rPh sb="0" eb="2">
      <t>ケッカク</t>
    </rPh>
    <rPh sb="2" eb="4">
      <t>イリョウ</t>
    </rPh>
    <phoneticPr fontId="6"/>
  </si>
  <si>
    <t>結核入院医療</t>
    <rPh sb="0" eb="2">
      <t>ケッカク</t>
    </rPh>
    <rPh sb="2" eb="4">
      <t>ニュウイン</t>
    </rPh>
    <rPh sb="4" eb="6">
      <t>イリョウ</t>
    </rPh>
    <phoneticPr fontId="6"/>
  </si>
  <si>
    <t>　　　「…」は前年度対比で乖離があるもの。</t>
  </si>
  <si>
    <t>感染症結核</t>
  </si>
  <si>
    <t>第６表の３　支部別老人保健分診療報酬等支払確定件数及び金額の対前年同月比</t>
    <phoneticPr fontId="2"/>
  </si>
  <si>
    <t>　〃 19年度</t>
    <rPh sb="6" eb="7">
      <t>ド</t>
    </rPh>
    <phoneticPr fontId="2"/>
  </si>
  <si>
    <t>中国残留邦人等</t>
    <rPh sb="0" eb="2">
      <t>チュウゴク</t>
    </rPh>
    <rPh sb="2" eb="4">
      <t>ザンリュウ</t>
    </rPh>
    <rPh sb="4" eb="6">
      <t>ホウジン</t>
    </rPh>
    <rPh sb="6" eb="7">
      <t>トウ</t>
    </rPh>
    <phoneticPr fontId="2"/>
  </si>
  <si>
    <t>中国残留邦人等</t>
    <phoneticPr fontId="2"/>
  </si>
  <si>
    <t>中国残留邦人等</t>
    <phoneticPr fontId="2"/>
  </si>
  <si>
    <t>一類感染症等
・新感染症</t>
    <rPh sb="0" eb="2">
      <t>イチルイ</t>
    </rPh>
    <rPh sb="2" eb="6">
      <t>カンセンショウナド</t>
    </rPh>
    <rPh sb="8" eb="9">
      <t>シン</t>
    </rPh>
    <rPh sb="9" eb="12">
      <t>カンセンショウ</t>
    </rPh>
    <phoneticPr fontId="2"/>
  </si>
  <si>
    <t>中国残留邦人等</t>
    <phoneticPr fontId="6"/>
  </si>
  <si>
    <t>医療観察</t>
    <rPh sb="0" eb="2">
      <t>イリョウ</t>
    </rPh>
    <rPh sb="2" eb="4">
      <t>カンサツ</t>
    </rPh>
    <phoneticPr fontId="6"/>
  </si>
  <si>
    <t>　１　医療保険又は老人保健の区分については、次の諸点に留意されたい。</t>
    <rPh sb="7" eb="8">
      <t>マタ</t>
    </rPh>
    <phoneticPr fontId="13"/>
  </si>
  <si>
    <t xml:space="preserve">   （1） 医療保険分又は各法分が他の各法分と併用する場合にあっては、点数は原</t>
    <rPh sb="12" eb="13">
      <t>マタ</t>
    </rPh>
    <phoneticPr fontId="13"/>
  </si>
  <si>
    <t>　 （1） 医療保険の高齢者７割・一般とは、７０歳以上７５歳未満における給付率の</t>
    <rPh sb="17" eb="19">
      <t>イッパン</t>
    </rPh>
    <phoneticPr fontId="13"/>
  </si>
  <si>
    <t>　　　  違いであり、７割は現役並み所得者、一般はそれ以外の者が対象である。</t>
    <rPh sb="14" eb="16">
      <t>ゲンエキ</t>
    </rPh>
    <rPh sb="16" eb="17">
      <t>ナ</t>
    </rPh>
    <rPh sb="22" eb="24">
      <t>イッパン</t>
    </rPh>
    <phoneticPr fontId="13"/>
  </si>
  <si>
    <t>　 （2） 老人保健の７割・９割とは給付率の違いであり、７割は一定以上所得者、９</t>
    <phoneticPr fontId="13"/>
  </si>
  <si>
    <t>高齢者一般</t>
  </si>
  <si>
    <t>高齢者一般　</t>
  </si>
  <si>
    <t>高齢者</t>
  </si>
  <si>
    <t>注１　確定率は、確定点数（金額）を請求点数（金額）で除したものである。</t>
    <rPh sb="0" eb="1">
      <t>チュウ</t>
    </rPh>
    <phoneticPr fontId="2"/>
  </si>
  <si>
    <t>医　療　保　険　</t>
    <rPh sb="0" eb="1">
      <t>イ</t>
    </rPh>
    <rPh sb="2" eb="3">
      <t>リョウ</t>
    </rPh>
    <rPh sb="4" eb="5">
      <t>ホ</t>
    </rPh>
    <rPh sb="6" eb="7">
      <t>ケン</t>
    </rPh>
    <phoneticPr fontId="2"/>
  </si>
  <si>
    <t>一　　　般</t>
    <rPh sb="0" eb="1">
      <t>イチ</t>
    </rPh>
    <rPh sb="4" eb="5">
      <t>パン</t>
    </rPh>
    <phoneticPr fontId="2"/>
  </si>
  <si>
    <t>自立支援</t>
    <rPh sb="0" eb="1">
      <t>ジ</t>
    </rPh>
    <rPh sb="1" eb="2">
      <t>リツ</t>
    </rPh>
    <rPh sb="2" eb="3">
      <t>ササ</t>
    </rPh>
    <rPh sb="3" eb="4">
      <t>エン</t>
    </rPh>
    <phoneticPr fontId="2"/>
  </si>
  <si>
    <t>備考　総計欄の件数は、食事・生活療養費を除く数値である。</t>
    <phoneticPr fontId="2"/>
  </si>
  <si>
    <t>感 染 症</t>
    <phoneticPr fontId="2"/>
  </si>
  <si>
    <t>食事・生活療養費</t>
    <phoneticPr fontId="2"/>
  </si>
  <si>
    <t>備考　この表における被保険者とは、70歳未満の被保険者であり、被扶養者とは、70歳未満の被扶養者である。</t>
    <rPh sb="0" eb="2">
      <t>ビコウ</t>
    </rPh>
    <rPh sb="5" eb="6">
      <t>ヒョウ</t>
    </rPh>
    <rPh sb="10" eb="14">
      <t>ヒホケンシャ</t>
    </rPh>
    <rPh sb="19" eb="20">
      <t>サイ</t>
    </rPh>
    <rPh sb="20" eb="22">
      <t>ミマン</t>
    </rPh>
    <rPh sb="23" eb="27">
      <t>ヒホケンシャ</t>
    </rPh>
    <rPh sb="31" eb="35">
      <t>ヒフヨウシャ</t>
    </rPh>
    <rPh sb="40" eb="41">
      <t>サイ</t>
    </rPh>
    <rPh sb="41" eb="43">
      <t>ミマン</t>
    </rPh>
    <rPh sb="44" eb="48">
      <t>ヒフヨウシャ</t>
    </rPh>
    <phoneticPr fontId="2"/>
  </si>
  <si>
    <t>被扶養者</t>
    <rPh sb="1" eb="3">
      <t>フヨウ</t>
    </rPh>
    <rPh sb="3" eb="4">
      <t>シャ</t>
    </rPh>
    <phoneticPr fontId="2"/>
  </si>
  <si>
    <t>第４表（続）　支部別管掌別診療報酬等確定件数及び金額</t>
    <phoneticPr fontId="2"/>
  </si>
  <si>
    <t>被保険者65歳未満</t>
    <rPh sb="6" eb="7">
      <t>サイ</t>
    </rPh>
    <rPh sb="7" eb="9">
      <t>ミマン</t>
    </rPh>
    <phoneticPr fontId="14"/>
  </si>
  <si>
    <t>被扶養者65歳未満
　　　(未就学者除く)</t>
    <rPh sb="18" eb="19">
      <t>ノゾ</t>
    </rPh>
    <phoneticPr fontId="14"/>
  </si>
  <si>
    <t>被扶養者(未就学者)</t>
  </si>
  <si>
    <t>被保険者65歳以上
　　　　　70歳未満</t>
    <rPh sb="6" eb="7">
      <t>サイ</t>
    </rPh>
    <rPh sb="7" eb="9">
      <t>イジョウ</t>
    </rPh>
    <rPh sb="17" eb="18">
      <t>サイ</t>
    </rPh>
    <rPh sb="18" eb="20">
      <t>ミマン</t>
    </rPh>
    <phoneticPr fontId="14"/>
  </si>
  <si>
    <t>被扶養者65歳以上
　　　　　70歳未満</t>
    <rPh sb="17" eb="20">
      <t>サイミマン</t>
    </rPh>
    <phoneticPr fontId="14"/>
  </si>
  <si>
    <t>高齢者一般</t>
    <rPh sb="3" eb="5">
      <t>イッパン</t>
    </rPh>
    <phoneticPr fontId="14"/>
  </si>
  <si>
    <t>被 保 険 者 ６ ５ 歳 未 満</t>
    <rPh sb="12" eb="13">
      <t>サイ</t>
    </rPh>
    <rPh sb="14" eb="15">
      <t>ミ</t>
    </rPh>
    <rPh sb="16" eb="17">
      <t>マン</t>
    </rPh>
    <phoneticPr fontId="14"/>
  </si>
  <si>
    <t>被扶養者６５歳未満
(未就学者除く)</t>
  </si>
  <si>
    <t>被 扶 養 者 (未就学者)</t>
    <rPh sb="0" eb="1">
      <t>ヒ</t>
    </rPh>
    <rPh sb="2" eb="3">
      <t>タモツ</t>
    </rPh>
    <rPh sb="4" eb="5">
      <t>オサム</t>
    </rPh>
    <rPh sb="6" eb="7">
      <t>シャ</t>
    </rPh>
    <phoneticPr fontId="14"/>
  </si>
  <si>
    <t>被　保　険　者
６５歳以上７０歳未満</t>
    <rPh sb="2" eb="3">
      <t>ホ</t>
    </rPh>
    <rPh sb="4" eb="5">
      <t>ケン</t>
    </rPh>
    <rPh sb="10" eb="13">
      <t>サイイジョウ</t>
    </rPh>
    <rPh sb="15" eb="18">
      <t>サイミマン</t>
    </rPh>
    <phoneticPr fontId="14"/>
  </si>
  <si>
    <t>被　扶　養　者
６５歳以上７０歳未満</t>
    <rPh sb="10" eb="13">
      <t>サイイジョウ</t>
    </rPh>
    <rPh sb="15" eb="18">
      <t>サイミマン</t>
    </rPh>
    <phoneticPr fontId="14"/>
  </si>
  <si>
    <t>被扶養者
(未就学者除く)</t>
    <rPh sb="10" eb="11">
      <t>ノゾ</t>
    </rPh>
    <phoneticPr fontId="14"/>
  </si>
  <si>
    <t>被扶養者(未就学者除く)</t>
  </si>
  <si>
    <t>第４表の２  支部別医療保険分診療報酬等確定件数及び金額</t>
    <phoneticPr fontId="2"/>
  </si>
  <si>
    <t>被扶養者65歳未満
　　 (未就学者除く)</t>
    <rPh sb="18" eb="19">
      <t>ノゾ</t>
    </rPh>
    <phoneticPr fontId="14"/>
  </si>
  <si>
    <t>支部別医療保険分診療報酬等確定件数及び金額</t>
    <rPh sb="7" eb="8">
      <t>ブン</t>
    </rPh>
    <phoneticPr fontId="13"/>
  </si>
  <si>
    <t>　   　則として医療保険分、各法分ごとに診療全点数を掲載し、金額は医療保険、各</t>
    <phoneticPr fontId="13"/>
  </si>
  <si>
    <t xml:space="preserve">   （2） 医療保険の金額は、原則として、被保険者及び被扶養者(未就学者除く)が</t>
    <rPh sb="26" eb="27">
      <t>オヨ</t>
    </rPh>
    <rPh sb="33" eb="37">
      <t>ミシュウガクシャ</t>
    </rPh>
    <rPh sb="37" eb="38">
      <t>ノゾ</t>
    </rPh>
    <phoneticPr fontId="13"/>
  </si>
  <si>
    <t>　   　７割相当額、被扶養者（未就学者）が８割相当額を掲載してある。</t>
    <rPh sb="16" eb="20">
      <t>ミシュウガクシャ</t>
    </rPh>
    <rPh sb="22" eb="24">
      <t>８ワリ</t>
    </rPh>
    <rPh sb="24" eb="26">
      <t>ソウトウ</t>
    </rPh>
    <rPh sb="26" eb="27">
      <t>ガク</t>
    </rPh>
    <phoneticPr fontId="13"/>
  </si>
  <si>
    <t>　　 　　なお、各法分との併用の場合等であって、高額療養費があるときは、当該額</t>
    <phoneticPr fontId="13"/>
  </si>
  <si>
    <t>　　   が金額に合算掲載してある。</t>
    <phoneticPr fontId="13"/>
  </si>
  <si>
    <t>船員保険</t>
    <rPh sb="0" eb="2">
      <t>センイン</t>
    </rPh>
    <rPh sb="2" eb="4">
      <t>ホケン</t>
    </rPh>
    <phoneticPr fontId="2"/>
  </si>
  <si>
    <t>協会けんぽ</t>
    <rPh sb="0" eb="2">
      <t>キョウカイ</t>
    </rPh>
    <phoneticPr fontId="2"/>
  </si>
  <si>
    <t>協会けんぽ</t>
    <rPh sb="0" eb="2">
      <t>キョウカイ</t>
    </rPh>
    <phoneticPr fontId="6"/>
  </si>
  <si>
    <t>　〃 19年度</t>
  </si>
  <si>
    <t>　〃 20年度</t>
    <rPh sb="6" eb="7">
      <t>ド</t>
    </rPh>
    <phoneticPr fontId="2"/>
  </si>
  <si>
    <t>　〃 20年度</t>
  </si>
  <si>
    <t>平成23年4月</t>
    <rPh sb="0" eb="2">
      <t>ヘイセイ</t>
    </rPh>
    <rPh sb="4" eb="5">
      <t>ネン</t>
    </rPh>
    <phoneticPr fontId="2"/>
  </si>
  <si>
    <t>平成24年1月</t>
    <phoneticPr fontId="2"/>
  </si>
  <si>
    <t>平成25年1月</t>
    <phoneticPr fontId="2"/>
  </si>
  <si>
    <t>平成26年1月</t>
    <phoneticPr fontId="2"/>
  </si>
  <si>
    <t>平成27年1月</t>
    <phoneticPr fontId="2"/>
  </si>
  <si>
    <t>　〃 22年度</t>
  </si>
  <si>
    <t>　〃 22年度</t>
    <rPh sb="6" eb="7">
      <t>ド</t>
    </rPh>
    <phoneticPr fontId="2"/>
  </si>
  <si>
    <t>注２　この表における被保険者とは、70歳未満の被保険者であり、被扶養者(未就学者除く)とは、6歳以上70歳未満の被扶養者である。</t>
    <rPh sb="0" eb="1">
      <t>チュウ</t>
    </rPh>
    <rPh sb="5" eb="6">
      <t>ヒョウ</t>
    </rPh>
    <rPh sb="10" eb="14">
      <t>ヒホケンシャ</t>
    </rPh>
    <rPh sb="19" eb="20">
      <t>サイ</t>
    </rPh>
    <rPh sb="20" eb="22">
      <t>ミマン</t>
    </rPh>
    <rPh sb="23" eb="27">
      <t>ヒホケンシャ</t>
    </rPh>
    <rPh sb="47" eb="50">
      <t>サイイジョウ</t>
    </rPh>
    <rPh sb="52" eb="53">
      <t>サイ</t>
    </rPh>
    <rPh sb="53" eb="55">
      <t>ミマン</t>
    </rPh>
    <rPh sb="56" eb="60">
      <t>ヒフヨウシャ</t>
    </rPh>
    <phoneticPr fontId="2"/>
  </si>
  <si>
    <t>　〃 21年度</t>
    <rPh sb="6" eb="7">
      <t>ド</t>
    </rPh>
    <phoneticPr fontId="2"/>
  </si>
  <si>
    <t>　〃 21年度</t>
  </si>
  <si>
    <t>平成7年度</t>
    <rPh sb="0" eb="2">
      <t>ヘイセイ</t>
    </rPh>
    <phoneticPr fontId="2"/>
  </si>
  <si>
    <t>　〃 17年度</t>
  </si>
  <si>
    <t>共済組合</t>
  </si>
  <si>
    <t>健保組合</t>
  </si>
  <si>
    <t>生活保護</t>
  </si>
  <si>
    <t>老人保健</t>
  </si>
  <si>
    <t>調剤</t>
  </si>
  <si>
    <t>支　部　別</t>
    <rPh sb="0" eb="3">
      <t>シブ</t>
    </rPh>
    <rPh sb="4" eb="5">
      <t>ベツ</t>
    </rPh>
    <phoneticPr fontId="2"/>
  </si>
  <si>
    <t>共済組合</t>
    <rPh sb="0" eb="2">
      <t>キョウサイ</t>
    </rPh>
    <rPh sb="2" eb="4">
      <t>クミアイ</t>
    </rPh>
    <phoneticPr fontId="2"/>
  </si>
  <si>
    <t>健保組合</t>
    <rPh sb="0" eb="2">
      <t>ケンポ</t>
    </rPh>
    <rPh sb="2" eb="4">
      <t>クミアイ</t>
    </rPh>
    <phoneticPr fontId="2"/>
  </si>
  <si>
    <t>生活保護</t>
    <rPh sb="0" eb="2">
      <t>セイカツ</t>
    </rPh>
    <rPh sb="2" eb="4">
      <t>ホゴ</t>
    </rPh>
    <phoneticPr fontId="2"/>
  </si>
  <si>
    <t>医科</t>
    <rPh sb="0" eb="2">
      <t>イカ</t>
    </rPh>
    <phoneticPr fontId="2"/>
  </si>
  <si>
    <t>歯科</t>
    <rPh sb="0" eb="2">
      <t>シカ</t>
    </rPh>
    <phoneticPr fontId="2"/>
  </si>
  <si>
    <t>調剤</t>
    <rPh sb="0" eb="2">
      <t>チョウザイ</t>
    </rPh>
    <phoneticPr fontId="2"/>
  </si>
  <si>
    <t>北　　海　　道</t>
    <phoneticPr fontId="2"/>
  </si>
  <si>
    <t>青　　　　   森</t>
    <phoneticPr fontId="2"/>
  </si>
  <si>
    <t>岩　　　　　 手</t>
    <phoneticPr fontId="2"/>
  </si>
  <si>
    <t>宮　　　　　 城</t>
    <phoneticPr fontId="2"/>
  </si>
  <si>
    <t>秋　　　　　 田</t>
    <phoneticPr fontId="2"/>
  </si>
  <si>
    <t>山　　　　　 形</t>
    <phoneticPr fontId="2"/>
  </si>
  <si>
    <t>福　　　　　 島</t>
    <phoneticPr fontId="2"/>
  </si>
  <si>
    <t>茨　　　　　 城</t>
    <phoneticPr fontId="2"/>
  </si>
  <si>
    <t>栃　　　　　 木</t>
    <phoneticPr fontId="2"/>
  </si>
  <si>
    <t>群　　　　　 馬</t>
    <phoneticPr fontId="2"/>
  </si>
  <si>
    <t>埼　　　　　 玉</t>
    <phoneticPr fontId="2"/>
  </si>
  <si>
    <t>千　　　　　 葉</t>
    <phoneticPr fontId="2"/>
  </si>
  <si>
    <t>東　　　　　 京</t>
    <phoneticPr fontId="2"/>
  </si>
  <si>
    <t>神　　奈　　川</t>
    <phoneticPr fontId="2"/>
  </si>
  <si>
    <t>新　　　　　 潟</t>
    <phoneticPr fontId="2"/>
  </si>
  <si>
    <t>富　　　　　 山</t>
    <phoneticPr fontId="2"/>
  </si>
  <si>
    <t>石　　　　　 川</t>
    <phoneticPr fontId="2"/>
  </si>
  <si>
    <t>福　　　　　 井</t>
    <phoneticPr fontId="2"/>
  </si>
  <si>
    <t>山　　　　　 梨</t>
    <phoneticPr fontId="2"/>
  </si>
  <si>
    <t>長　　　　　 野</t>
    <phoneticPr fontId="2"/>
  </si>
  <si>
    <t>岐　　　　　 阜</t>
    <phoneticPr fontId="2"/>
  </si>
  <si>
    <t>静　　　　　 岡</t>
    <phoneticPr fontId="2"/>
  </si>
  <si>
    <t>愛　　　　　 知</t>
    <phoneticPr fontId="2"/>
  </si>
  <si>
    <t>三　　　　　 重</t>
    <phoneticPr fontId="2"/>
  </si>
  <si>
    <t>滋　　　　　 賀</t>
    <phoneticPr fontId="2"/>
  </si>
  <si>
    <t>京　　　　　 都</t>
    <phoneticPr fontId="2"/>
  </si>
  <si>
    <t>大　　　　　 阪</t>
    <phoneticPr fontId="2"/>
  </si>
  <si>
    <t>兵　　　　　 庫</t>
    <phoneticPr fontId="2"/>
  </si>
  <si>
    <t>奈　　　　　 良</t>
    <phoneticPr fontId="2"/>
  </si>
  <si>
    <t>和　　歌　　山</t>
    <phoneticPr fontId="2"/>
  </si>
  <si>
    <t>鳥　　　　　 取</t>
    <phoneticPr fontId="2"/>
  </si>
  <si>
    <t>島　　　　　 根</t>
    <phoneticPr fontId="2"/>
  </si>
  <si>
    <t>岡　　　　　 山</t>
    <phoneticPr fontId="2"/>
  </si>
  <si>
    <t>広　　　　　 島</t>
    <phoneticPr fontId="2"/>
  </si>
  <si>
    <t>山　　　　　 口</t>
    <phoneticPr fontId="2"/>
  </si>
  <si>
    <t>徳　　　　　 島</t>
    <phoneticPr fontId="2"/>
  </si>
  <si>
    <t>香　　　　　 川</t>
    <phoneticPr fontId="2"/>
  </si>
  <si>
    <t>愛　　　　　 媛</t>
    <phoneticPr fontId="2"/>
  </si>
  <si>
    <t>高　　　　　 知</t>
    <phoneticPr fontId="2"/>
  </si>
  <si>
    <t>福　　　　　 岡</t>
    <phoneticPr fontId="2"/>
  </si>
  <si>
    <t>佐　　　　　 賀</t>
    <phoneticPr fontId="2"/>
  </si>
  <si>
    <t>長　　　　　 崎</t>
    <phoneticPr fontId="2"/>
  </si>
  <si>
    <t>熊　　　　　 本</t>
    <phoneticPr fontId="2"/>
  </si>
  <si>
    <t>大　　　　　 分</t>
    <phoneticPr fontId="2"/>
  </si>
  <si>
    <t>宮　　　　　 崎</t>
    <phoneticPr fontId="2"/>
  </si>
  <si>
    <t>鹿　　児　　島</t>
    <phoneticPr fontId="2"/>
  </si>
  <si>
    <t>沖　　　　　 縄</t>
    <phoneticPr fontId="2"/>
  </si>
  <si>
    <t>請　　求　　窓　　口　　数　　（保 険 者 等 数）</t>
    <rPh sb="0" eb="4">
      <t>セイキュウ</t>
    </rPh>
    <rPh sb="6" eb="10">
      <t>マドグチ</t>
    </rPh>
    <rPh sb="12" eb="13">
      <t>スウ</t>
    </rPh>
    <rPh sb="16" eb="21">
      <t>ホケンシャ</t>
    </rPh>
    <rPh sb="22" eb="23">
      <t>トウ</t>
    </rPh>
    <rPh sb="24" eb="25">
      <t>スウ</t>
    </rPh>
    <phoneticPr fontId="2"/>
  </si>
  <si>
    <t>平成19年4月</t>
    <rPh sb="0" eb="2">
      <t>ヘイセイ</t>
    </rPh>
    <rPh sb="4" eb="5">
      <t>ネン</t>
    </rPh>
    <phoneticPr fontId="2"/>
  </si>
  <si>
    <t>支　　払　　窓　　口　　数　　（医 療 機 関 等 数）</t>
    <rPh sb="0" eb="4">
      <t>シハライ</t>
    </rPh>
    <rPh sb="6" eb="10">
      <t>マドグチ</t>
    </rPh>
    <rPh sb="12" eb="13">
      <t>スウ</t>
    </rPh>
    <rPh sb="16" eb="19">
      <t>イリョウ</t>
    </rPh>
    <rPh sb="20" eb="23">
      <t>キカン</t>
    </rPh>
    <rPh sb="24" eb="25">
      <t>トウ</t>
    </rPh>
    <rPh sb="26" eb="27">
      <t>スウ</t>
    </rPh>
    <phoneticPr fontId="2"/>
  </si>
  <si>
    <t>総計</t>
  </si>
  <si>
    <t>件数</t>
  </si>
  <si>
    <t>金額</t>
  </si>
  <si>
    <t>件</t>
  </si>
  <si>
    <t>件</t>
    <rPh sb="0" eb="1">
      <t>ケン</t>
    </rPh>
    <phoneticPr fontId="2"/>
  </si>
  <si>
    <t>千円</t>
  </si>
  <si>
    <t>医療保険合計</t>
  </si>
  <si>
    <t>計</t>
  </si>
  <si>
    <t>船員保険</t>
  </si>
  <si>
    <t>戦傷病者</t>
  </si>
  <si>
    <t>育成医療</t>
  </si>
  <si>
    <t>療育給付</t>
  </si>
  <si>
    <t>自衛官等</t>
  </si>
  <si>
    <t>原爆医療</t>
  </si>
  <si>
    <t>認定医療</t>
  </si>
  <si>
    <t>精神保健</t>
  </si>
  <si>
    <t>措置患者</t>
  </si>
  <si>
    <t>麻薬取締</t>
  </si>
  <si>
    <t>母子保健</t>
  </si>
  <si>
    <t>小児慢性</t>
  </si>
  <si>
    <t>老人被爆</t>
  </si>
  <si>
    <t>一類感染症等</t>
  </si>
  <si>
    <t>新感染症</t>
  </si>
  <si>
    <t>医科診療</t>
  </si>
  <si>
    <t>日数</t>
  </si>
  <si>
    <t>点数</t>
  </si>
  <si>
    <t>日</t>
  </si>
  <si>
    <t>点</t>
  </si>
  <si>
    <t>入院</t>
  </si>
  <si>
    <t>入院外</t>
  </si>
  <si>
    <t>処方せん受付回数</t>
  </si>
  <si>
    <t>基準額</t>
  </si>
  <si>
    <t>訪問看護療養費</t>
  </si>
  <si>
    <t>訪問看護療養費</t>
    <rPh sb="0" eb="2">
      <t>ホウモン</t>
    </rPh>
    <rPh sb="2" eb="4">
      <t>カンゴ</t>
    </rPh>
    <rPh sb="4" eb="7">
      <t>リョウヨウヒ</t>
    </rPh>
    <phoneticPr fontId="2"/>
  </si>
  <si>
    <t>看護費用</t>
  </si>
  <si>
    <t>管　　掌　　別</t>
  </si>
  <si>
    <t>歯科診療</t>
  </si>
  <si>
    <t>第１表　診療報酬等請求及び支払窓口数</t>
    <rPh sb="0" eb="1">
      <t>ダイ</t>
    </rPh>
    <rPh sb="2" eb="3">
      <t>ヒョウ</t>
    </rPh>
    <rPh sb="4" eb="6">
      <t>シンリョウ</t>
    </rPh>
    <rPh sb="6" eb="8">
      <t>ホウシュウ</t>
    </rPh>
    <rPh sb="8" eb="9">
      <t>トウ</t>
    </rPh>
    <rPh sb="9" eb="11">
      <t>セイキュウ</t>
    </rPh>
    <rPh sb="11" eb="12">
      <t>オヨ</t>
    </rPh>
    <rPh sb="13" eb="15">
      <t>シハライ</t>
    </rPh>
    <rPh sb="15" eb="17">
      <t>マドグチ</t>
    </rPh>
    <rPh sb="17" eb="18">
      <t>スウ</t>
    </rPh>
    <phoneticPr fontId="2"/>
  </si>
  <si>
    <t>回</t>
  </si>
  <si>
    <t>％</t>
  </si>
  <si>
    <t>支部別</t>
  </si>
  <si>
    <t>北　　海　　道</t>
  </si>
  <si>
    <t>青　　　　   森</t>
  </si>
  <si>
    <t>岩　　　　　 手</t>
  </si>
  <si>
    <t>宮　　　　　 城</t>
  </si>
  <si>
    <t>秋　　　　　 田</t>
  </si>
  <si>
    <t>山　　　　　 形</t>
  </si>
  <si>
    <t>福　　　　　 島</t>
  </si>
  <si>
    <t>茨　　　　　 城</t>
  </si>
  <si>
    <t>栃　　　　　 木</t>
  </si>
  <si>
    <t>群　　　　　 馬</t>
  </si>
  <si>
    <t>埼　　　　　 玉</t>
  </si>
  <si>
    <t>千　　　　　 葉</t>
  </si>
  <si>
    <t>東　　　　　 京</t>
  </si>
  <si>
    <t>神　　奈　　川</t>
  </si>
  <si>
    <t>新　　　　　 潟</t>
  </si>
  <si>
    <t>富　　　　　 山</t>
  </si>
  <si>
    <t>石　　　　　 川</t>
  </si>
  <si>
    <t>福　　　　　 井</t>
  </si>
  <si>
    <t>山　　　　　 梨</t>
  </si>
  <si>
    <t>長　　　　　 野</t>
  </si>
  <si>
    <t>岐　　　　　 阜</t>
  </si>
  <si>
    <t>静　　　　　 岡</t>
  </si>
  <si>
    <t>愛　　　　　 知</t>
  </si>
  <si>
    <t>三　　　　　 重</t>
  </si>
  <si>
    <t>滋　　　　　 賀</t>
  </si>
  <si>
    <t>京　　　　　 都</t>
  </si>
  <si>
    <t>大　　　　　 阪</t>
  </si>
  <si>
    <t>兵　　　　　 庫</t>
  </si>
  <si>
    <t>奈　　　　　 良</t>
  </si>
  <si>
    <t>和　　歌　　山</t>
  </si>
  <si>
    <t>鳥　　　　　 取</t>
  </si>
  <si>
    <t>島　　　　　 根</t>
  </si>
  <si>
    <t>岡　　　　　 山</t>
  </si>
  <si>
    <t>広　　　　　 島</t>
  </si>
  <si>
    <t>山　　　　　 口</t>
  </si>
  <si>
    <t>徳　　　　　 島</t>
  </si>
  <si>
    <t>香　　　　　 川</t>
  </si>
  <si>
    <t>愛　　　　　 媛</t>
  </si>
  <si>
    <t>高　　　　　 知</t>
  </si>
  <si>
    <t>福　　　　　 岡</t>
  </si>
  <si>
    <t>佐　　　　　 賀</t>
  </si>
  <si>
    <t>長　　　　　 崎</t>
  </si>
  <si>
    <t>熊　　　　　 本</t>
  </si>
  <si>
    <t>大　　　　　 分</t>
  </si>
  <si>
    <t>宮　　　　　 崎</t>
  </si>
  <si>
    <t>鹿　　児　　島</t>
  </si>
  <si>
    <t>沖　　　　　 縄</t>
  </si>
  <si>
    <t xml:space="preserve"> </t>
  </si>
  <si>
    <t>１件当たり点数</t>
  </si>
  <si>
    <t>１件当たり基準額</t>
  </si>
  <si>
    <t>１件当たり看護費用</t>
  </si>
  <si>
    <t>１件当たり日数（回数）</t>
  </si>
  <si>
    <t>１日（回）当たり点数</t>
  </si>
  <si>
    <t>円</t>
  </si>
  <si>
    <t>１日当たり看護費用</t>
  </si>
  <si>
    <t>１件当たり金額</t>
  </si>
  <si>
    <t>第８表（続）　支部別医療保険分診療報酬等諸率</t>
  </si>
  <si>
    <t>医科</t>
  </si>
  <si>
    <t>歯科</t>
  </si>
  <si>
    <t>％</t>
    <phoneticPr fontId="2"/>
  </si>
  <si>
    <t>医科・歯科合計</t>
  </si>
  <si>
    <t>請求点数</t>
  </si>
  <si>
    <t>確定点数</t>
  </si>
  <si>
    <t>千点</t>
  </si>
  <si>
    <t>請求基準額</t>
  </si>
  <si>
    <t>確定基準額</t>
  </si>
  <si>
    <t>請求看護費用</t>
  </si>
  <si>
    <t>確定看護費用</t>
  </si>
  <si>
    <t>受付件数</t>
  </si>
  <si>
    <t>受付件数</t>
    <rPh sb="0" eb="2">
      <t>ウケツケ</t>
    </rPh>
    <rPh sb="2" eb="4">
      <t>ケンスウ</t>
    </rPh>
    <phoneticPr fontId="2"/>
  </si>
  <si>
    <t>返戻件数</t>
  </si>
  <si>
    <t>返戻件数</t>
    <rPh sb="0" eb="2">
      <t>ヘンレイ</t>
    </rPh>
    <rPh sb="2" eb="4">
      <t>ケンスウ</t>
    </rPh>
    <phoneticPr fontId="2"/>
  </si>
  <si>
    <t>返戻率</t>
  </si>
  <si>
    <t>受付医療機関等数</t>
    <rPh sb="0" eb="2">
      <t>ウケツケ</t>
    </rPh>
    <rPh sb="2" eb="4">
      <t>イリョウ</t>
    </rPh>
    <rPh sb="4" eb="6">
      <t>キカン</t>
    </rPh>
    <rPh sb="6" eb="7">
      <t>トウ</t>
    </rPh>
    <rPh sb="7" eb="8">
      <t>スウ</t>
    </rPh>
    <phoneticPr fontId="2"/>
  </si>
  <si>
    <t>総計</t>
    <rPh sb="0" eb="2">
      <t>ソウケイ</t>
    </rPh>
    <phoneticPr fontId="2"/>
  </si>
  <si>
    <t>医科診療</t>
    <rPh sb="0" eb="2">
      <t>イカ</t>
    </rPh>
    <rPh sb="2" eb="4">
      <t>シンリョウ</t>
    </rPh>
    <phoneticPr fontId="2"/>
  </si>
  <si>
    <t>歯科診療</t>
    <rPh sb="0" eb="2">
      <t>シカ</t>
    </rPh>
    <rPh sb="2" eb="4">
      <t>シンリョウ</t>
    </rPh>
    <phoneticPr fontId="2"/>
  </si>
  <si>
    <t>調剤</t>
    <rPh sb="0" eb="2">
      <t>チョウザイ</t>
    </rPh>
    <phoneticPr fontId="2"/>
  </si>
  <si>
    <t>返戻率</t>
    <rPh sb="0" eb="2">
      <t>ヘンレイ</t>
    </rPh>
    <rPh sb="2" eb="3">
      <t>リツ</t>
    </rPh>
    <phoneticPr fontId="2"/>
  </si>
  <si>
    <t>受付件数</t>
    <rPh sb="0" eb="2">
      <t>ウケツケ</t>
    </rPh>
    <rPh sb="2" eb="4">
      <t>ケンスウ</t>
    </rPh>
    <phoneticPr fontId="2"/>
  </si>
  <si>
    <t>返戻件数</t>
    <rPh sb="0" eb="2">
      <t>ヘンレイ</t>
    </rPh>
    <rPh sb="2" eb="4">
      <t>ケンスウ</t>
    </rPh>
    <phoneticPr fontId="2"/>
  </si>
  <si>
    <t>件</t>
    <rPh sb="0" eb="1">
      <t>ケン</t>
    </rPh>
    <phoneticPr fontId="2"/>
  </si>
  <si>
    <t>％</t>
    <phoneticPr fontId="2"/>
  </si>
  <si>
    <t>件</t>
    <rPh sb="0" eb="1">
      <t>ケン</t>
    </rPh>
    <phoneticPr fontId="2"/>
  </si>
  <si>
    <t>全管掌</t>
    <rPh sb="0" eb="1">
      <t>ゼン</t>
    </rPh>
    <rPh sb="1" eb="3">
      <t>カンショウ</t>
    </rPh>
    <phoneticPr fontId="2"/>
  </si>
  <si>
    <t>　備考　１.　受付件数は、確定件数に返戻件数を加えたものである。</t>
    <rPh sb="7" eb="9">
      <t>ウケツケ</t>
    </rPh>
    <rPh sb="9" eb="11">
      <t>ケンスウ</t>
    </rPh>
    <rPh sb="13" eb="15">
      <t>カクテイ</t>
    </rPh>
    <rPh sb="15" eb="17">
      <t>ケンスウ</t>
    </rPh>
    <rPh sb="18" eb="20">
      <t>ヘンレイ</t>
    </rPh>
    <rPh sb="20" eb="22">
      <t>ケンスウ</t>
    </rPh>
    <rPh sb="23" eb="24">
      <t>クワ</t>
    </rPh>
    <phoneticPr fontId="2"/>
  </si>
  <si>
    <t>老人保健</t>
    <rPh sb="0" eb="2">
      <t>ロウジン</t>
    </rPh>
    <rPh sb="2" eb="4">
      <t>ホケン</t>
    </rPh>
    <phoneticPr fontId="2"/>
  </si>
  <si>
    <t>確定率</t>
    <rPh sb="0" eb="2">
      <t>カクテイ</t>
    </rPh>
    <phoneticPr fontId="2"/>
  </si>
  <si>
    <t>返戻率</t>
    <rPh sb="0" eb="2">
      <t>ヘンレイ</t>
    </rPh>
    <rPh sb="2" eb="3">
      <t>リツ</t>
    </rPh>
    <phoneticPr fontId="2"/>
  </si>
  <si>
    <t>第13表　支部別医療保険分診療報酬等返戻状況</t>
    <rPh sb="8" eb="10">
      <t>イリョウ</t>
    </rPh>
    <rPh sb="10" eb="12">
      <t>ホケン</t>
    </rPh>
    <rPh sb="12" eb="13">
      <t>ブン</t>
    </rPh>
    <phoneticPr fontId="2"/>
  </si>
  <si>
    <t xml:space="preserve">  備考   受付件数は、確定件数に返戻件数を加えたものである。</t>
  </si>
  <si>
    <t xml:space="preserve">  備考   受付件数は、確定件数に返戻件数を加えたものである。</t>
    <rPh sb="2" eb="4">
      <t>ビコウ</t>
    </rPh>
    <rPh sb="7" eb="9">
      <t>ウケツケ</t>
    </rPh>
    <rPh sb="9" eb="11">
      <t>ケンスウ</t>
    </rPh>
    <rPh sb="13" eb="15">
      <t>カクテイ</t>
    </rPh>
    <rPh sb="15" eb="17">
      <t>ケンスウ</t>
    </rPh>
    <rPh sb="18" eb="20">
      <t>ヘンレイ</t>
    </rPh>
    <rPh sb="20" eb="22">
      <t>ケンスウ</t>
    </rPh>
    <rPh sb="23" eb="24">
      <t>クワ</t>
    </rPh>
    <phoneticPr fontId="2"/>
  </si>
  <si>
    <t>第13表の２　支部別老人保健分診療報酬等返戻状況</t>
    <rPh sb="10" eb="12">
      <t>ロウジン</t>
    </rPh>
    <rPh sb="12" eb="14">
      <t>ホケン</t>
    </rPh>
    <phoneticPr fontId="2"/>
  </si>
  <si>
    <t>受付医数</t>
    <rPh sb="0" eb="2">
      <t>ウケツケ</t>
    </rPh>
    <rPh sb="2" eb="3">
      <t>イ</t>
    </rPh>
    <rPh sb="3" eb="4">
      <t>ケンスウ</t>
    </rPh>
    <phoneticPr fontId="2"/>
  </si>
  <si>
    <t>返戻医数</t>
    <rPh sb="0" eb="2">
      <t>ヘンレイ</t>
    </rPh>
    <rPh sb="2" eb="3">
      <t>イ</t>
    </rPh>
    <rPh sb="3" eb="4">
      <t>ケンスウ</t>
    </rPh>
    <phoneticPr fontId="2"/>
  </si>
  <si>
    <t>受付薬局数</t>
    <rPh sb="0" eb="2">
      <t>ウケツケ</t>
    </rPh>
    <rPh sb="2" eb="3">
      <t>ヤク</t>
    </rPh>
    <rPh sb="3" eb="4">
      <t>キョク</t>
    </rPh>
    <rPh sb="4" eb="5">
      <t>ケンスウ</t>
    </rPh>
    <phoneticPr fontId="2"/>
  </si>
  <si>
    <t>返戻薬局数</t>
    <rPh sb="0" eb="2">
      <t>ヘンレイ</t>
    </rPh>
    <rPh sb="2" eb="4">
      <t>ヤッキョク</t>
    </rPh>
    <rPh sb="4" eb="5">
      <t>ケンスウ</t>
    </rPh>
    <phoneticPr fontId="2"/>
  </si>
  <si>
    <t>支部別</t>
    <rPh sb="0" eb="2">
      <t>シブ</t>
    </rPh>
    <phoneticPr fontId="2"/>
  </si>
  <si>
    <t>第４表　支部別管掌別診療報酬等確定件数及び金額</t>
  </si>
  <si>
    <t>第４表（続）　支部別管掌別診療報酬等確定件数及び金額</t>
  </si>
  <si>
    <t>支　部　別</t>
  </si>
  <si>
    <t>自治体医療</t>
  </si>
  <si>
    <t>対前年比（総計）</t>
  </si>
  <si>
    <t>１件当たり日数</t>
  </si>
  <si>
    <t>１日当たり点数</t>
  </si>
  <si>
    <t>その他</t>
  </si>
  <si>
    <t>備考　確定率は、確定点数（金額）を請求点数（金額）で除したものである。</t>
    <rPh sb="0" eb="2">
      <t>ビコウ</t>
    </rPh>
    <rPh sb="3" eb="5">
      <t>カクテイ</t>
    </rPh>
    <rPh sb="5" eb="6">
      <t>テイリツ</t>
    </rPh>
    <rPh sb="8" eb="10">
      <t>カクテイ</t>
    </rPh>
    <rPh sb="10" eb="12">
      <t>テンスウ</t>
    </rPh>
    <rPh sb="13" eb="15">
      <t>キンガク</t>
    </rPh>
    <rPh sb="17" eb="19">
      <t>セイキュウ</t>
    </rPh>
    <rPh sb="19" eb="21">
      <t>テンスウ</t>
    </rPh>
    <rPh sb="22" eb="24">
      <t>キンガク</t>
    </rPh>
    <rPh sb="26" eb="27">
      <t>ジョ</t>
    </rPh>
    <phoneticPr fontId="2"/>
  </si>
  <si>
    <t>　〃 27年度</t>
  </si>
  <si>
    <t>　〃 27年度</t>
    <rPh sb="6" eb="7">
      <t>ド</t>
    </rPh>
    <phoneticPr fontId="2"/>
  </si>
  <si>
    <t>平成27年4月</t>
    <rPh sb="0" eb="2">
      <t>ヘイセイ</t>
    </rPh>
    <rPh sb="4" eb="5">
      <t>ネン</t>
    </rPh>
    <phoneticPr fontId="2"/>
  </si>
  <si>
    <t>　〃 　　　　　5月</t>
    <phoneticPr fontId="2"/>
  </si>
  <si>
    <t>　〃 　　　　　6月</t>
    <phoneticPr fontId="2"/>
  </si>
  <si>
    <t>平成28年1月</t>
    <phoneticPr fontId="2"/>
  </si>
  <si>
    <t>　〃 　　　　　2月</t>
    <phoneticPr fontId="2"/>
  </si>
  <si>
    <t>　〃 　　　　　3月</t>
    <phoneticPr fontId="2"/>
  </si>
  <si>
    <t>平成29年1月</t>
  </si>
  <si>
    <t>　〃 28年度</t>
    <phoneticPr fontId="2"/>
  </si>
  <si>
    <t>　〃 28年度</t>
    <phoneticPr fontId="2"/>
  </si>
  <si>
    <t>　〃 28年度</t>
    <rPh sb="6" eb="7">
      <t>ド</t>
    </rPh>
    <phoneticPr fontId="2"/>
  </si>
  <si>
    <t>受付ステー
ション数</t>
    <rPh sb="0" eb="1">
      <t>ウケツケ</t>
    </rPh>
    <rPh sb="1" eb="2">
      <t>ツ</t>
    </rPh>
    <rPh sb="9" eb="10">
      <t>ケンスウ</t>
    </rPh>
    <phoneticPr fontId="2"/>
  </si>
  <si>
    <t>返戻ステー
ション数</t>
    <rPh sb="0" eb="2">
      <t>ヘンレイ</t>
    </rPh>
    <phoneticPr fontId="2"/>
  </si>
  <si>
    <t>年度別、管掌別診療報酬等確定件数・日数・点数及び金額　　　　　　　</t>
    <phoneticPr fontId="2"/>
  </si>
  <si>
    <t>　〃 29年度</t>
    <phoneticPr fontId="2"/>
  </si>
  <si>
    <t>　〃 29年度</t>
    <rPh sb="6" eb="7">
      <t>ド</t>
    </rPh>
    <phoneticPr fontId="2"/>
  </si>
  <si>
    <t>平成30年1月</t>
  </si>
  <si>
    <t xml:space="preserve">  備考 　件数・日数は、医科・歯科・訪問看護療養費の合計、点数・金額は、医科・歯科・調剤・食事・生活療養費・訪問看護療養費の合計である。  </t>
  </si>
  <si>
    <t>肝炎等治療</t>
    <rPh sb="0" eb="2">
      <t>カンエン</t>
    </rPh>
    <rPh sb="2" eb="3">
      <t>トウ</t>
    </rPh>
    <rPh sb="3" eb="5">
      <t>チリョウ</t>
    </rPh>
    <phoneticPr fontId="2"/>
  </si>
  <si>
    <t>　〃 30年度</t>
  </si>
  <si>
    <t>　〃 30年度</t>
    <phoneticPr fontId="2"/>
  </si>
  <si>
    <t>　〃 30年度</t>
    <rPh sb="6" eb="7">
      <t>ド</t>
    </rPh>
    <phoneticPr fontId="2"/>
  </si>
  <si>
    <t>平成31年1月</t>
  </si>
  <si>
    <t>肝炎等治療</t>
    <rPh sb="2" eb="3">
      <t>トウ</t>
    </rPh>
    <phoneticPr fontId="6"/>
  </si>
  <si>
    <t>令和元年度</t>
    <rPh sb="0" eb="2">
      <t>レイワ</t>
    </rPh>
    <rPh sb="2" eb="3">
      <t>モト</t>
    </rPh>
    <phoneticPr fontId="2"/>
  </si>
  <si>
    <t>平成31年4月</t>
    <rPh sb="0" eb="2">
      <t>ヘイセイ</t>
    </rPh>
    <rPh sb="4" eb="5">
      <t>ネン</t>
    </rPh>
    <phoneticPr fontId="2"/>
  </si>
  <si>
    <t>令和元年5月</t>
    <rPh sb="0" eb="2">
      <t>レイワ</t>
    </rPh>
    <rPh sb="2" eb="3">
      <t>モト</t>
    </rPh>
    <phoneticPr fontId="2"/>
  </si>
  <si>
    <t>令和2年1月</t>
    <rPh sb="0" eb="2">
      <t>レイワ</t>
    </rPh>
    <phoneticPr fontId="2"/>
  </si>
  <si>
    <t>令和3年1月</t>
    <rPh sb="0" eb="2">
      <t>レイワ</t>
    </rPh>
    <phoneticPr fontId="2"/>
  </si>
  <si>
    <t>令和4年1月</t>
    <rPh sb="0" eb="2">
      <t>レイワ</t>
    </rPh>
    <phoneticPr fontId="2"/>
  </si>
  <si>
    <t>令和5年1月</t>
    <rPh sb="0" eb="2">
      <t>レイワ</t>
    </rPh>
    <phoneticPr fontId="2"/>
  </si>
  <si>
    <t>　〃  8年度</t>
    <phoneticPr fontId="2"/>
  </si>
  <si>
    <r>
      <t xml:space="preserve">　〃 </t>
    </r>
    <r>
      <rPr>
        <sz val="11"/>
        <color theme="0"/>
        <rFont val="ＭＳ Ｐ明朝"/>
        <family val="1"/>
        <charset val="128"/>
      </rPr>
      <t>0</t>
    </r>
    <r>
      <rPr>
        <sz val="11"/>
        <rFont val="ＭＳ Ｐ明朝"/>
        <family val="1"/>
        <charset val="128"/>
      </rPr>
      <t>2年度</t>
    </r>
    <phoneticPr fontId="2"/>
  </si>
  <si>
    <t>　〃 　3年度</t>
    <phoneticPr fontId="2"/>
  </si>
  <si>
    <t>（令和3年度）</t>
  </si>
  <si>
    <t>令和元年度</t>
  </si>
  <si>
    <t>令和2年度</t>
  </si>
  <si>
    <t>令和3年度</t>
  </si>
  <si>
    <t>-</t>
  </si>
  <si>
    <t>…</t>
  </si>
  <si>
    <t>（3年月診療分）</t>
  </si>
  <si>
    <t>第９表　令和3年度管掌別診療報酬等累計件数・金額及び対前年度比</t>
  </si>
  <si>
    <t>第９表（続）　令和3年度管掌別診療報酬等累計件数・金額及び対前年度比</t>
  </si>
  <si>
    <t>2年度</t>
  </si>
  <si>
    <t>3年度</t>
  </si>
  <si>
    <t>4年度</t>
  </si>
  <si>
    <t>令和3年度管掌別診療報酬等累計件数・金額及び対前年度比</t>
  </si>
  <si>
    <t>（令和3年度）</t>
    <phoneticPr fontId="44"/>
  </si>
  <si>
    <t>耳鼻咽喉科</t>
    <rPh sb="2" eb="4">
      <t>インコウ</t>
    </rPh>
    <phoneticPr fontId="2"/>
  </si>
  <si>
    <t>産    婦    人    科</t>
    <phoneticPr fontId="2"/>
  </si>
  <si>
    <t>耳　鼻　咽　喉　科</t>
    <rPh sb="4" eb="5">
      <t>ノド</t>
    </rPh>
    <rPh sb="6" eb="7">
      <t>ノド</t>
    </rPh>
    <rPh sb="8" eb="9">
      <t>カ</t>
    </rPh>
    <phoneticPr fontId="2"/>
  </si>
  <si>
    <t>備考１  本表は、再審査分等を調整する前の「算定件数」等の数値である。これに対し、他の統計表は再審査分等を調整後の「確定件数」等の数値である。</t>
    <rPh sb="41" eb="42">
      <t>タ</t>
    </rPh>
    <phoneticPr fontId="44"/>
  </si>
  <si>
    <t xml:space="preserve">    ２  本表は、医療保険に「医療保険単独分」と「医療保険と各法の併用」を合算した数値を計上し、各法に「各法単独分」と「各法と各法の併用」（紙請求分は第1公費に限る。）を合算した数値を計上したものである。</t>
    <rPh sb="46" eb="48">
      <t>ケイジョウ</t>
    </rPh>
    <rPh sb="72" eb="73">
      <t>カミ</t>
    </rPh>
    <rPh sb="73" eb="75">
      <t>セイキュウ</t>
    </rPh>
    <rPh sb="75" eb="76">
      <t>ブン</t>
    </rPh>
    <rPh sb="77" eb="78">
      <t>ダイ</t>
    </rPh>
    <rPh sb="79" eb="81">
      <t>コウヒ</t>
    </rPh>
    <rPh sb="82" eb="83">
      <t>カギ</t>
    </rPh>
    <rPh sb="94" eb="96">
      <t>ケイジョウ</t>
    </rPh>
    <phoneticPr fontId="44"/>
  </si>
  <si>
    <t xml:space="preserve">        これに対し、他の統計表は「医療保険と各法の併用」等の併用分に係る数値を、医療保険、各法それぞれに計上した数値である。</t>
    <rPh sb="14" eb="15">
      <t>タ</t>
    </rPh>
    <phoneticPr fontId="44"/>
  </si>
  <si>
    <t xml:space="preserve">    ３  上記１及び２から、本表と他の統計表の数値とは一致しない。</t>
    <rPh sb="19" eb="20">
      <t>タ</t>
    </rPh>
    <phoneticPr fontId="44"/>
  </si>
  <si>
    <t>備考 1　本表は、再審査分等を調整する前の「算定件数」等の数値である。これに対し、他の統計表は再審査分等を調整後の「確定件数」等の数値である。</t>
    <rPh sb="41" eb="42">
      <t>タ</t>
    </rPh>
    <phoneticPr fontId="6"/>
  </si>
  <si>
    <t>備考 1　本表は、再審査分等を調整する前の「算定件数」等の数値である。これに対し、他の統計表は再審査分等を調整後の「確定件数」等の数値である。</t>
    <rPh sb="41" eb="42">
      <t>タ</t>
    </rPh>
    <phoneticPr fontId="2"/>
  </si>
  <si>
    <r>
      <t xml:space="preserve">　〃  </t>
    </r>
    <r>
      <rPr>
        <sz val="11"/>
        <rFont val="ＭＳ Ｐゴシック"/>
        <family val="1"/>
        <charset val="128"/>
      </rPr>
      <t>2</t>
    </r>
    <r>
      <rPr>
        <sz val="11"/>
        <rFont val="明朝"/>
        <family val="1"/>
        <charset val="128"/>
      </rPr>
      <t>年度</t>
    </r>
    <phoneticPr fontId="2"/>
  </si>
  <si>
    <r>
      <t xml:space="preserve">　〃  </t>
    </r>
    <r>
      <rPr>
        <sz val="11"/>
        <rFont val="ＭＳ Ｐゴシック"/>
        <family val="1"/>
        <charset val="128"/>
      </rPr>
      <t>3</t>
    </r>
    <r>
      <rPr>
        <sz val="11"/>
        <rFont val="明朝"/>
        <family val="1"/>
        <charset val="128"/>
      </rPr>
      <t>年度</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</si>
</sst>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_(* #,##0_);_(* \(#,##0\);_(* &quot;-&quot;_);_(@_)"/>
    <numFmt numFmtId="177" formatCode="_ * #,##0;_ * \-#,##0;_ * &quot;-&quot;_ ;_ @_ "/>
    <numFmt numFmtId="178" formatCode="_ * #,##0.0;_ * &quot;△&quot;#,##0.0;_ * &quot;-&quot;_ ;_ @_ "/>
    <numFmt numFmtId="179" formatCode="_ * #,##0;_ * &quot;△&quot;#,##0;_ * &quot;-&quot;_ ;_ @_ "/>
    <numFmt numFmtId="180" formatCode="#,##0.0;&quot;△ &quot;#,##0.0"/>
    <numFmt numFmtId="181" formatCode="_ * #,##0.00;_ * &quot;△&quot;#,##0.00;_ * &quot;-&quot;_ ;_ @_ "/>
    <numFmt numFmtId="182" formatCode="0.000"/>
    <numFmt numFmtId="183" formatCode="#,##0.0;[Red]\-#,##0.0"/>
    <numFmt numFmtId="184" formatCode="_ * #,##0.000;_ * &quot;△&quot;#,##0.000;_ * &quot;-&quot;_ ;_ @_ "/>
    <numFmt numFmtId="185" formatCode="#,##0;\-#,##0;&quot;－&quot;"/>
    <numFmt numFmtId="186" formatCode="#,##0.0;\-#,##0.0;&quot;－&quot;"/>
    <numFmt numFmtId="187" formatCode="#,##0;&quot;△ &quot;#,##0"/>
  </numFmts>
  <fonts count="46">
    <font>
      <sz val="11"/>
      <name val="ＭＳ Ｐゴシック"/>
      <family val="3"/>
      <charset val="128"/>
    </font>
    <font>
      <sz val="11"/>
      <name val="ＭＳ Ｐゴシック"/>
      <family val="3"/>
      <charset val="128"/>
    </font>
    <font>
      <sz val="6"/>
      <name val="ＭＳ Ｐゴシック"/>
      <family val="3"/>
      <charset val="128"/>
    </font>
    <font>
      <sz val="16"/>
      <name val="ＭＳ 明朝"/>
      <family val="1"/>
      <charset val="128"/>
    </font>
    <font>
      <sz val="11"/>
      <name val="ＭＳ 明朝"/>
      <family val="1"/>
      <charset val="128"/>
    </font>
    <font>
      <sz val="16"/>
      <name val="ＭＳ Ｐ明朝"/>
      <family val="1"/>
      <charset val="128"/>
    </font>
    <font>
      <sz val="11"/>
      <name val="ＭＳ Ｐ明朝"/>
      <family val="1"/>
      <charset val="128"/>
    </font>
    <font>
      <sz val="9"/>
      <name val="ＭＳ 明朝"/>
      <family val="1"/>
      <charset val="128"/>
    </font>
    <font>
      <sz val="8"/>
      <name val="ＭＳ 明朝"/>
      <family val="1"/>
      <charset val="128"/>
    </font>
    <font>
      <sz val="11"/>
      <name val="ＭＳ ゴシック"/>
      <family val="3"/>
      <charset val="128"/>
    </font>
    <font>
      <sz val="6"/>
      <name val="ＭＳ 明朝"/>
      <family val="1"/>
      <charset val="128"/>
    </font>
    <font>
      <sz val="10"/>
      <name val="ＭＳ 明朝"/>
      <family val="1"/>
      <charset val="128"/>
    </font>
    <font>
      <sz val="10"/>
      <name val="ＭＳ Ｐゴシック"/>
      <family val="3"/>
      <charset val="128"/>
    </font>
    <font>
      <u/>
      <sz val="11"/>
      <color indexed="12"/>
      <name val="ＭＳ Ｐゴシック"/>
      <family val="3"/>
      <charset val="128"/>
    </font>
    <font>
      <sz val="11"/>
      <color indexed="8"/>
      <name val="ＭＳ Ｐゴシック"/>
      <family val="3"/>
      <charset val="128"/>
    </font>
    <font>
      <sz val="14"/>
      <name val="ＭＳ 明朝"/>
      <family val="1"/>
      <charset val="128"/>
    </font>
    <font>
      <sz val="12"/>
      <name val="ＭＳ 明朝"/>
      <family val="1"/>
      <charset val="128"/>
    </font>
    <font>
      <sz val="12"/>
      <name val="ＭＳ Ｐゴシック"/>
      <family val="3"/>
      <charset val="128"/>
    </font>
    <font>
      <sz val="10"/>
      <name val="ＭＳ Ｐ明朝"/>
      <family val="1"/>
      <charset val="128"/>
    </font>
    <font>
      <sz val="10"/>
      <name val="ＭＳ ゴシック"/>
      <family val="3"/>
      <charset val="128"/>
    </font>
    <font>
      <sz val="14"/>
      <name val="明朝"/>
      <family val="1"/>
      <charset val="128"/>
    </font>
    <font>
      <sz val="11"/>
      <name val="明朝"/>
      <family val="1"/>
      <charset val="128"/>
    </font>
    <font>
      <sz val="9"/>
      <name val="明朝"/>
      <family val="1"/>
      <charset val="128"/>
    </font>
    <font>
      <b/>
      <sz val="18"/>
      <name val="ＭＳ 明朝"/>
      <family val="1"/>
      <charset val="128"/>
    </font>
    <font>
      <b/>
      <sz val="12"/>
      <name val="ＭＳ 明朝"/>
      <family val="1"/>
      <charset val="128"/>
    </font>
    <font>
      <b/>
      <sz val="14"/>
      <name val="ＭＳ Ｐゴシック"/>
      <family val="3"/>
      <charset val="128"/>
    </font>
    <font>
      <sz val="18"/>
      <name val="ＭＳ 明朝"/>
      <family val="1"/>
      <charset val="128"/>
    </font>
    <font>
      <sz val="9"/>
      <color indexed="8"/>
      <name val="ＭＳ Ｐ明朝"/>
      <family val="1"/>
      <charset val="128"/>
    </font>
    <font>
      <sz val="9"/>
      <name val="ＭＳ Ｐ明朝"/>
      <family val="1"/>
      <charset val="128"/>
    </font>
    <font>
      <sz val="10"/>
      <color indexed="8"/>
      <name val="ＭＳ Ｐ明朝"/>
      <family val="1"/>
      <charset val="128"/>
    </font>
    <font>
      <sz val="11"/>
      <name val="ＭＳ Ｐゴシック"/>
      <family val="3"/>
      <charset val="128"/>
    </font>
    <font>
      <sz val="20"/>
      <name val="ＭＳ 明朝"/>
      <family val="1"/>
      <charset val="128"/>
    </font>
    <font>
      <sz val="12"/>
      <name val="ＭＳ ゴシック"/>
      <family val="3"/>
      <charset val="128"/>
    </font>
    <font>
      <sz val="11"/>
      <color indexed="10"/>
      <name val="ＭＳ Ｐ明朝"/>
      <family val="1"/>
      <charset val="128"/>
    </font>
    <font>
      <sz val="14"/>
      <name val="ＭＳ Ｐ明朝"/>
      <family val="1"/>
      <charset val="128"/>
    </font>
    <font>
      <sz val="8"/>
      <name val="ＭＳ Ｐ明朝"/>
      <family val="1"/>
      <charset val="128"/>
    </font>
    <font>
      <sz val="12"/>
      <name val="明朝"/>
      <family val="1"/>
      <charset val="128"/>
    </font>
    <font>
      <sz val="16"/>
      <name val="明朝"/>
      <family val="1"/>
      <charset val="128"/>
    </font>
    <font>
      <sz val="10"/>
      <name val="明朝"/>
      <family val="1"/>
      <charset val="128"/>
    </font>
    <font>
      <sz val="10.5"/>
      <name val="明朝"/>
      <family val="1"/>
      <charset val="128"/>
    </font>
    <font>
      <sz val="13.5"/>
      <name val="ＭＳ Ｐ明朝"/>
      <family val="1"/>
      <charset val="128"/>
    </font>
    <font>
      <sz val="11"/>
      <color indexed="9"/>
      <name val="ＭＳ Ｐ明朝"/>
      <family val="1"/>
      <charset val="128"/>
    </font>
    <font>
      <sz val="9"/>
      <name val="ＭＳ Ｐゴシック"/>
      <family val="3"/>
      <charset val="128"/>
    </font>
    <font>
      <sz val="11"/>
      <color theme="0"/>
      <name val="ＭＳ Ｐ明朝"/>
      <family val="1"/>
      <charset val="128"/>
    </font>
    <font>
      <sz val="6"/>
      <name val="ＭＳ Ｐゴシック"/>
      <family val="3"/>
      <charset val="128"/>
      <scheme val="minor"/>
    </font>
    <font>
      <sz val="11"/>
      <name val="ＭＳ Ｐゴシック"/>
      <family val="1"/>
      <charset val="128"/>
    </font>
  </fonts>
  <fills count="2">
    <fill>
      <patternFill patternType="none"/>
    </fill>
    <fill>
      <patternFill patternType="gray125"/>
    </fill>
  </fills>
  <borders count="82">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medium">
        <color indexed="64"/>
      </left>
      <right style="medium">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1">
    <xf numFmtId="0" fontId="0" fillId="0" borderId="0"/>
    <xf numFmtId="0" fontId="13" fillId="0" borderId="0" applyNumberFormat="0" applyFill="0" applyBorder="0" applyAlignment="0" applyProtection="0">
      <alignment vertical="top"/>
      <protection locked="0"/>
    </xf>
    <xf numFmtId="38" fontId="1" fillId="0" borderId="0" applyFont="0" applyFill="0" applyBorder="0" applyAlignment="0" applyProtection="0"/>
    <xf numFmtId="0" fontId="1" fillId="0" borderId="0"/>
    <xf numFmtId="0" fontId="11" fillId="0" borderId="0"/>
    <xf numFmtId="0" fontId="14" fillId="0" borderId="0"/>
    <xf numFmtId="0" fontId="30" fillId="0" borderId="0"/>
    <xf numFmtId="0" fontId="11" fillId="0" borderId="0"/>
    <xf numFmtId="0" fontId="12" fillId="0" borderId="0"/>
    <xf numFmtId="0" fontId="1" fillId="0" borderId="0"/>
    <xf numFmtId="38" fontId="1" fillId="0" borderId="0" applyFont="0" applyFill="0" applyBorder="0" applyAlignment="0" applyProtection="0"/>
  </cellStyleXfs>
  <cellXfs count="972">
    <xf numFmtId="0" fontId="0" fillId="0" borderId="0" xfId="0"/>
    <xf numFmtId="0" fontId="7" fillId="0" borderId="0" xfId="4" applyNumberFormat="1" applyFont="1" applyFill="1" applyAlignment="1"/>
    <xf numFmtId="179" fontId="4" fillId="0" borderId="0" xfId="4" applyNumberFormat="1" applyFont="1" applyFill="1" applyAlignment="1"/>
    <xf numFmtId="0" fontId="3" fillId="0" borderId="0" xfId="0" applyFont="1" applyFill="1" applyAlignment="1">
      <alignment horizontal="centerContinuous" vertical="center"/>
    </xf>
    <xf numFmtId="0" fontId="0" fillId="0" borderId="0" xfId="0" applyFill="1" applyAlignment="1">
      <alignment horizontal="centerContinuous" vertical="center"/>
    </xf>
    <xf numFmtId="0" fontId="4" fillId="0" borderId="0" xfId="0" applyFont="1" applyFill="1"/>
    <xf numFmtId="0" fontId="4" fillId="0" borderId="0" xfId="0" applyFont="1" applyFill="1" applyAlignment="1">
      <alignment horizontal="center" vertical="center"/>
    </xf>
    <xf numFmtId="0" fontId="4" fillId="0" borderId="0" xfId="0" applyFont="1" applyFill="1" applyAlignment="1">
      <alignment horizontal="left"/>
    </xf>
    <xf numFmtId="0" fontId="4" fillId="0" borderId="0" xfId="0" applyFont="1" applyFill="1" applyAlignment="1">
      <alignment horizontal="right" vertical="center"/>
    </xf>
    <xf numFmtId="0" fontId="4" fillId="0" borderId="66"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21" xfId="0" applyFont="1" applyFill="1" applyBorder="1" applyAlignment="1">
      <alignment horizontal="distributed" vertical="center" justifyLastLine="1"/>
    </xf>
    <xf numFmtId="0" fontId="4" fillId="0" borderId="50" xfId="0" applyFont="1" applyFill="1" applyBorder="1" applyAlignment="1">
      <alignment horizontal="distributed" vertical="center" justifyLastLine="1"/>
    </xf>
    <xf numFmtId="0" fontId="4" fillId="0" borderId="30" xfId="0" applyFont="1" applyFill="1" applyBorder="1" applyAlignment="1">
      <alignment horizontal="distributed" vertical="center" justifyLastLine="1"/>
    </xf>
    <xf numFmtId="0" fontId="8" fillId="0" borderId="37" xfId="0" applyFont="1" applyFill="1" applyBorder="1" applyAlignment="1">
      <alignment horizontal="right" vertical="top"/>
    </xf>
    <xf numFmtId="0" fontId="8" fillId="0" borderId="0" xfId="0" applyFont="1" applyFill="1" applyAlignment="1">
      <alignment horizontal="right" vertical="top"/>
    </xf>
    <xf numFmtId="0" fontId="8" fillId="0" borderId="68" xfId="0" applyFont="1" applyFill="1" applyBorder="1" applyAlignment="1">
      <alignment horizontal="right" vertical="top"/>
    </xf>
    <xf numFmtId="0" fontId="9" fillId="0" borderId="37" xfId="0" applyFont="1" applyFill="1" applyBorder="1" applyAlignment="1">
      <alignment horizontal="centerContinuous" vertical="center"/>
    </xf>
    <xf numFmtId="0" fontId="9" fillId="0" borderId="36" xfId="0" applyFont="1" applyFill="1" applyBorder="1" applyAlignment="1">
      <alignment horizontal="centerContinuous" vertical="center"/>
    </xf>
    <xf numFmtId="0" fontId="9" fillId="0" borderId="0" xfId="0" applyFont="1" applyFill="1"/>
    <xf numFmtId="0" fontId="9" fillId="0" borderId="69" xfId="0" applyFont="1" applyFill="1" applyBorder="1" applyAlignment="1">
      <alignment horizontal="centerContinuous" vertical="center"/>
    </xf>
    <xf numFmtId="0" fontId="9" fillId="0" borderId="70" xfId="0" applyFont="1" applyFill="1" applyBorder="1" applyAlignment="1">
      <alignment horizontal="centerContinuous" vertical="center"/>
    </xf>
    <xf numFmtId="0" fontId="4" fillId="0" borderId="3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37" xfId="0" applyFont="1" applyFill="1" applyBorder="1" applyAlignment="1">
      <alignment horizontal="center" vertical="center" shrinkToFit="1"/>
    </xf>
    <xf numFmtId="0" fontId="4" fillId="0" borderId="37" xfId="0" applyFont="1" applyFill="1" applyBorder="1" applyAlignment="1">
      <alignment horizontal="distributed" vertical="center" justifyLastLine="1"/>
    </xf>
    <xf numFmtId="0" fontId="8" fillId="0" borderId="37" xfId="0" applyFont="1" applyFill="1" applyBorder="1" applyAlignment="1">
      <alignment horizontal="center" vertical="center" shrinkToFit="1"/>
    </xf>
    <xf numFmtId="0" fontId="4" fillId="0" borderId="37" xfId="0" applyFont="1" applyFill="1" applyBorder="1" applyAlignment="1">
      <alignment horizontal="distributed" vertical="center"/>
    </xf>
    <xf numFmtId="0" fontId="11" fillId="0" borderId="37" xfId="0" applyFont="1" applyFill="1" applyBorder="1" applyAlignment="1">
      <alignment horizontal="center" vertical="center"/>
    </xf>
    <xf numFmtId="0" fontId="11" fillId="0" borderId="69" xfId="0" applyFont="1" applyFill="1" applyBorder="1" applyAlignment="1">
      <alignment horizontal="center" vertical="center"/>
    </xf>
    <xf numFmtId="0" fontId="4" fillId="0" borderId="68" xfId="0" applyFont="1" applyFill="1" applyBorder="1" applyAlignment="1">
      <alignment horizontal="distributed" vertical="center"/>
    </xf>
    <xf numFmtId="0" fontId="4" fillId="0" borderId="69" xfId="0" applyFont="1" applyFill="1" applyBorder="1" applyAlignment="1">
      <alignment horizontal="distributed" vertical="center"/>
    </xf>
    <xf numFmtId="0" fontId="4" fillId="0" borderId="71" xfId="0" applyFont="1" applyFill="1" applyBorder="1" applyAlignment="1">
      <alignment horizontal="distributed" vertical="center"/>
    </xf>
    <xf numFmtId="0" fontId="4" fillId="0" borderId="38" xfId="0" applyFont="1" applyFill="1" applyBorder="1" applyAlignment="1">
      <alignment horizontal="distributed" vertical="center" justifyLastLine="1"/>
    </xf>
    <xf numFmtId="0" fontId="4" fillId="0" borderId="0" xfId="0" applyFont="1" applyFill="1" applyAlignment="1"/>
    <xf numFmtId="0" fontId="4" fillId="0" borderId="69" xfId="0" applyFont="1" applyFill="1" applyBorder="1" applyAlignment="1">
      <alignment horizontal="center" vertical="center"/>
    </xf>
    <xf numFmtId="178" fontId="4" fillId="0" borderId="0" xfId="0" applyNumberFormat="1" applyFont="1" applyFill="1"/>
    <xf numFmtId="0" fontId="3" fillId="0" borderId="0" xfId="0" applyFont="1" applyFill="1" applyAlignment="1">
      <alignment horizontal="center" vertical="center"/>
    </xf>
    <xf numFmtId="0" fontId="10" fillId="0" borderId="21" xfId="0" applyFont="1" applyFill="1" applyBorder="1" applyAlignment="1">
      <alignment horizontal="distributed" vertical="center" justifyLastLine="1"/>
    </xf>
    <xf numFmtId="0" fontId="7" fillId="0" borderId="30" xfId="0" applyFont="1" applyFill="1" applyBorder="1" applyAlignment="1">
      <alignment horizontal="distributed" vertical="center" justifyLastLine="1"/>
    </xf>
    <xf numFmtId="178" fontId="9" fillId="0" borderId="37" xfId="0" applyNumberFormat="1" applyFont="1" applyFill="1" applyBorder="1" applyAlignment="1">
      <alignment vertical="center"/>
    </xf>
    <xf numFmtId="178" fontId="9" fillId="0" borderId="0" xfId="0" applyNumberFormat="1" applyFont="1" applyFill="1" applyBorder="1" applyAlignment="1">
      <alignment vertical="center"/>
    </xf>
    <xf numFmtId="179" fontId="9" fillId="0" borderId="37" xfId="0" applyNumberFormat="1" applyFont="1" applyFill="1" applyBorder="1" applyAlignment="1">
      <alignment vertical="center"/>
    </xf>
    <xf numFmtId="179" fontId="9" fillId="0" borderId="0" xfId="0" applyNumberFormat="1" applyFont="1" applyFill="1" applyBorder="1" applyAlignment="1">
      <alignment vertical="center"/>
    </xf>
    <xf numFmtId="181" fontId="9" fillId="0" borderId="37" xfId="0" applyNumberFormat="1" applyFont="1" applyFill="1" applyBorder="1" applyAlignment="1">
      <alignment vertical="center"/>
    </xf>
    <xf numFmtId="178" fontId="9" fillId="0" borderId="69" xfId="0" applyNumberFormat="1" applyFont="1" applyFill="1" applyBorder="1" applyAlignment="1">
      <alignment vertical="center"/>
    </xf>
    <xf numFmtId="178" fontId="9" fillId="0" borderId="41" xfId="0" applyNumberFormat="1" applyFont="1" applyFill="1" applyBorder="1" applyAlignment="1">
      <alignment vertical="center"/>
    </xf>
    <xf numFmtId="179" fontId="9" fillId="0" borderId="69" xfId="0" applyNumberFormat="1" applyFont="1" applyFill="1" applyBorder="1" applyAlignment="1">
      <alignment vertical="center"/>
    </xf>
    <xf numFmtId="179" fontId="9" fillId="0" borderId="41" xfId="0" applyNumberFormat="1" applyFont="1" applyFill="1" applyBorder="1" applyAlignment="1">
      <alignment vertical="center"/>
    </xf>
    <xf numFmtId="181" fontId="9" fillId="0" borderId="69" xfId="0" applyNumberFormat="1" applyFont="1" applyFill="1" applyBorder="1" applyAlignment="1">
      <alignment vertical="center"/>
    </xf>
    <xf numFmtId="178" fontId="4" fillId="0" borderId="37" xfId="0" applyNumberFormat="1" applyFont="1" applyFill="1" applyBorder="1" applyAlignment="1">
      <alignment vertical="center"/>
    </xf>
    <xf numFmtId="178" fontId="4" fillId="0" borderId="0" xfId="0" applyNumberFormat="1" applyFont="1" applyFill="1" applyAlignment="1">
      <alignment vertical="center"/>
    </xf>
    <xf numFmtId="179" fontId="4" fillId="0" borderId="37" xfId="0" applyNumberFormat="1" applyFont="1" applyFill="1" applyBorder="1" applyAlignment="1">
      <alignment vertical="center"/>
    </xf>
    <xf numFmtId="179" fontId="4" fillId="0" borderId="0" xfId="0" applyNumberFormat="1" applyFont="1" applyFill="1" applyAlignment="1">
      <alignment vertical="center"/>
    </xf>
    <xf numFmtId="181" fontId="4" fillId="0" borderId="37" xfId="0" applyNumberFormat="1" applyFont="1" applyFill="1" applyBorder="1" applyAlignment="1">
      <alignment vertical="center"/>
    </xf>
    <xf numFmtId="181" fontId="4" fillId="0" borderId="0" xfId="0" applyNumberFormat="1" applyFont="1" applyFill="1" applyAlignment="1">
      <alignment vertical="center"/>
    </xf>
    <xf numFmtId="178" fontId="4" fillId="0" borderId="0" xfId="0" applyNumberFormat="1" applyFont="1" applyFill="1" applyBorder="1" applyAlignment="1">
      <alignment vertical="center"/>
    </xf>
    <xf numFmtId="179" fontId="4" fillId="0" borderId="0" xfId="0" applyNumberFormat="1" applyFont="1" applyFill="1" applyBorder="1" applyAlignment="1">
      <alignment vertical="center"/>
    </xf>
    <xf numFmtId="181" fontId="4" fillId="0" borderId="0" xfId="0" applyNumberFormat="1" applyFont="1" applyFill="1" applyBorder="1" applyAlignment="1">
      <alignment vertical="center"/>
    </xf>
    <xf numFmtId="178" fontId="4" fillId="0" borderId="69" xfId="0" applyNumberFormat="1" applyFont="1" applyFill="1" applyBorder="1" applyAlignment="1">
      <alignment vertical="center"/>
    </xf>
    <xf numFmtId="178" fontId="4" fillId="0" borderId="41" xfId="0" applyNumberFormat="1" applyFont="1" applyFill="1" applyBorder="1" applyAlignment="1">
      <alignment vertical="center"/>
    </xf>
    <xf numFmtId="179" fontId="4" fillId="0" borderId="69" xfId="0" applyNumberFormat="1" applyFont="1" applyFill="1" applyBorder="1" applyAlignment="1">
      <alignment vertical="center"/>
    </xf>
    <xf numFmtId="179" fontId="4" fillId="0" borderId="41" xfId="0" applyNumberFormat="1" applyFont="1" applyFill="1" applyBorder="1" applyAlignment="1">
      <alignment vertical="center"/>
    </xf>
    <xf numFmtId="181" fontId="4" fillId="0" borderId="69" xfId="0" applyNumberFormat="1" applyFont="1" applyFill="1" applyBorder="1" applyAlignment="1">
      <alignment vertical="center"/>
    </xf>
    <xf numFmtId="181" fontId="4" fillId="0" borderId="41" xfId="0" applyNumberFormat="1" applyFont="1" applyFill="1" applyBorder="1" applyAlignment="1">
      <alignment vertical="center"/>
    </xf>
    <xf numFmtId="178" fontId="4" fillId="0" borderId="68" xfId="0" applyNumberFormat="1" applyFont="1" applyFill="1" applyBorder="1" applyAlignment="1">
      <alignment vertical="center"/>
    </xf>
    <xf numFmtId="178" fontId="4" fillId="0" borderId="66" xfId="0" applyNumberFormat="1" applyFont="1" applyFill="1" applyBorder="1" applyAlignment="1">
      <alignment vertical="center"/>
    </xf>
    <xf numFmtId="178" fontId="4" fillId="0" borderId="43" xfId="0" applyNumberFormat="1" applyFont="1" applyFill="1" applyBorder="1" applyAlignment="1">
      <alignment vertical="center"/>
    </xf>
    <xf numFmtId="179" fontId="4" fillId="0" borderId="68" xfId="0" applyNumberFormat="1" applyFont="1" applyFill="1" applyBorder="1" applyAlignment="1">
      <alignment vertical="center"/>
    </xf>
    <xf numFmtId="179" fontId="4" fillId="0" borderId="43" xfId="0" applyNumberFormat="1" applyFont="1" applyFill="1" applyBorder="1" applyAlignment="1">
      <alignment vertical="center"/>
    </xf>
    <xf numFmtId="181" fontId="4" fillId="0" borderId="68" xfId="0" applyNumberFormat="1" applyFont="1" applyFill="1" applyBorder="1" applyAlignment="1">
      <alignment vertical="center"/>
    </xf>
    <xf numFmtId="181" fontId="4" fillId="0" borderId="43" xfId="0" applyNumberFormat="1" applyFont="1" applyFill="1" applyBorder="1" applyAlignment="1">
      <alignment vertical="center"/>
    </xf>
    <xf numFmtId="178" fontId="4" fillId="0" borderId="65" xfId="0" applyNumberFormat="1" applyFont="1" applyFill="1" applyBorder="1" applyAlignment="1">
      <alignment vertical="center"/>
    </xf>
    <xf numFmtId="179" fontId="4" fillId="0" borderId="65" xfId="0" applyNumberFormat="1" applyFont="1" applyFill="1" applyBorder="1" applyAlignment="1">
      <alignment vertical="center"/>
    </xf>
    <xf numFmtId="178" fontId="4" fillId="0" borderId="21" xfId="0" applyNumberFormat="1" applyFont="1" applyFill="1" applyBorder="1" applyAlignment="1">
      <alignment vertical="center"/>
    </xf>
    <xf numFmtId="178" fontId="4" fillId="0" borderId="30" xfId="0" applyNumberFormat="1" applyFont="1" applyFill="1" applyBorder="1" applyAlignment="1">
      <alignment vertical="center"/>
    </xf>
    <xf numFmtId="179" fontId="4" fillId="0" borderId="21" xfId="0" applyNumberFormat="1" applyFont="1" applyFill="1" applyBorder="1" applyAlignment="1">
      <alignment vertical="center"/>
    </xf>
    <xf numFmtId="179" fontId="4" fillId="0" borderId="30" xfId="0" applyNumberFormat="1" applyFont="1" applyFill="1" applyBorder="1" applyAlignment="1">
      <alignment vertical="center"/>
    </xf>
    <xf numFmtId="181" fontId="4" fillId="0" borderId="21" xfId="0" applyNumberFormat="1" applyFont="1" applyFill="1" applyBorder="1" applyAlignment="1">
      <alignment vertical="center"/>
    </xf>
    <xf numFmtId="181" fontId="4" fillId="0" borderId="30" xfId="0" applyNumberFormat="1" applyFont="1" applyFill="1" applyBorder="1" applyAlignment="1">
      <alignment vertical="center"/>
    </xf>
    <xf numFmtId="0" fontId="4" fillId="0" borderId="0" xfId="0" applyFont="1" applyFill="1" applyAlignment="1">
      <alignment horizontal="left" vertical="center"/>
    </xf>
    <xf numFmtId="38" fontId="21" fillId="0" borderId="0" xfId="2" applyFont="1" applyFill="1"/>
    <xf numFmtId="176" fontId="11" fillId="0" borderId="0" xfId="7" applyNumberFormat="1" applyFont="1" applyFill="1" applyBorder="1" applyAlignment="1" applyProtection="1">
      <alignment vertical="center"/>
      <protection locked="0"/>
    </xf>
    <xf numFmtId="38" fontId="21" fillId="0" borderId="37" xfId="2" applyFont="1" applyFill="1" applyBorder="1"/>
    <xf numFmtId="183" fontId="21" fillId="0" borderId="0" xfId="2" applyNumberFormat="1" applyFont="1" applyFill="1" applyBorder="1"/>
    <xf numFmtId="183" fontId="21" fillId="0" borderId="37" xfId="2" applyNumberFormat="1" applyFont="1" applyFill="1" applyBorder="1"/>
    <xf numFmtId="38" fontId="21" fillId="0" borderId="38" xfId="2" applyFont="1" applyFill="1" applyBorder="1"/>
    <xf numFmtId="38" fontId="21" fillId="0" borderId="0" xfId="2" applyFont="1" applyFill="1" applyBorder="1"/>
    <xf numFmtId="183" fontId="21" fillId="0" borderId="36" xfId="2" applyNumberFormat="1" applyFont="1" applyFill="1" applyBorder="1"/>
    <xf numFmtId="0" fontId="4" fillId="0" borderId="38"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distributed" vertical="center" justifyLastLine="1"/>
    </xf>
    <xf numFmtId="0" fontId="4" fillId="0" borderId="65" xfId="0" applyFont="1" applyFill="1" applyBorder="1" applyAlignment="1">
      <alignment horizontal="distributed" vertical="center" justifyLastLine="1"/>
    </xf>
    <xf numFmtId="0" fontId="4" fillId="0" borderId="0" xfId="0" applyFont="1" applyFill="1" applyBorder="1" applyAlignment="1">
      <alignment horizontal="distributed" vertical="center"/>
    </xf>
    <xf numFmtId="0" fontId="4" fillId="0" borderId="36" xfId="0" applyFont="1" applyFill="1" applyBorder="1" applyAlignment="1">
      <alignment horizontal="distributed" vertical="center"/>
    </xf>
    <xf numFmtId="0" fontId="4" fillId="0" borderId="41" xfId="0" applyFont="1" applyFill="1" applyBorder="1" applyAlignment="1">
      <alignment horizontal="distributed" vertical="center"/>
    </xf>
    <xf numFmtId="0" fontId="4" fillId="0" borderId="70" xfId="0" applyFont="1" applyFill="1" applyBorder="1" applyAlignment="1">
      <alignment horizontal="distributed" vertical="center"/>
    </xf>
    <xf numFmtId="0" fontId="4" fillId="0" borderId="43" xfId="0" applyFont="1" applyFill="1" applyBorder="1" applyAlignment="1">
      <alignment horizontal="distributed" vertical="center"/>
    </xf>
    <xf numFmtId="0" fontId="4" fillId="0" borderId="67" xfId="0" applyFont="1" applyFill="1" applyBorder="1" applyAlignment="1">
      <alignment horizontal="distributed" vertical="center"/>
    </xf>
    <xf numFmtId="0" fontId="4" fillId="0" borderId="51" xfId="0" applyFont="1" applyFill="1" applyBorder="1" applyAlignment="1">
      <alignment horizontal="distributed" vertical="center" justifyLastLine="1"/>
    </xf>
    <xf numFmtId="0" fontId="4" fillId="0" borderId="68" xfId="0" applyFont="1" applyFill="1" applyBorder="1" applyAlignment="1">
      <alignment horizontal="distributed" vertical="center" justifyLastLine="1"/>
    </xf>
    <xf numFmtId="176" fontId="15" fillId="0" borderId="0" xfId="7" applyNumberFormat="1" applyFont="1" applyFill="1" applyBorder="1" applyAlignment="1" applyProtection="1">
      <alignment vertical="center"/>
      <protection locked="0"/>
    </xf>
    <xf numFmtId="0" fontId="6" fillId="0" borderId="0" xfId="0" applyFont="1" applyFill="1" applyAlignment="1">
      <alignment vertical="center"/>
    </xf>
    <xf numFmtId="0" fontId="6" fillId="0" borderId="21" xfId="0" applyFont="1" applyFill="1" applyBorder="1" applyAlignment="1">
      <alignment horizontal="distributed" vertical="center" justifyLastLine="1"/>
    </xf>
    <xf numFmtId="0" fontId="28" fillId="0" borderId="68" xfId="0" applyFont="1" applyFill="1" applyBorder="1" applyAlignment="1">
      <alignment horizontal="distributed" vertical="center" justifyLastLine="1"/>
    </xf>
    <xf numFmtId="176" fontId="6" fillId="0" borderId="68" xfId="7" applyNumberFormat="1" applyFont="1" applyFill="1" applyBorder="1" applyAlignment="1">
      <alignment horizontal="right" vertical="center"/>
    </xf>
    <xf numFmtId="176" fontId="6" fillId="0" borderId="38" xfId="7" applyNumberFormat="1" applyFont="1" applyFill="1" applyBorder="1" applyAlignment="1">
      <alignment horizontal="right" vertical="center"/>
    </xf>
    <xf numFmtId="176" fontId="6" fillId="0" borderId="0" xfId="7" applyNumberFormat="1" applyFont="1" applyFill="1" applyBorder="1" applyAlignment="1">
      <alignment horizontal="right" vertical="center"/>
    </xf>
    <xf numFmtId="0" fontId="28" fillId="0" borderId="0" xfId="0" applyFont="1" applyFill="1" applyAlignment="1">
      <alignment vertical="center"/>
    </xf>
    <xf numFmtId="176" fontId="9" fillId="0" borderId="37" xfId="0" applyNumberFormat="1" applyFont="1" applyFill="1" applyBorder="1" applyAlignment="1">
      <alignment vertical="center"/>
    </xf>
    <xf numFmtId="176" fontId="9" fillId="0" borderId="69" xfId="0" applyNumberFormat="1" applyFont="1" applyFill="1" applyBorder="1" applyAlignment="1">
      <alignment vertical="center"/>
    </xf>
    <xf numFmtId="0" fontId="6" fillId="0" borderId="37" xfId="0" applyFont="1" applyFill="1" applyBorder="1" applyAlignment="1">
      <alignment horizontal="center" vertical="center"/>
    </xf>
    <xf numFmtId="176" fontId="4" fillId="0" borderId="37" xfId="0" applyNumberFormat="1" applyFont="1" applyFill="1" applyBorder="1" applyAlignment="1">
      <alignment vertical="center"/>
    </xf>
    <xf numFmtId="0" fontId="6" fillId="0" borderId="37" xfId="0" applyFont="1" applyFill="1" applyBorder="1" applyAlignment="1">
      <alignment horizontal="distributed" vertical="center" justifyLastLine="1"/>
    </xf>
    <xf numFmtId="0" fontId="6" fillId="0" borderId="69" xfId="0" applyFont="1" applyFill="1" applyBorder="1" applyAlignment="1">
      <alignment horizontal="distributed" vertical="center" justifyLastLine="1"/>
    </xf>
    <xf numFmtId="176" fontId="4" fillId="0" borderId="69" xfId="0" applyNumberFormat="1" applyFont="1" applyFill="1" applyBorder="1" applyAlignment="1">
      <alignment vertical="center"/>
    </xf>
    <xf numFmtId="176" fontId="6" fillId="0" borderId="0" xfId="0" applyNumberFormat="1" applyFont="1" applyFill="1" applyAlignment="1">
      <alignment vertical="center"/>
    </xf>
    <xf numFmtId="0" fontId="11" fillId="0" borderId="0" xfId="7" applyNumberFormat="1" applyFont="1" applyFill="1" applyBorder="1" applyAlignment="1" applyProtection="1">
      <alignment horizontal="center" vertical="center"/>
      <protection locked="0"/>
    </xf>
    <xf numFmtId="176" fontId="11" fillId="0" borderId="0" xfId="7" applyNumberFormat="1" applyFont="1" applyFill="1" applyAlignment="1" applyProtection="1">
      <alignment vertical="center"/>
      <protection locked="0"/>
    </xf>
    <xf numFmtId="0" fontId="3" fillId="0" borderId="0" xfId="0" applyFont="1" applyFill="1" applyAlignment="1" applyProtection="1">
      <alignment horizontal="center" vertical="center"/>
      <protection locked="0"/>
    </xf>
    <xf numFmtId="176" fontId="6" fillId="0" borderId="0" xfId="7" applyNumberFormat="1" applyFont="1" applyFill="1" applyBorder="1" applyAlignment="1" applyProtection="1">
      <alignment vertical="center"/>
      <protection locked="0"/>
    </xf>
    <xf numFmtId="0" fontId="6" fillId="0" borderId="0" xfId="7" applyNumberFormat="1" applyFont="1" applyFill="1" applyBorder="1" applyAlignment="1" applyProtection="1">
      <alignment horizontal="center" vertical="center"/>
      <protection locked="0"/>
    </xf>
    <xf numFmtId="176" fontId="6" fillId="0" borderId="0" xfId="7" applyNumberFormat="1" applyFont="1" applyFill="1" applyAlignment="1" applyProtection="1">
      <alignment vertical="center"/>
      <protection locked="0"/>
    </xf>
    <xf numFmtId="0" fontId="27" fillId="0" borderId="66" xfId="5" applyNumberFormat="1" applyFont="1" applyFill="1" applyBorder="1" applyAlignment="1" applyProtection="1">
      <alignment horizontal="center" vertical="center"/>
    </xf>
    <xf numFmtId="0" fontId="27" fillId="0" borderId="67" xfId="5" applyNumberFormat="1" applyFont="1" applyFill="1" applyBorder="1" applyAlignment="1" applyProtection="1">
      <alignment horizontal="distributed" vertical="center" justifyLastLine="1"/>
    </xf>
    <xf numFmtId="176" fontId="28" fillId="0" borderId="68" xfId="7" applyNumberFormat="1" applyFont="1" applyFill="1" applyBorder="1" applyAlignment="1" applyProtection="1">
      <alignment horizontal="right" vertical="center"/>
    </xf>
    <xf numFmtId="176" fontId="28" fillId="0" borderId="0" xfId="7" applyNumberFormat="1" applyFont="1" applyFill="1" applyBorder="1" applyAlignment="1" applyProtection="1">
      <alignment horizontal="right" vertical="center"/>
    </xf>
    <xf numFmtId="0" fontId="9" fillId="0" borderId="38" xfId="0" applyFont="1" applyFill="1" applyBorder="1" applyAlignment="1">
      <alignment horizontal="distributed" vertical="center" justifyLastLine="1"/>
    </xf>
    <xf numFmtId="0" fontId="9" fillId="0" borderId="65" xfId="0" applyFont="1" applyFill="1" applyBorder="1" applyAlignment="1">
      <alignment horizontal="distributed" vertical="center" justifyLastLine="1"/>
    </xf>
    <xf numFmtId="0" fontId="29" fillId="0" borderId="0" xfId="5" applyNumberFormat="1" applyFont="1" applyFill="1" applyBorder="1" applyAlignment="1" applyProtection="1">
      <alignment horizontal="distributed" vertical="center" justifyLastLine="1"/>
    </xf>
    <xf numFmtId="0" fontId="0" fillId="0" borderId="0" xfId="0" applyFill="1"/>
    <xf numFmtId="38" fontId="20" fillId="0" borderId="0" xfId="2" applyFont="1" applyFill="1"/>
    <xf numFmtId="183" fontId="21" fillId="0" borderId="21" xfId="2" applyNumberFormat="1" applyFont="1" applyFill="1" applyBorder="1" applyAlignment="1">
      <alignment horizontal="center" vertical="center"/>
    </xf>
    <xf numFmtId="38" fontId="22" fillId="0" borderId="37" xfId="2" applyFont="1" applyFill="1" applyBorder="1" applyAlignment="1">
      <alignment horizontal="right" vertical="top"/>
    </xf>
    <xf numFmtId="183" fontId="22" fillId="0" borderId="0" xfId="2" applyNumberFormat="1" applyFont="1" applyFill="1" applyBorder="1" applyAlignment="1">
      <alignment horizontal="right" vertical="top"/>
    </xf>
    <xf numFmtId="183" fontId="22" fillId="0" borderId="37" xfId="2" applyNumberFormat="1" applyFont="1" applyFill="1" applyBorder="1" applyAlignment="1">
      <alignment horizontal="right" vertical="top"/>
    </xf>
    <xf numFmtId="38" fontId="22" fillId="0" borderId="38" xfId="2" applyFont="1" applyFill="1" applyBorder="1" applyAlignment="1">
      <alignment horizontal="right" vertical="top"/>
    </xf>
    <xf numFmtId="38" fontId="22" fillId="0" borderId="0" xfId="2" applyFont="1" applyFill="1" applyBorder="1" applyAlignment="1">
      <alignment horizontal="right" vertical="top"/>
    </xf>
    <xf numFmtId="183" fontId="22" fillId="0" borderId="36" xfId="2" applyNumberFormat="1" applyFont="1" applyFill="1" applyBorder="1" applyAlignment="1">
      <alignment horizontal="right" vertical="top"/>
    </xf>
    <xf numFmtId="38" fontId="21" fillId="0" borderId="69" xfId="2" applyFont="1" applyFill="1" applyBorder="1"/>
    <xf numFmtId="183" fontId="21" fillId="0" borderId="41" xfId="2" applyNumberFormat="1" applyFont="1" applyFill="1" applyBorder="1"/>
    <xf numFmtId="183" fontId="21" fillId="0" borderId="69" xfId="2" applyNumberFormat="1" applyFont="1" applyFill="1" applyBorder="1"/>
    <xf numFmtId="38" fontId="21" fillId="0" borderId="65" xfId="2" applyFont="1" applyFill="1" applyBorder="1"/>
    <xf numFmtId="38" fontId="21" fillId="0" borderId="41" xfId="2" applyFont="1" applyFill="1" applyBorder="1"/>
    <xf numFmtId="183" fontId="21" fillId="0" borderId="70" xfId="2" applyNumberFormat="1" applyFont="1" applyFill="1" applyBorder="1"/>
    <xf numFmtId="183" fontId="21" fillId="0" borderId="0" xfId="2" applyNumberFormat="1" applyFont="1" applyFill="1"/>
    <xf numFmtId="0" fontId="4" fillId="0" borderId="0" xfId="0" applyFont="1" applyFill="1" applyAlignment="1">
      <alignment horizontal="centerContinuous" vertical="center"/>
    </xf>
    <xf numFmtId="0" fontId="4" fillId="0" borderId="0" xfId="0" applyFont="1" applyFill="1" applyBorder="1" applyAlignment="1">
      <alignment horizontal="right"/>
    </xf>
    <xf numFmtId="0" fontId="4" fillId="0" borderId="21"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30" xfId="0" applyFont="1" applyFill="1" applyBorder="1" applyAlignment="1">
      <alignment horizontal="center" vertical="center"/>
    </xf>
    <xf numFmtId="0" fontId="8" fillId="0" borderId="66" xfId="0" applyFont="1" applyFill="1" applyBorder="1" applyAlignment="1">
      <alignment horizontal="right" vertical="top"/>
    </xf>
    <xf numFmtId="0" fontId="8" fillId="0" borderId="43" xfId="0" applyFont="1" applyFill="1" applyBorder="1" applyAlignment="1">
      <alignment horizontal="right" vertical="top"/>
    </xf>
    <xf numFmtId="0" fontId="9" fillId="0" borderId="37" xfId="0" applyFont="1" applyFill="1" applyBorder="1" applyAlignment="1">
      <alignment horizontal="center" vertical="center"/>
    </xf>
    <xf numFmtId="179" fontId="9" fillId="0" borderId="38" xfId="0" applyNumberFormat="1" applyFont="1" applyFill="1" applyBorder="1"/>
    <xf numFmtId="179" fontId="9" fillId="0" borderId="37" xfId="0" applyNumberFormat="1" applyFont="1" applyFill="1" applyBorder="1"/>
    <xf numFmtId="181" fontId="9" fillId="0" borderId="37" xfId="0" applyNumberFormat="1" applyFont="1" applyFill="1" applyBorder="1"/>
    <xf numFmtId="179" fontId="9" fillId="0" borderId="0" xfId="0" applyNumberFormat="1" applyFont="1" applyFill="1" applyBorder="1"/>
    <xf numFmtId="0" fontId="9" fillId="0" borderId="69" xfId="0" applyFont="1" applyFill="1" applyBorder="1" applyAlignment="1">
      <alignment horizontal="center" vertical="center"/>
    </xf>
    <xf numFmtId="179" fontId="9" fillId="0" borderId="65" xfId="0" applyNumberFormat="1" applyFont="1" applyFill="1" applyBorder="1"/>
    <xf numFmtId="179" fontId="9" fillId="0" borderId="69" xfId="0" applyNumberFormat="1" applyFont="1" applyFill="1" applyBorder="1"/>
    <xf numFmtId="181" fontId="9" fillId="0" borderId="69" xfId="0" applyNumberFormat="1" applyFont="1" applyFill="1" applyBorder="1"/>
    <xf numFmtId="179" fontId="9" fillId="0" borderId="41" xfId="0" applyNumberFormat="1" applyFont="1" applyFill="1" applyBorder="1"/>
    <xf numFmtId="179" fontId="4" fillId="0" borderId="66" xfId="2" applyNumberFormat="1" applyFont="1" applyFill="1" applyBorder="1"/>
    <xf numFmtId="179" fontId="4" fillId="0" borderId="68" xfId="2" applyNumberFormat="1" applyFont="1" applyFill="1" applyBorder="1"/>
    <xf numFmtId="181" fontId="4" fillId="0" borderId="68" xfId="2" applyNumberFormat="1" applyFont="1" applyFill="1" applyBorder="1"/>
    <xf numFmtId="179" fontId="4" fillId="0" borderId="43" xfId="2" applyNumberFormat="1" applyFont="1" applyFill="1" applyBorder="1"/>
    <xf numFmtId="179" fontId="4" fillId="0" borderId="38" xfId="2" applyNumberFormat="1" applyFont="1" applyFill="1" applyBorder="1"/>
    <xf numFmtId="179" fontId="4" fillId="0" borderId="37" xfId="2" applyNumberFormat="1" applyFont="1" applyFill="1" applyBorder="1"/>
    <xf numFmtId="181" fontId="4" fillId="0" borderId="37" xfId="2" applyNumberFormat="1" applyFont="1" applyFill="1" applyBorder="1"/>
    <xf numFmtId="179" fontId="4" fillId="0" borderId="0" xfId="2" applyNumberFormat="1" applyFont="1" applyFill="1" applyBorder="1"/>
    <xf numFmtId="0" fontId="6" fillId="0" borderId="69" xfId="0" applyFont="1" applyFill="1" applyBorder="1" applyAlignment="1">
      <alignment horizontal="center" vertical="center"/>
    </xf>
    <xf numFmtId="179" fontId="4" fillId="0" borderId="65" xfId="2" applyNumberFormat="1" applyFont="1" applyFill="1" applyBorder="1"/>
    <xf numFmtId="179" fontId="4" fillId="0" borderId="69" xfId="2" applyNumberFormat="1" applyFont="1" applyFill="1" applyBorder="1"/>
    <xf numFmtId="181" fontId="4" fillId="0" borderId="69" xfId="2" applyNumberFormat="1" applyFont="1" applyFill="1" applyBorder="1"/>
    <xf numFmtId="179" fontId="4" fillId="0" borderId="41" xfId="2" applyNumberFormat="1" applyFont="1" applyFill="1" applyBorder="1"/>
    <xf numFmtId="179" fontId="4" fillId="0" borderId="0" xfId="2" applyNumberFormat="1" applyFont="1" applyFill="1"/>
    <xf numFmtId="0" fontId="4" fillId="0" borderId="0" xfId="0" applyFont="1" applyFill="1" applyAlignment="1">
      <alignment horizontal="centerContinuous"/>
    </xf>
    <xf numFmtId="0" fontId="8" fillId="0" borderId="67" xfId="0" applyFont="1" applyFill="1" applyBorder="1" applyAlignment="1">
      <alignment horizontal="right" vertical="top"/>
    </xf>
    <xf numFmtId="38" fontId="9" fillId="0" borderId="37" xfId="2" applyFont="1" applyFill="1" applyBorder="1" applyAlignment="1">
      <alignment vertical="center"/>
    </xf>
    <xf numFmtId="38" fontId="9" fillId="0" borderId="0" xfId="2" applyFont="1" applyFill="1" applyBorder="1" applyAlignment="1">
      <alignment vertical="center"/>
    </xf>
    <xf numFmtId="2" fontId="9" fillId="0" borderId="37" xfId="0" applyNumberFormat="1" applyFont="1" applyFill="1" applyBorder="1" applyAlignment="1">
      <alignment vertical="center"/>
    </xf>
    <xf numFmtId="38" fontId="9" fillId="0" borderId="69" xfId="2" applyFont="1" applyFill="1" applyBorder="1" applyAlignment="1">
      <alignment vertical="center"/>
    </xf>
    <xf numFmtId="38" fontId="9" fillId="0" borderId="41" xfId="2" applyFont="1" applyFill="1" applyBorder="1" applyAlignment="1">
      <alignment vertical="center"/>
    </xf>
    <xf numFmtId="2" fontId="9" fillId="0" borderId="69" xfId="0" applyNumberFormat="1" applyFont="1" applyFill="1" applyBorder="1" applyAlignment="1">
      <alignment vertical="center"/>
    </xf>
    <xf numFmtId="38" fontId="4" fillId="0" borderId="37" xfId="2" applyFont="1" applyFill="1" applyBorder="1" applyAlignment="1">
      <alignment vertical="center"/>
    </xf>
    <xf numFmtId="38" fontId="4" fillId="0" borderId="0" xfId="2" applyFont="1" applyFill="1" applyBorder="1" applyAlignment="1">
      <alignment vertical="center"/>
    </xf>
    <xf numFmtId="2" fontId="4" fillId="0" borderId="37" xfId="0" applyNumberFormat="1" applyFont="1" applyFill="1" applyBorder="1" applyAlignment="1">
      <alignment vertical="center"/>
    </xf>
    <xf numFmtId="2" fontId="4" fillId="0" borderId="0" xfId="0" applyNumberFormat="1" applyFont="1" applyFill="1" applyBorder="1" applyAlignment="1">
      <alignment vertical="center"/>
    </xf>
    <xf numFmtId="2" fontId="4" fillId="0" borderId="36" xfId="0" applyNumberFormat="1" applyFont="1" applyFill="1" applyBorder="1" applyAlignment="1">
      <alignment vertical="center"/>
    </xf>
    <xf numFmtId="38" fontId="4" fillId="0" borderId="69" xfId="2" applyFont="1" applyFill="1" applyBorder="1" applyAlignment="1">
      <alignment vertical="center"/>
    </xf>
    <xf numFmtId="38" fontId="4" fillId="0" borderId="41" xfId="2" applyFont="1" applyFill="1" applyBorder="1" applyAlignment="1">
      <alignment vertical="center"/>
    </xf>
    <xf numFmtId="2" fontId="4" fillId="0" borderId="69" xfId="0" applyNumberFormat="1" applyFont="1" applyFill="1" applyBorder="1" applyAlignment="1">
      <alignment vertical="center"/>
    </xf>
    <xf numFmtId="2" fontId="4" fillId="0" borderId="41" xfId="0" applyNumberFormat="1" applyFont="1" applyFill="1" applyBorder="1" applyAlignment="1">
      <alignment vertical="center"/>
    </xf>
    <xf numFmtId="2" fontId="4" fillId="0" borderId="70" xfId="0" applyNumberFormat="1" applyFont="1" applyFill="1" applyBorder="1" applyAlignment="1">
      <alignment vertical="center"/>
    </xf>
    <xf numFmtId="38" fontId="4" fillId="0" borderId="71" xfId="2" applyFont="1" applyFill="1" applyBorder="1" applyAlignment="1">
      <alignment vertical="center"/>
    </xf>
    <xf numFmtId="38" fontId="4" fillId="0" borderId="73" xfId="2" applyFont="1" applyFill="1" applyBorder="1" applyAlignment="1">
      <alignment vertical="center"/>
    </xf>
    <xf numFmtId="2" fontId="4" fillId="0" borderId="71" xfId="0" applyNumberFormat="1" applyFont="1" applyFill="1" applyBorder="1" applyAlignment="1">
      <alignment vertical="center"/>
    </xf>
    <xf numFmtId="2" fontId="4" fillId="0" borderId="73" xfId="0" applyNumberFormat="1" applyFont="1" applyFill="1" applyBorder="1" applyAlignment="1">
      <alignment vertical="center"/>
    </xf>
    <xf numFmtId="2" fontId="4" fillId="0" borderId="74" xfId="0" applyNumberFormat="1" applyFont="1" applyFill="1" applyBorder="1" applyAlignment="1">
      <alignment vertical="center"/>
    </xf>
    <xf numFmtId="0" fontId="4" fillId="0" borderId="75" xfId="0" applyFont="1" applyFill="1" applyBorder="1" applyAlignment="1">
      <alignment horizontal="distributed"/>
    </xf>
    <xf numFmtId="0" fontId="4" fillId="0" borderId="68" xfId="0" applyFont="1" applyFill="1" applyBorder="1" applyAlignment="1">
      <alignment horizontal="center"/>
    </xf>
    <xf numFmtId="0" fontId="4" fillId="0" borderId="68" xfId="0" applyFont="1" applyFill="1" applyBorder="1" applyAlignment="1">
      <alignment horizontal="center" wrapText="1"/>
    </xf>
    <xf numFmtId="0" fontId="4" fillId="0" borderId="76" xfId="0" applyFont="1" applyFill="1" applyBorder="1" applyAlignment="1">
      <alignment horizontal="center"/>
    </xf>
    <xf numFmtId="0" fontId="4" fillId="0" borderId="67" xfId="0" applyFont="1" applyFill="1" applyBorder="1" applyAlignment="1">
      <alignment horizontal="center"/>
    </xf>
    <xf numFmtId="0" fontId="4" fillId="0" borderId="43" xfId="0" applyFont="1" applyFill="1" applyBorder="1" applyAlignment="1">
      <alignment horizontal="center"/>
    </xf>
    <xf numFmtId="0" fontId="8" fillId="0" borderId="69" xfId="0" applyFont="1" applyFill="1" applyBorder="1" applyAlignment="1">
      <alignment horizontal="right" vertical="top"/>
    </xf>
    <xf numFmtId="0" fontId="8" fillId="0" borderId="65" xfId="0" applyFont="1" applyFill="1" applyBorder="1" applyAlignment="1">
      <alignment horizontal="right" vertical="top"/>
    </xf>
    <xf numFmtId="0" fontId="8" fillId="0" borderId="41" xfId="0" applyFont="1" applyFill="1" applyBorder="1" applyAlignment="1">
      <alignment horizontal="right" vertical="top"/>
    </xf>
    <xf numFmtId="0" fontId="8" fillId="0" borderId="70" xfId="0" applyFont="1" applyFill="1" applyBorder="1" applyAlignment="1">
      <alignment horizontal="right" vertical="top"/>
    </xf>
    <xf numFmtId="0" fontId="0" fillId="0" borderId="0" xfId="0" applyFill="1" applyAlignment="1">
      <alignment horizontal="centerContinuous"/>
    </xf>
    <xf numFmtId="0" fontId="0" fillId="0" borderId="0" xfId="0" applyFill="1" applyAlignment="1"/>
    <xf numFmtId="0" fontId="4" fillId="0" borderId="0" xfId="0" applyNumberFormat="1" applyFont="1" applyFill="1" applyAlignment="1">
      <alignment vertical="center"/>
    </xf>
    <xf numFmtId="0" fontId="4" fillId="0" borderId="41" xfId="0" applyFont="1" applyFill="1" applyBorder="1" applyAlignment="1">
      <alignment horizontal="distributed" vertical="center" justifyLastLine="1"/>
    </xf>
    <xf numFmtId="0" fontId="4" fillId="0" borderId="21"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184" fontId="9" fillId="0" borderId="37" xfId="0" applyNumberFormat="1" applyFont="1" applyFill="1" applyBorder="1"/>
    <xf numFmtId="184" fontId="9" fillId="0" borderId="69" xfId="0" applyNumberFormat="1" applyFont="1" applyFill="1" applyBorder="1"/>
    <xf numFmtId="184" fontId="4" fillId="0" borderId="68" xfId="2" applyNumberFormat="1" applyFont="1" applyFill="1" applyBorder="1"/>
    <xf numFmtId="182" fontId="0" fillId="0" borderId="0" xfId="0" applyNumberFormat="1" applyFill="1"/>
    <xf numFmtId="184" fontId="4" fillId="0" borderId="37" xfId="2" applyNumberFormat="1" applyFont="1" applyFill="1" applyBorder="1"/>
    <xf numFmtId="184" fontId="4" fillId="0" borderId="69" xfId="2" applyNumberFormat="1" applyFont="1" applyFill="1" applyBorder="1"/>
    <xf numFmtId="0" fontId="3" fillId="0" borderId="0" xfId="0" applyFont="1" applyFill="1" applyAlignment="1">
      <alignment horizontal="centerContinuous" vertical="top"/>
    </xf>
    <xf numFmtId="0" fontId="0" fillId="0" borderId="0" xfId="0" applyFill="1" applyAlignment="1">
      <alignment horizontal="centerContinuous" vertical="top"/>
    </xf>
    <xf numFmtId="38" fontId="4" fillId="0" borderId="0" xfId="2" applyFont="1" applyFill="1" applyAlignment="1">
      <alignment horizontal="left" vertical="center"/>
    </xf>
    <xf numFmtId="38" fontId="4" fillId="0" borderId="0" xfId="2" applyFont="1" applyFill="1"/>
    <xf numFmtId="0" fontId="4" fillId="0" borderId="43" xfId="0" applyFont="1" applyFill="1" applyBorder="1" applyAlignment="1">
      <alignment horizontal="center" vertical="center"/>
    </xf>
    <xf numFmtId="0" fontId="8" fillId="0" borderId="0" xfId="0" applyFont="1" applyFill="1" applyBorder="1" applyAlignment="1">
      <alignment horizontal="right" vertical="top"/>
    </xf>
    <xf numFmtId="184" fontId="9" fillId="0" borderId="0" xfId="0" applyNumberFormat="1" applyFont="1" applyFill="1" applyBorder="1" applyAlignment="1">
      <alignment horizontal="right"/>
    </xf>
    <xf numFmtId="184" fontId="9" fillId="0" borderId="36" xfId="0" applyNumberFormat="1" applyFont="1" applyFill="1" applyBorder="1" applyAlignment="1">
      <alignment horizontal="right"/>
    </xf>
    <xf numFmtId="184" fontId="4" fillId="0" borderId="70" xfId="0" applyNumberFormat="1" applyFont="1" applyFill="1" applyBorder="1" applyAlignment="1">
      <alignment horizontal="right"/>
    </xf>
    <xf numFmtId="184" fontId="9" fillId="0" borderId="41" xfId="0" applyNumberFormat="1" applyFont="1" applyFill="1" applyBorder="1" applyAlignment="1">
      <alignment horizontal="right"/>
    </xf>
    <xf numFmtId="184" fontId="9" fillId="0" borderId="70" xfId="0" applyNumberFormat="1" applyFont="1" applyFill="1" applyBorder="1" applyAlignment="1">
      <alignment horizontal="right"/>
    </xf>
    <xf numFmtId="179" fontId="4" fillId="0" borderId="38" xfId="0" applyNumberFormat="1" applyFont="1" applyFill="1" applyBorder="1"/>
    <xf numFmtId="179" fontId="4" fillId="0" borderId="37" xfId="0" applyNumberFormat="1" applyFont="1" applyFill="1" applyBorder="1"/>
    <xf numFmtId="184" fontId="4" fillId="0" borderId="0" xfId="0" applyNumberFormat="1" applyFont="1" applyFill="1" applyAlignment="1">
      <alignment horizontal="right"/>
    </xf>
    <xf numFmtId="184" fontId="4" fillId="0" borderId="36" xfId="0" applyNumberFormat="1" applyFont="1" applyFill="1" applyBorder="1" applyAlignment="1">
      <alignment horizontal="right"/>
    </xf>
    <xf numFmtId="184" fontId="4" fillId="0" borderId="0" xfId="0" applyNumberFormat="1" applyFont="1" applyFill="1" applyBorder="1" applyAlignment="1">
      <alignment horizontal="right"/>
    </xf>
    <xf numFmtId="179" fontId="4" fillId="0" borderId="65" xfId="0" applyNumberFormat="1" applyFont="1" applyFill="1" applyBorder="1"/>
    <xf numFmtId="179" fontId="4" fillId="0" borderId="69" xfId="0" applyNumberFormat="1" applyFont="1" applyFill="1" applyBorder="1"/>
    <xf numFmtId="184" fontId="4" fillId="0" borderId="41" xfId="0" applyNumberFormat="1" applyFont="1" applyFill="1" applyBorder="1" applyAlignment="1">
      <alignment horizontal="right"/>
    </xf>
    <xf numFmtId="179" fontId="4" fillId="0" borderId="71" xfId="0" applyNumberFormat="1" applyFont="1" applyFill="1" applyBorder="1"/>
    <xf numFmtId="184" fontId="4" fillId="0" borderId="73" xfId="0" applyNumberFormat="1" applyFont="1" applyFill="1" applyBorder="1" applyAlignment="1">
      <alignment horizontal="right"/>
    </xf>
    <xf numFmtId="184" fontId="4" fillId="0" borderId="74" xfId="0" applyNumberFormat="1" applyFont="1" applyFill="1" applyBorder="1" applyAlignment="1">
      <alignment horizontal="right"/>
    </xf>
    <xf numFmtId="179" fontId="4" fillId="0" borderId="21" xfId="0" applyNumberFormat="1" applyFont="1" applyFill="1" applyBorder="1"/>
    <xf numFmtId="184" fontId="4" fillId="0" borderId="30" xfId="0" applyNumberFormat="1" applyFont="1" applyFill="1" applyBorder="1" applyAlignment="1">
      <alignment horizontal="right"/>
    </xf>
    <xf numFmtId="184" fontId="4" fillId="0" borderId="51" xfId="0" applyNumberFormat="1" applyFont="1" applyFill="1" applyBorder="1" applyAlignment="1">
      <alignment horizontal="right"/>
    </xf>
    <xf numFmtId="179" fontId="4" fillId="0" borderId="68" xfId="0" applyNumberFormat="1" applyFont="1" applyFill="1" applyBorder="1"/>
    <xf numFmtId="184" fontId="4" fillId="0" borderId="43" xfId="0" applyNumberFormat="1" applyFont="1" applyFill="1" applyBorder="1" applyAlignment="1">
      <alignment horizontal="right"/>
    </xf>
    <xf numFmtId="184" fontId="4" fillId="0" borderId="67" xfId="0" applyNumberFormat="1" applyFont="1" applyFill="1" applyBorder="1" applyAlignment="1">
      <alignment horizontal="right"/>
    </xf>
    <xf numFmtId="0" fontId="4" fillId="0" borderId="68" xfId="0" applyFont="1" applyFill="1" applyBorder="1" applyAlignment="1">
      <alignment horizontal="center" vertical="center" justifyLastLine="1"/>
    </xf>
    <xf numFmtId="184" fontId="4" fillId="0" borderId="21" xfId="0" applyNumberFormat="1" applyFont="1" applyFill="1" applyBorder="1"/>
    <xf numFmtId="184" fontId="4" fillId="0" borderId="69" xfId="0" applyNumberFormat="1" applyFont="1" applyFill="1" applyBorder="1"/>
    <xf numFmtId="184" fontId="4" fillId="0" borderId="21" xfId="0" applyNumberFormat="1" applyFont="1" applyFill="1" applyBorder="1" applyAlignment="1">
      <alignment horizontal="right"/>
    </xf>
    <xf numFmtId="0" fontId="4" fillId="0" borderId="0" xfId="0" applyFont="1" applyFill="1" applyBorder="1" applyAlignment="1">
      <alignment horizontal="center" vertical="center"/>
    </xf>
    <xf numFmtId="0" fontId="4" fillId="0" borderId="43" xfId="0" applyFont="1" applyFill="1" applyBorder="1"/>
    <xf numFmtId="0" fontId="4" fillId="0" borderId="0" xfId="0" applyFont="1" applyFill="1" applyBorder="1"/>
    <xf numFmtId="0" fontId="4" fillId="0" borderId="67" xfId="0" applyFont="1" applyFill="1" applyBorder="1"/>
    <xf numFmtId="0" fontId="4" fillId="0" borderId="0" xfId="0" applyFont="1" applyFill="1" applyBorder="1" applyAlignment="1">
      <alignment horizontal="distributed" vertical="center" justifyLastLine="1"/>
    </xf>
    <xf numFmtId="179" fontId="4" fillId="0" borderId="38" xfId="0" applyNumberFormat="1" applyFont="1" applyFill="1" applyBorder="1" applyAlignment="1">
      <alignment horizontal="right"/>
    </xf>
    <xf numFmtId="179" fontId="4" fillId="0" borderId="37" xfId="0" applyNumberFormat="1" applyFont="1" applyFill="1" applyBorder="1" applyAlignment="1">
      <alignment horizontal="right"/>
    </xf>
    <xf numFmtId="0" fontId="0" fillId="0" borderId="38" xfId="0" applyFill="1" applyBorder="1" applyAlignment="1">
      <alignment horizontal="distributed" vertical="center" justifyLastLine="1"/>
    </xf>
    <xf numFmtId="179" fontId="4" fillId="0" borderId="65" xfId="0" applyNumberFormat="1" applyFont="1" applyFill="1" applyBorder="1" applyAlignment="1">
      <alignment horizontal="right"/>
    </xf>
    <xf numFmtId="179" fontId="4" fillId="0" borderId="69" xfId="0" applyNumberFormat="1" applyFont="1" applyFill="1" applyBorder="1" applyAlignment="1">
      <alignment horizontal="right"/>
    </xf>
    <xf numFmtId="0" fontId="0" fillId="0" borderId="38" xfId="0" applyFill="1" applyBorder="1" applyAlignment="1">
      <alignment horizontal="center" vertical="center"/>
    </xf>
    <xf numFmtId="0" fontId="0" fillId="0" borderId="65" xfId="0" applyFill="1" applyBorder="1" applyAlignment="1">
      <alignment horizontal="center" vertical="center"/>
    </xf>
    <xf numFmtId="0" fontId="8" fillId="0" borderId="38" xfId="0" applyFont="1" applyFill="1" applyBorder="1" applyAlignment="1">
      <alignment horizontal="right" vertical="top"/>
    </xf>
    <xf numFmtId="0" fontId="4" fillId="0" borderId="38" xfId="0" applyFont="1" applyFill="1" applyBorder="1"/>
    <xf numFmtId="0" fontId="4" fillId="0" borderId="37" xfId="0" applyFont="1" applyFill="1" applyBorder="1"/>
    <xf numFmtId="0" fontId="3" fillId="0" borderId="0" xfId="0" applyFont="1" applyFill="1" applyAlignment="1">
      <alignment vertical="center"/>
    </xf>
    <xf numFmtId="0" fontId="7" fillId="0" borderId="21" xfId="0" applyFont="1" applyFill="1" applyBorder="1" applyAlignment="1">
      <alignment horizontal="distributed" vertical="center" justifyLastLine="1"/>
    </xf>
    <xf numFmtId="0" fontId="8" fillId="0" borderId="21" xfId="0" applyFont="1" applyFill="1" applyBorder="1" applyAlignment="1">
      <alignment horizontal="distributed" vertical="center" justifyLastLine="1"/>
    </xf>
    <xf numFmtId="181" fontId="4" fillId="0" borderId="36" xfId="0" applyNumberFormat="1" applyFont="1" applyFill="1" applyBorder="1" applyAlignment="1">
      <alignment vertical="center"/>
    </xf>
    <xf numFmtId="181" fontId="4" fillId="0" borderId="70" xfId="0" applyNumberFormat="1" applyFont="1" applyFill="1" applyBorder="1" applyAlignment="1">
      <alignment vertical="center"/>
    </xf>
    <xf numFmtId="0" fontId="11" fillId="0" borderId="0" xfId="0" quotePrefix="1" applyNumberFormat="1" applyFont="1" applyFill="1" applyAlignment="1">
      <alignment vertical="center" wrapText="1"/>
    </xf>
    <xf numFmtId="0" fontId="4" fillId="0" borderId="0" xfId="0" applyFont="1" applyFill="1" applyAlignment="1">
      <alignment horizontal="right"/>
    </xf>
    <xf numFmtId="0" fontId="8" fillId="0" borderId="36" xfId="0" applyFont="1" applyFill="1" applyBorder="1" applyAlignment="1">
      <alignment horizontal="right" vertical="top"/>
    </xf>
    <xf numFmtId="0" fontId="9" fillId="0" borderId="0" xfId="0" applyFont="1" applyFill="1" applyBorder="1"/>
    <xf numFmtId="0" fontId="9" fillId="0" borderId="0" xfId="0" applyFont="1" applyFill="1" applyBorder="1" applyAlignment="1">
      <alignment horizontal="center" vertical="center"/>
    </xf>
    <xf numFmtId="0" fontId="9" fillId="0" borderId="0" xfId="0" applyFont="1" applyFill="1" applyBorder="1" applyAlignment="1">
      <alignment horizontal="distributed" vertical="center" justifyLastLine="1"/>
    </xf>
    <xf numFmtId="178" fontId="4" fillId="0" borderId="38" xfId="0" applyNumberFormat="1" applyFont="1" applyFill="1" applyBorder="1" applyAlignment="1">
      <alignment vertical="center"/>
    </xf>
    <xf numFmtId="180" fontId="9" fillId="0" borderId="38" xfId="0" applyNumberFormat="1" applyFont="1" applyFill="1" applyBorder="1" applyAlignment="1">
      <alignment vertical="center"/>
    </xf>
    <xf numFmtId="180" fontId="9" fillId="0" borderId="37" xfId="0" applyNumberFormat="1" applyFont="1" applyFill="1" applyBorder="1" applyAlignment="1">
      <alignment vertical="center"/>
    </xf>
    <xf numFmtId="180" fontId="9" fillId="0" borderId="0" xfId="0" applyNumberFormat="1" applyFont="1" applyFill="1" applyBorder="1" applyAlignment="1">
      <alignment vertical="center"/>
    </xf>
    <xf numFmtId="180" fontId="9" fillId="0" borderId="41" xfId="0" applyNumberFormat="1" applyFont="1" applyFill="1" applyBorder="1" applyAlignment="1">
      <alignment vertical="center"/>
    </xf>
    <xf numFmtId="180" fontId="9" fillId="0" borderId="69" xfId="0" applyNumberFormat="1" applyFont="1" applyFill="1" applyBorder="1" applyAlignment="1">
      <alignment vertical="center"/>
    </xf>
    <xf numFmtId="180" fontId="4" fillId="0" borderId="0" xfId="0" applyNumberFormat="1" applyFont="1" applyFill="1" applyBorder="1" applyAlignment="1">
      <alignment vertical="center"/>
    </xf>
    <xf numFmtId="180" fontId="4" fillId="0" borderId="37" xfId="0" applyNumberFormat="1" applyFont="1" applyFill="1" applyBorder="1" applyAlignment="1">
      <alignment vertical="center"/>
    </xf>
    <xf numFmtId="180" fontId="4" fillId="0" borderId="41" xfId="0" applyNumberFormat="1" applyFont="1" applyFill="1" applyBorder="1" applyAlignment="1">
      <alignment vertical="center"/>
    </xf>
    <xf numFmtId="180" fontId="4" fillId="0" borderId="69" xfId="0" applyNumberFormat="1" applyFont="1" applyFill="1" applyBorder="1" applyAlignment="1">
      <alignment vertical="center"/>
    </xf>
    <xf numFmtId="180" fontId="4" fillId="0" borderId="37" xfId="0" applyNumberFormat="1" applyFont="1" applyFill="1" applyBorder="1" applyAlignment="1">
      <alignment horizontal="right" vertical="center"/>
    </xf>
    <xf numFmtId="38" fontId="9" fillId="0" borderId="38" xfId="2" applyFont="1" applyFill="1" applyBorder="1" applyAlignment="1">
      <alignment vertical="center"/>
    </xf>
    <xf numFmtId="187" fontId="4" fillId="0" borderId="0" xfId="2" applyNumberFormat="1" applyFont="1" applyFill="1" applyBorder="1" applyAlignment="1">
      <alignment vertical="center"/>
    </xf>
    <xf numFmtId="187" fontId="4" fillId="0" borderId="37" xfId="2" applyNumberFormat="1" applyFont="1" applyFill="1" applyBorder="1" applyAlignment="1">
      <alignment vertical="center"/>
    </xf>
    <xf numFmtId="187" fontId="4" fillId="0" borderId="41" xfId="2" applyNumberFormat="1" applyFont="1" applyFill="1" applyBorder="1" applyAlignment="1">
      <alignment vertical="center"/>
    </xf>
    <xf numFmtId="187" fontId="4" fillId="0" borderId="69" xfId="2" applyNumberFormat="1" applyFont="1" applyFill="1" applyBorder="1" applyAlignment="1">
      <alignment vertical="center"/>
    </xf>
    <xf numFmtId="38" fontId="4" fillId="0" borderId="0" xfId="0" applyNumberFormat="1" applyFont="1" applyFill="1"/>
    <xf numFmtId="0" fontId="3" fillId="0" borderId="0" xfId="3" applyFont="1" applyFill="1" applyAlignment="1">
      <alignment horizontal="centerContinuous" vertical="center"/>
    </xf>
    <xf numFmtId="0" fontId="1" fillId="0" borderId="0" xfId="3" applyFill="1" applyAlignment="1">
      <alignment horizontal="centerContinuous" vertical="center"/>
    </xf>
    <xf numFmtId="0" fontId="1" fillId="0" borderId="0" xfId="3" applyFill="1"/>
    <xf numFmtId="0" fontId="4" fillId="0" borderId="0" xfId="3" applyFont="1" applyFill="1"/>
    <xf numFmtId="0" fontId="4" fillId="0" borderId="0" xfId="3" applyFont="1" applyFill="1" applyAlignment="1">
      <alignment horizontal="center" vertical="center"/>
    </xf>
    <xf numFmtId="0" fontId="18" fillId="0" borderId="0" xfId="0" applyFont="1" applyFill="1" applyAlignment="1">
      <alignment vertical="center"/>
    </xf>
    <xf numFmtId="0" fontId="6" fillId="0" borderId="65" xfId="0" applyFont="1" applyFill="1" applyBorder="1" applyAlignment="1">
      <alignment horizontal="center" vertical="center"/>
    </xf>
    <xf numFmtId="0" fontId="6" fillId="0" borderId="21" xfId="0" applyFont="1" applyFill="1" applyBorder="1" applyAlignment="1">
      <alignment horizontal="center" vertical="center"/>
    </xf>
    <xf numFmtId="0" fontId="18" fillId="0" borderId="0" xfId="0" applyFont="1" applyFill="1" applyAlignment="1">
      <alignment horizontal="center" vertical="center"/>
    </xf>
    <xf numFmtId="0" fontId="8" fillId="0" borderId="37" xfId="3" applyFont="1" applyFill="1" applyBorder="1" applyAlignment="1">
      <alignment horizontal="right" vertical="top"/>
    </xf>
    <xf numFmtId="0" fontId="8" fillId="0" borderId="36" xfId="3" applyFont="1" applyFill="1" applyBorder="1" applyAlignment="1">
      <alignment horizontal="right" vertical="top"/>
    </xf>
    <xf numFmtId="179" fontId="9" fillId="0" borderId="37" xfId="3" applyNumberFormat="1" applyFont="1" applyFill="1" applyBorder="1" applyAlignment="1">
      <alignment vertical="center"/>
    </xf>
    <xf numFmtId="179" fontId="9" fillId="0" borderId="0" xfId="3" applyNumberFormat="1" applyFont="1" applyFill="1" applyBorder="1" applyAlignment="1">
      <alignment vertical="center"/>
    </xf>
    <xf numFmtId="179" fontId="9" fillId="0" borderId="36" xfId="3" applyNumberFormat="1" applyFont="1" applyFill="1" applyBorder="1" applyAlignment="1">
      <alignment vertical="center"/>
    </xf>
    <xf numFmtId="0" fontId="9" fillId="0" borderId="0" xfId="3" applyFont="1" applyFill="1"/>
    <xf numFmtId="179" fontId="9" fillId="0" borderId="69" xfId="3" applyNumberFormat="1" applyFont="1" applyFill="1" applyBorder="1" applyAlignment="1">
      <alignment vertical="center"/>
    </xf>
    <xf numFmtId="179" fontId="9" fillId="0" borderId="41" xfId="3" applyNumberFormat="1" applyFont="1" applyFill="1" applyBorder="1" applyAlignment="1">
      <alignment vertical="center"/>
    </xf>
    <xf numFmtId="179" fontId="9" fillId="0" borderId="70" xfId="3" applyNumberFormat="1" applyFont="1" applyFill="1" applyBorder="1" applyAlignment="1">
      <alignment vertical="center"/>
    </xf>
    <xf numFmtId="0" fontId="6" fillId="0" borderId="37" xfId="3" applyFont="1" applyFill="1" applyBorder="1" applyAlignment="1">
      <alignment horizontal="center" vertical="center"/>
    </xf>
    <xf numFmtId="179" fontId="4" fillId="0" borderId="37" xfId="3" applyNumberFormat="1" applyFont="1" applyFill="1" applyBorder="1" applyAlignment="1">
      <alignment vertical="center"/>
    </xf>
    <xf numFmtId="0" fontId="6" fillId="0" borderId="0" xfId="3" applyFont="1" applyFill="1" applyAlignment="1">
      <alignment vertical="center"/>
    </xf>
    <xf numFmtId="0" fontId="6" fillId="0" borderId="69" xfId="3" applyFont="1" applyFill="1" applyBorder="1" applyAlignment="1">
      <alignment horizontal="center" vertical="center"/>
    </xf>
    <xf numFmtId="179" fontId="4" fillId="0" borderId="69" xfId="3" applyNumberFormat="1" applyFont="1" applyFill="1" applyBorder="1" applyAlignment="1">
      <alignment vertical="center"/>
    </xf>
    <xf numFmtId="0" fontId="4" fillId="0" borderId="0" xfId="0" applyFont="1" applyFill="1" applyAlignment="1">
      <alignment vertical="center"/>
    </xf>
    <xf numFmtId="0" fontId="3" fillId="0" borderId="0" xfId="0" applyFont="1" applyFill="1" applyBorder="1" applyAlignment="1">
      <alignment horizontal="centerContinuous" vertical="center"/>
    </xf>
    <xf numFmtId="0" fontId="6" fillId="0" borderId="38" xfId="0" applyFont="1" applyFill="1" applyBorder="1" applyAlignment="1">
      <alignment horizontal="center" vertical="center"/>
    </xf>
    <xf numFmtId="179" fontId="4" fillId="0" borderId="38" xfId="0" applyNumberFormat="1" applyFont="1" applyFill="1" applyBorder="1" applyAlignment="1">
      <alignment vertical="center"/>
    </xf>
    <xf numFmtId="0" fontId="3" fillId="0" borderId="0" xfId="0" applyFont="1" applyFill="1" applyAlignment="1"/>
    <xf numFmtId="0" fontId="3" fillId="0" borderId="0" xfId="0" applyFont="1" applyFill="1" applyAlignment="1">
      <alignment horizontal="centerContinuous"/>
    </xf>
    <xf numFmtId="179" fontId="9" fillId="0" borderId="41" xfId="2" applyNumberFormat="1" applyFont="1" applyFill="1" applyBorder="1" applyAlignment="1">
      <alignment vertical="center"/>
    </xf>
    <xf numFmtId="0" fontId="4" fillId="0" borderId="41" xfId="0" applyFont="1" applyFill="1" applyBorder="1" applyAlignment="1">
      <alignment horizontal="right"/>
    </xf>
    <xf numFmtId="179" fontId="9" fillId="0" borderId="69" xfId="2" applyNumberFormat="1" applyFont="1" applyFill="1" applyBorder="1" applyAlignment="1">
      <alignment vertical="center"/>
    </xf>
    <xf numFmtId="179" fontId="4" fillId="0" borderId="37" xfId="2" applyNumberFormat="1" applyFont="1" applyFill="1" applyBorder="1" applyAlignment="1">
      <alignment vertical="center"/>
    </xf>
    <xf numFmtId="179" fontId="4" fillId="0" borderId="69" xfId="2" applyNumberFormat="1" applyFont="1" applyFill="1" applyBorder="1" applyAlignment="1">
      <alignment vertical="center"/>
    </xf>
    <xf numFmtId="179" fontId="4" fillId="0" borderId="0" xfId="0" applyNumberFormat="1" applyFont="1" applyFill="1"/>
    <xf numFmtId="0" fontId="5" fillId="0" borderId="0" xfId="0" applyFont="1" applyFill="1" applyAlignment="1">
      <alignment horizontal="centerContinuous" vertical="center"/>
    </xf>
    <xf numFmtId="0" fontId="6" fillId="0" borderId="68" xfId="0" applyFont="1" applyFill="1" applyBorder="1" applyAlignment="1">
      <alignment vertical="center"/>
    </xf>
    <xf numFmtId="0" fontId="6" fillId="0" borderId="37" xfId="0" applyFont="1" applyFill="1" applyBorder="1" applyAlignment="1">
      <alignment vertical="center"/>
    </xf>
    <xf numFmtId="0" fontId="6" fillId="0" borderId="0" xfId="0" applyFont="1" applyFill="1" applyBorder="1" applyAlignment="1">
      <alignment vertical="center"/>
    </xf>
    <xf numFmtId="0" fontId="9" fillId="0" borderId="37" xfId="0" applyFont="1" applyFill="1" applyBorder="1" applyAlignment="1">
      <alignment vertical="center"/>
    </xf>
    <xf numFmtId="38" fontId="9" fillId="0" borderId="0" xfId="2" applyFont="1" applyFill="1" applyAlignment="1">
      <alignment vertical="center"/>
    </xf>
    <xf numFmtId="0" fontId="9" fillId="0" borderId="69" xfId="0" applyFont="1" applyFill="1" applyBorder="1" applyAlignment="1">
      <alignment vertical="center"/>
    </xf>
    <xf numFmtId="0" fontId="4" fillId="0" borderId="37" xfId="0" applyFont="1" applyFill="1" applyBorder="1" applyAlignment="1">
      <alignment vertical="center"/>
    </xf>
    <xf numFmtId="0" fontId="4" fillId="0" borderId="0" xfId="0" applyFont="1" applyFill="1" applyBorder="1" applyAlignment="1">
      <alignment vertical="center"/>
    </xf>
    <xf numFmtId="0" fontId="4" fillId="0" borderId="69" xfId="0" applyFont="1" applyFill="1" applyBorder="1" applyAlignment="1">
      <alignment vertical="center"/>
    </xf>
    <xf numFmtId="0" fontId="4" fillId="0" borderId="41" xfId="0" applyFont="1" applyFill="1" applyBorder="1" applyAlignment="1">
      <alignment vertical="center"/>
    </xf>
    <xf numFmtId="179" fontId="6" fillId="0" borderId="0" xfId="0" applyNumberFormat="1" applyFont="1" applyFill="1" applyAlignment="1">
      <alignment vertical="center"/>
    </xf>
    <xf numFmtId="3" fontId="6" fillId="0" borderId="0" xfId="0" applyNumberFormat="1" applyFont="1" applyFill="1" applyAlignment="1">
      <alignment vertical="center"/>
    </xf>
    <xf numFmtId="0" fontId="13" fillId="0" borderId="0" xfId="1" applyFill="1" applyAlignment="1" applyProtection="1">
      <alignment vertical="center"/>
    </xf>
    <xf numFmtId="0" fontId="33" fillId="0" borderId="0" xfId="0" applyFont="1" applyFill="1" applyAlignment="1">
      <alignment vertical="center"/>
    </xf>
    <xf numFmtId="0" fontId="6" fillId="0" borderId="50" xfId="0" applyFont="1" applyFill="1" applyBorder="1" applyAlignment="1">
      <alignment horizontal="centerContinuous" vertical="center"/>
    </xf>
    <xf numFmtId="0" fontId="6" fillId="0" borderId="30" xfId="0" applyFont="1" applyFill="1" applyBorder="1" applyAlignment="1">
      <alignment horizontal="centerContinuous" vertical="center"/>
    </xf>
    <xf numFmtId="0" fontId="6" fillId="0" borderId="51" xfId="0" applyFont="1" applyFill="1" applyBorder="1" applyAlignment="1">
      <alignment horizontal="centerContinuous" vertical="center"/>
    </xf>
    <xf numFmtId="179" fontId="9" fillId="0" borderId="37" xfId="2" applyNumberFormat="1" applyFont="1" applyFill="1" applyBorder="1" applyAlignment="1">
      <alignment vertical="center"/>
    </xf>
    <xf numFmtId="0" fontId="19" fillId="0" borderId="37" xfId="0" applyFont="1" applyFill="1" applyBorder="1" applyAlignment="1">
      <alignment horizontal="centerContinuous" vertical="center"/>
    </xf>
    <xf numFmtId="0" fontId="19" fillId="0" borderId="36" xfId="0" applyFont="1" applyFill="1" applyBorder="1" applyAlignment="1">
      <alignment horizontal="centerContinuous" vertical="center"/>
    </xf>
    <xf numFmtId="0" fontId="19" fillId="0" borderId="69" xfId="0" applyFont="1" applyFill="1" applyBorder="1" applyAlignment="1">
      <alignment horizontal="centerContinuous" vertical="center"/>
    </xf>
    <xf numFmtId="0" fontId="19" fillId="0" borderId="70" xfId="0" applyFont="1" applyFill="1" applyBorder="1" applyAlignment="1">
      <alignment horizontal="centerContinuous" vertical="center"/>
    </xf>
    <xf numFmtId="0" fontId="11" fillId="0" borderId="68" xfId="0" applyFont="1" applyFill="1" applyBorder="1" applyAlignment="1">
      <alignment horizontal="center" vertical="center"/>
    </xf>
    <xf numFmtId="0" fontId="11" fillId="0" borderId="37" xfId="0" applyFont="1" applyFill="1" applyBorder="1" applyAlignment="1">
      <alignment horizontal="center" vertical="center" shrinkToFit="1"/>
    </xf>
    <xf numFmtId="0" fontId="11" fillId="0" borderId="37" xfId="0" applyFont="1" applyFill="1" applyBorder="1" applyAlignment="1">
      <alignment horizontal="distributed" vertical="center" justifyLastLine="1"/>
    </xf>
    <xf numFmtId="0" fontId="11" fillId="0" borderId="37" xfId="0" applyFont="1" applyFill="1" applyBorder="1" applyAlignment="1">
      <alignment horizontal="distributed" vertical="center"/>
    </xf>
    <xf numFmtId="0" fontId="11" fillId="0" borderId="38" xfId="0" applyFont="1" applyFill="1" applyBorder="1" applyAlignment="1">
      <alignment horizontal="distributed" vertical="center" justifyLastLine="1"/>
    </xf>
    <xf numFmtId="0" fontId="11" fillId="0" borderId="21" xfId="0" applyFont="1" applyFill="1" applyBorder="1" applyAlignment="1">
      <alignment horizontal="distributed" vertical="center" justifyLastLine="1"/>
    </xf>
    <xf numFmtId="0" fontId="11" fillId="0" borderId="68" xfId="0" applyFont="1" applyFill="1" applyBorder="1" applyAlignment="1">
      <alignment horizontal="center" vertical="center" justifyLastLine="1"/>
    </xf>
    <xf numFmtId="0" fontId="11" fillId="0" borderId="50" xfId="0" applyFont="1" applyFill="1" applyBorder="1" applyAlignment="1">
      <alignment horizontal="distributed" vertical="center" justifyLastLine="1"/>
    </xf>
    <xf numFmtId="0" fontId="11" fillId="0" borderId="51" xfId="0" applyFont="1" applyFill="1" applyBorder="1" applyAlignment="1">
      <alignment horizontal="distributed" vertical="center" justifyLastLine="1"/>
    </xf>
    <xf numFmtId="0" fontId="11" fillId="0" borderId="66" xfId="0" applyFont="1" applyFill="1" applyBorder="1" applyAlignment="1">
      <alignment horizontal="center" vertical="center"/>
    </xf>
    <xf numFmtId="0" fontId="11" fillId="0" borderId="67" xfId="0" applyFont="1" applyFill="1" applyBorder="1" applyAlignment="1">
      <alignment horizontal="center" vertical="center"/>
    </xf>
    <xf numFmtId="0" fontId="11" fillId="0" borderId="30" xfId="0" applyFont="1" applyFill="1" applyBorder="1" applyAlignment="1">
      <alignment horizontal="distributed" vertical="center" justifyLastLine="1"/>
    </xf>
    <xf numFmtId="0" fontId="11" fillId="0" borderId="0" xfId="0" applyFont="1" applyFill="1"/>
    <xf numFmtId="0" fontId="11" fillId="0" borderId="30" xfId="0" applyFont="1" applyFill="1" applyBorder="1" applyAlignment="1">
      <alignment horizontal="center" vertical="center" shrinkToFit="1"/>
    </xf>
    <xf numFmtId="0" fontId="11" fillId="0" borderId="37" xfId="0" applyFont="1" applyFill="1" applyBorder="1" applyAlignment="1">
      <alignment horizontal="right" vertical="top"/>
    </xf>
    <xf numFmtId="0" fontId="11" fillId="0" borderId="0" xfId="0" applyFont="1" applyFill="1" applyAlignment="1">
      <alignment horizontal="right" vertical="top"/>
    </xf>
    <xf numFmtId="0" fontId="11" fillId="0" borderId="68" xfId="0" applyFont="1" applyFill="1" applyBorder="1" applyAlignment="1">
      <alignment horizontal="right" vertical="top"/>
    </xf>
    <xf numFmtId="0" fontId="19" fillId="0" borderId="0" xfId="0" applyFont="1" applyFill="1"/>
    <xf numFmtId="0" fontId="11" fillId="0" borderId="0" xfId="0" applyFont="1" applyFill="1" applyAlignment="1"/>
    <xf numFmtId="0" fontId="11" fillId="0" borderId="68" xfId="0" applyFont="1" applyFill="1" applyBorder="1" applyAlignment="1">
      <alignment horizontal="distributed" vertical="center" justifyLastLine="1"/>
    </xf>
    <xf numFmtId="178" fontId="9" fillId="0" borderId="37" xfId="0" applyNumberFormat="1" applyFont="1" applyFill="1" applyBorder="1" applyAlignment="1">
      <alignment horizontal="right" vertical="center"/>
    </xf>
    <xf numFmtId="178" fontId="9" fillId="0" borderId="69" xfId="0" applyNumberFormat="1" applyFont="1" applyFill="1" applyBorder="1" applyAlignment="1">
      <alignment horizontal="right" vertical="center"/>
    </xf>
    <xf numFmtId="178" fontId="4" fillId="0" borderId="37" xfId="0" applyNumberFormat="1" applyFont="1" applyFill="1" applyBorder="1" applyAlignment="1">
      <alignment horizontal="right" vertical="center"/>
    </xf>
    <xf numFmtId="178" fontId="4" fillId="0" borderId="69" xfId="0" applyNumberFormat="1" applyFont="1" applyFill="1" applyBorder="1" applyAlignment="1">
      <alignment horizontal="right" vertical="center"/>
    </xf>
    <xf numFmtId="178" fontId="4" fillId="0" borderId="21" xfId="0" applyNumberFormat="1" applyFont="1" applyFill="1" applyBorder="1" applyAlignment="1">
      <alignment horizontal="right" vertical="center"/>
    </xf>
    <xf numFmtId="178" fontId="4" fillId="0" borderId="68" xfId="0" applyNumberFormat="1" applyFont="1" applyFill="1" applyBorder="1" applyAlignment="1">
      <alignment horizontal="right" vertical="center"/>
    </xf>
    <xf numFmtId="178" fontId="9" fillId="0" borderId="0" xfId="0" applyNumberFormat="1" applyFont="1" applyFill="1" applyBorder="1" applyAlignment="1">
      <alignment horizontal="right" vertical="center"/>
    </xf>
    <xf numFmtId="178" fontId="9" fillId="0" borderId="36" xfId="0" applyNumberFormat="1" applyFont="1" applyFill="1" applyBorder="1" applyAlignment="1">
      <alignment horizontal="right" vertical="center"/>
    </xf>
    <xf numFmtId="177" fontId="9" fillId="0" borderId="37" xfId="2" applyNumberFormat="1" applyFont="1" applyFill="1" applyBorder="1" applyAlignment="1">
      <alignment vertical="center"/>
    </xf>
    <xf numFmtId="177" fontId="9" fillId="0" borderId="0" xfId="2" applyNumberFormat="1" applyFont="1" applyFill="1" applyBorder="1" applyAlignment="1">
      <alignment vertical="center"/>
    </xf>
    <xf numFmtId="177" fontId="9" fillId="0" borderId="36" xfId="2" applyNumberFormat="1" applyFont="1" applyFill="1" applyBorder="1" applyAlignment="1">
      <alignment vertical="center"/>
    </xf>
    <xf numFmtId="179" fontId="4" fillId="0" borderId="68" xfId="2" applyNumberFormat="1" applyFont="1" applyFill="1" applyBorder="1" applyAlignment="1">
      <alignment vertical="center"/>
    </xf>
    <xf numFmtId="179" fontId="4" fillId="0" borderId="21" xfId="2" applyNumberFormat="1" applyFont="1" applyFill="1" applyBorder="1" applyAlignment="1">
      <alignment vertical="center"/>
    </xf>
    <xf numFmtId="0" fontId="11" fillId="0" borderId="30" xfId="0" applyFont="1" applyFill="1" applyBorder="1" applyAlignment="1">
      <alignment horizontal="center" vertical="center"/>
    </xf>
    <xf numFmtId="0" fontId="11" fillId="0" borderId="51" xfId="0" applyFont="1" applyFill="1" applyBorder="1" applyAlignment="1">
      <alignment horizontal="center" vertical="center"/>
    </xf>
    <xf numFmtId="184" fontId="4" fillId="0" borderId="68" xfId="0" applyNumberFormat="1" applyFont="1" applyFill="1" applyBorder="1" applyAlignment="1">
      <alignment horizontal="right"/>
    </xf>
    <xf numFmtId="0" fontId="11" fillId="0" borderId="69" xfId="0" applyFont="1" applyFill="1" applyBorder="1" applyAlignment="1">
      <alignment horizontal="distributed" vertical="center" justifyLastLine="1"/>
    </xf>
    <xf numFmtId="0" fontId="11" fillId="0" borderId="21" xfId="0" applyFont="1" applyFill="1" applyBorder="1" applyAlignment="1">
      <alignment horizontal="center" vertical="center"/>
    </xf>
    <xf numFmtId="0" fontId="29" fillId="0" borderId="65" xfId="5" applyNumberFormat="1" applyFont="1" applyFill="1" applyBorder="1" applyAlignment="1" applyProtection="1">
      <alignment horizontal="distributed" vertical="center" justifyLastLine="1"/>
    </xf>
    <xf numFmtId="0" fontId="29" fillId="0" borderId="37" xfId="5" applyNumberFormat="1" applyFont="1" applyFill="1" applyBorder="1" applyAlignment="1" applyProtection="1">
      <alignment horizontal="distributed" vertical="center" justifyLastLine="1"/>
    </xf>
    <xf numFmtId="0" fontId="18" fillId="0" borderId="0" xfId="7" applyNumberFormat="1" applyFont="1" applyFill="1" applyBorder="1" applyAlignment="1" applyProtection="1">
      <alignment horizontal="distributed" vertical="center" justifyLastLine="1"/>
    </xf>
    <xf numFmtId="0" fontId="18" fillId="0" borderId="68" xfId="7" applyNumberFormat="1" applyFont="1" applyFill="1" applyBorder="1" applyAlignment="1" applyProtection="1">
      <alignment horizontal="distributed" vertical="center" justifyLastLine="1"/>
    </xf>
    <xf numFmtId="0" fontId="11" fillId="0" borderId="37" xfId="0" applyFont="1" applyFill="1" applyBorder="1" applyAlignment="1">
      <alignment horizontal="distributed" vertical="center" justifyLastLine="1" shrinkToFit="1"/>
    </xf>
    <xf numFmtId="0" fontId="29" fillId="0" borderId="68" xfId="5" applyNumberFormat="1" applyFont="1" applyFill="1" applyBorder="1" applyAlignment="1" applyProtection="1">
      <alignment horizontal="distributed" vertical="center" justifyLastLine="1"/>
    </xf>
    <xf numFmtId="0" fontId="29" fillId="0" borderId="68" xfId="5" applyNumberFormat="1" applyFont="1" applyFill="1" applyBorder="1" applyAlignment="1" applyProtection="1">
      <alignment horizontal="distributed" vertical="center" wrapText="1" justifyLastLine="1"/>
    </xf>
    <xf numFmtId="0" fontId="29" fillId="0" borderId="21" xfId="5" applyNumberFormat="1" applyFont="1" applyFill="1" applyBorder="1" applyAlignment="1" applyProtection="1">
      <alignment horizontal="distributed" vertical="center" justifyLastLine="1"/>
    </xf>
    <xf numFmtId="0" fontId="29" fillId="0" borderId="51" xfId="5" applyNumberFormat="1" applyFont="1" applyFill="1" applyBorder="1" applyAlignment="1" applyProtection="1">
      <alignment horizontal="distributed" vertical="center" justifyLastLine="1"/>
    </xf>
    <xf numFmtId="0" fontId="29" fillId="0" borderId="38" xfId="5" applyNumberFormat="1" applyFont="1" applyFill="1" applyBorder="1" applyAlignment="1" applyProtection="1">
      <alignment horizontal="distributed" vertical="center" justifyLastLine="1"/>
    </xf>
    <xf numFmtId="176" fontId="19" fillId="0" borderId="37" xfId="7" applyNumberFormat="1" applyFont="1" applyFill="1" applyBorder="1" applyAlignment="1" applyProtection="1">
      <alignment horizontal="right" vertical="center"/>
      <protection locked="0"/>
    </xf>
    <xf numFmtId="176" fontId="18" fillId="0" borderId="0" xfId="7" applyNumberFormat="1" applyFont="1" applyFill="1" applyBorder="1" applyAlignment="1" applyProtection="1">
      <alignment horizontal="right" vertical="center"/>
      <protection locked="0"/>
    </xf>
    <xf numFmtId="176" fontId="18" fillId="0" borderId="0" xfId="7" applyNumberFormat="1" applyFont="1" applyFill="1" applyBorder="1" applyAlignment="1" applyProtection="1">
      <alignment horizontal="right" vertical="center"/>
    </xf>
    <xf numFmtId="176" fontId="11" fillId="0" borderId="37" xfId="7" applyNumberFormat="1" applyFont="1" applyFill="1" applyBorder="1" applyAlignment="1" applyProtection="1">
      <alignment vertical="center"/>
    </xf>
    <xf numFmtId="176" fontId="18" fillId="0" borderId="0" xfId="7" applyNumberFormat="1" applyFont="1" applyFill="1" applyBorder="1" applyAlignment="1" applyProtection="1">
      <alignment vertical="center"/>
    </xf>
    <xf numFmtId="176" fontId="11" fillId="0" borderId="69" xfId="7" applyNumberFormat="1" applyFont="1" applyFill="1" applyBorder="1" applyAlignment="1" applyProtection="1">
      <alignment vertical="center"/>
    </xf>
    <xf numFmtId="176" fontId="18" fillId="0" borderId="0" xfId="7" applyNumberFormat="1" applyFont="1" applyFill="1" applyBorder="1" applyAlignment="1" applyProtection="1">
      <alignment vertical="center"/>
      <protection locked="0"/>
    </xf>
    <xf numFmtId="0" fontId="18" fillId="0" borderId="0" xfId="7" applyNumberFormat="1" applyFont="1" applyFill="1" applyBorder="1" applyAlignment="1" applyProtection="1">
      <alignment horizontal="center" vertical="center"/>
      <protection locked="0"/>
    </xf>
    <xf numFmtId="0" fontId="4" fillId="0" borderId="69" xfId="0" applyFont="1" applyFill="1" applyBorder="1" applyAlignment="1">
      <alignment horizontal="center" vertical="center" shrinkToFit="1"/>
    </xf>
    <xf numFmtId="0" fontId="11" fillId="0" borderId="0" xfId="0" applyFont="1" applyFill="1" applyAlignment="1">
      <alignment horizontal="left" vertical="center"/>
    </xf>
    <xf numFmtId="0" fontId="4" fillId="0" borderId="0" xfId="0" applyFont="1" applyFill="1" applyBorder="1" applyAlignment="1">
      <alignment vertical="center" shrinkToFit="1"/>
    </xf>
    <xf numFmtId="0" fontId="11" fillId="0" borderId="69" xfId="0" applyFont="1" applyFill="1" applyBorder="1" applyAlignment="1">
      <alignment horizontal="center" vertical="center" shrinkToFit="1"/>
    </xf>
    <xf numFmtId="184" fontId="4" fillId="0" borderId="37" xfId="0" applyNumberFormat="1" applyFont="1" applyFill="1" applyBorder="1" applyAlignment="1">
      <alignment horizontal="right"/>
    </xf>
    <xf numFmtId="184" fontId="4" fillId="0" borderId="69" xfId="0" applyNumberFormat="1" applyFont="1" applyFill="1" applyBorder="1" applyAlignment="1">
      <alignment horizontal="right"/>
    </xf>
    <xf numFmtId="176" fontId="34" fillId="0" borderId="0" xfId="7" applyNumberFormat="1" applyFont="1" applyFill="1" applyBorder="1" applyAlignment="1" applyProtection="1">
      <alignment vertical="center"/>
      <protection locked="0"/>
    </xf>
    <xf numFmtId="0" fontId="6" fillId="0" borderId="0" xfId="0" applyFont="1" applyFill="1" applyAlignment="1">
      <alignment horizontal="right" vertical="center"/>
    </xf>
    <xf numFmtId="176" fontId="6" fillId="0" borderId="37" xfId="7" applyNumberFormat="1" applyFont="1" applyFill="1" applyBorder="1" applyAlignment="1">
      <alignment horizontal="right" vertical="center"/>
    </xf>
    <xf numFmtId="176" fontId="6" fillId="0" borderId="69" xfId="7" applyNumberFormat="1" applyFont="1" applyFill="1" applyBorder="1" applyAlignment="1">
      <alignment horizontal="right" vertical="center"/>
    </xf>
    <xf numFmtId="176" fontId="6" fillId="0" borderId="37" xfId="0" applyNumberFormat="1" applyFont="1" applyFill="1" applyBorder="1" applyAlignment="1">
      <alignment vertical="center"/>
    </xf>
    <xf numFmtId="176" fontId="6" fillId="0" borderId="69" xfId="0" applyNumberFormat="1" applyFont="1" applyFill="1" applyBorder="1" applyAlignment="1">
      <alignment vertical="center"/>
    </xf>
    <xf numFmtId="0" fontId="6" fillId="0" borderId="50" xfId="0" applyFont="1" applyFill="1" applyBorder="1" applyAlignment="1">
      <alignment horizontal="distributed" vertical="center" justifyLastLine="1"/>
    </xf>
    <xf numFmtId="0" fontId="6" fillId="0" borderId="66" xfId="0" applyFont="1" applyFill="1" applyBorder="1" applyAlignment="1">
      <alignment horizontal="center" vertical="center"/>
    </xf>
    <xf numFmtId="0" fontId="6" fillId="0" borderId="30" xfId="0" applyFont="1" applyFill="1" applyBorder="1" applyAlignment="1">
      <alignment horizontal="distributed" vertical="center" justifyLastLine="1"/>
    </xf>
    <xf numFmtId="0" fontId="6" fillId="0" borderId="51" xfId="0" applyFont="1" applyFill="1" applyBorder="1" applyAlignment="1">
      <alignment horizontal="distributed" vertical="center" justifyLastLine="1"/>
    </xf>
    <xf numFmtId="0" fontId="6" fillId="0" borderId="0" xfId="0" applyFont="1" applyFill="1" applyAlignment="1">
      <alignment horizontal="center" vertical="center"/>
    </xf>
    <xf numFmtId="0" fontId="28" fillId="0" borderId="0" xfId="0" applyFont="1" applyFill="1"/>
    <xf numFmtId="0" fontId="6" fillId="0" borderId="0" xfId="0" applyFont="1" applyFill="1"/>
    <xf numFmtId="0" fontId="5" fillId="0" borderId="0" xfId="0" applyFont="1" applyFill="1" applyAlignment="1">
      <alignment vertical="center"/>
    </xf>
    <xf numFmtId="0" fontId="28" fillId="0" borderId="21" xfId="0" applyFont="1" applyFill="1" applyBorder="1" applyAlignment="1">
      <alignment horizontal="distributed" vertical="center" justifyLastLine="1"/>
    </xf>
    <xf numFmtId="0" fontId="35" fillId="0" borderId="37" xfId="0" applyFont="1" applyFill="1" applyBorder="1" applyAlignment="1">
      <alignment horizontal="right" vertical="top"/>
    </xf>
    <xf numFmtId="0" fontId="35" fillId="0" borderId="0" xfId="0" applyFont="1" applyFill="1" applyAlignment="1">
      <alignment horizontal="right" vertical="top"/>
    </xf>
    <xf numFmtId="0" fontId="35" fillId="0" borderId="36" xfId="0" applyFont="1" applyFill="1" applyBorder="1" applyAlignment="1">
      <alignment horizontal="right" vertical="top"/>
    </xf>
    <xf numFmtId="0" fontId="28" fillId="0" borderId="37" xfId="0" applyFont="1" applyFill="1" applyBorder="1" applyAlignment="1">
      <alignment horizontal="right" vertical="top"/>
    </xf>
    <xf numFmtId="0" fontId="6" fillId="0" borderId="0" xfId="0" applyFont="1" applyFill="1" applyBorder="1"/>
    <xf numFmtId="179" fontId="6" fillId="0" borderId="37" xfId="0" applyNumberFormat="1" applyFont="1" applyFill="1" applyBorder="1" applyAlignment="1">
      <alignment vertical="center"/>
    </xf>
    <xf numFmtId="179" fontId="6" fillId="0" borderId="36" xfId="0" applyNumberFormat="1" applyFont="1" applyFill="1" applyBorder="1" applyAlignment="1">
      <alignment vertical="center"/>
    </xf>
    <xf numFmtId="38" fontId="6" fillId="0" borderId="37" xfId="2" applyFont="1" applyFill="1" applyBorder="1" applyAlignment="1">
      <alignment vertical="center"/>
    </xf>
    <xf numFmtId="176" fontId="6" fillId="0" borderId="0" xfId="7" applyNumberFormat="1" applyFont="1" applyFill="1" applyBorder="1" applyAlignment="1" applyProtection="1">
      <alignment horizontal="left" vertical="center"/>
      <protection locked="0"/>
    </xf>
    <xf numFmtId="0" fontId="6" fillId="0" borderId="37" xfId="0" applyFont="1" applyFill="1" applyBorder="1" applyAlignment="1">
      <alignment horizontal="distributed" vertical="center"/>
    </xf>
    <xf numFmtId="0" fontId="5" fillId="0" borderId="0" xfId="0" applyFont="1" applyFill="1" applyAlignment="1">
      <alignment horizontal="left" vertical="center"/>
    </xf>
    <xf numFmtId="38" fontId="21" fillId="0" borderId="37" xfId="2" applyFont="1" applyFill="1" applyBorder="1" applyAlignment="1">
      <alignment horizontal="distributed" justifyLastLine="1"/>
    </xf>
    <xf numFmtId="0" fontId="21" fillId="0" borderId="37" xfId="2" applyNumberFormat="1" applyFont="1" applyFill="1" applyBorder="1" applyAlignment="1">
      <alignment horizontal="distributed" justifyLastLine="1"/>
    </xf>
    <xf numFmtId="176" fontId="34" fillId="0" borderId="0" xfId="7" applyNumberFormat="1" applyFont="1" applyFill="1" applyBorder="1" applyAlignment="1" applyProtection="1">
      <alignment horizontal="left" vertical="center"/>
      <protection locked="0"/>
    </xf>
    <xf numFmtId="0" fontId="21" fillId="0" borderId="0" xfId="6" applyFont="1" applyFill="1" applyAlignment="1">
      <alignment vertical="center"/>
    </xf>
    <xf numFmtId="0" fontId="36" fillId="0" borderId="0" xfId="6" applyFont="1" applyFill="1" applyAlignment="1">
      <alignment horizontal="left" vertical="center"/>
    </xf>
    <xf numFmtId="0" fontId="37" fillId="0" borderId="0" xfId="6" applyFont="1" applyFill="1" applyAlignment="1">
      <alignment horizontal="center" vertical="center"/>
    </xf>
    <xf numFmtId="0" fontId="21" fillId="0" borderId="0" xfId="6" applyFont="1" applyFill="1" applyAlignment="1">
      <alignment horizontal="distributed" vertical="center"/>
    </xf>
    <xf numFmtId="0" fontId="13" fillId="0" borderId="0" xfId="1" applyFill="1" applyBorder="1" applyAlignment="1" applyProtection="1">
      <alignment vertical="center"/>
    </xf>
    <xf numFmtId="0" fontId="21" fillId="0" borderId="0" xfId="6" applyFont="1" applyFill="1" applyBorder="1" applyAlignment="1">
      <alignment vertical="center"/>
    </xf>
    <xf numFmtId="0" fontId="13" fillId="0" borderId="0" xfId="1" applyAlignment="1" applyProtection="1"/>
    <xf numFmtId="0" fontId="13" fillId="0" borderId="0" xfId="1" applyFill="1" applyBorder="1" applyAlignment="1" applyProtection="1">
      <alignment vertical="top"/>
    </xf>
    <xf numFmtId="0" fontId="21" fillId="0" borderId="0" xfId="6" applyFont="1" applyFill="1" applyBorder="1" applyAlignment="1">
      <alignment vertical="top"/>
    </xf>
    <xf numFmtId="0" fontId="38" fillId="0" borderId="0" xfId="6" applyFont="1" applyFill="1" applyBorder="1" applyAlignment="1">
      <alignment vertical="center"/>
    </xf>
    <xf numFmtId="0" fontId="39" fillId="0" borderId="0" xfId="6" applyFont="1" applyFill="1" applyBorder="1" applyAlignment="1">
      <alignment vertical="center"/>
    </xf>
    <xf numFmtId="176" fontId="40" fillId="0" borderId="0" xfId="7" applyNumberFormat="1" applyFont="1" applyFill="1" applyBorder="1" applyAlignment="1" applyProtection="1">
      <alignment horizontal="left" vertical="center"/>
      <protection locked="0"/>
    </xf>
    <xf numFmtId="178" fontId="4" fillId="0" borderId="38" xfId="0" applyNumberFormat="1" applyFont="1" applyFill="1" applyBorder="1" applyAlignment="1">
      <alignment horizontal="right"/>
    </xf>
    <xf numFmtId="178" fontId="4" fillId="0" borderId="37" xfId="0" applyNumberFormat="1" applyFont="1" applyFill="1" applyBorder="1" applyAlignment="1">
      <alignment horizontal="right"/>
    </xf>
    <xf numFmtId="178" fontId="4" fillId="0" borderId="66" xfId="0" applyNumberFormat="1" applyFont="1" applyFill="1" applyBorder="1" applyAlignment="1">
      <alignment horizontal="right"/>
    </xf>
    <xf numFmtId="178" fontId="4" fillId="0" borderId="68" xfId="0" applyNumberFormat="1" applyFont="1" applyFill="1" applyBorder="1" applyAlignment="1">
      <alignment horizontal="right"/>
    </xf>
    <xf numFmtId="178" fontId="4" fillId="0" borderId="65" xfId="0" applyNumberFormat="1" applyFont="1" applyFill="1" applyBorder="1" applyAlignment="1">
      <alignment horizontal="right"/>
    </xf>
    <xf numFmtId="178" fontId="4" fillId="0" borderId="69" xfId="0" applyNumberFormat="1" applyFont="1" applyFill="1" applyBorder="1" applyAlignment="1">
      <alignment horizontal="right"/>
    </xf>
    <xf numFmtId="0" fontId="29" fillId="0" borderId="66" xfId="5" applyNumberFormat="1" applyFont="1" applyFill="1" applyBorder="1" applyAlignment="1" applyProtection="1">
      <alignment horizontal="distributed" vertical="center" justifyLastLine="1"/>
    </xf>
    <xf numFmtId="0" fontId="11" fillId="0" borderId="0" xfId="0" applyFont="1" applyFill="1" applyBorder="1"/>
    <xf numFmtId="0" fontId="7" fillId="0" borderId="37" xfId="0" applyFont="1" applyFill="1" applyBorder="1" applyAlignment="1">
      <alignment horizontal="center" vertical="center" shrinkToFit="1"/>
    </xf>
    <xf numFmtId="49" fontId="4" fillId="0" borderId="69" xfId="0" applyNumberFormat="1" applyFont="1" applyFill="1" applyBorder="1" applyAlignment="1">
      <alignment vertical="center"/>
    </xf>
    <xf numFmtId="38" fontId="6" fillId="0" borderId="69" xfId="2" applyFont="1" applyFill="1" applyBorder="1" applyAlignment="1">
      <alignment vertical="center"/>
    </xf>
    <xf numFmtId="0" fontId="0" fillId="0" borderId="0" xfId="0" applyFill="1" applyBorder="1" applyAlignment="1">
      <alignment horizontal="distributed" vertical="center" justifyLastLine="1"/>
    </xf>
    <xf numFmtId="179" fontId="4" fillId="0" borderId="0" xfId="0" applyNumberFormat="1" applyFont="1" applyFill="1" applyBorder="1" applyAlignment="1">
      <alignment horizontal="right"/>
    </xf>
    <xf numFmtId="178" fontId="4" fillId="0" borderId="0" xfId="0" applyNumberFormat="1" applyFont="1" applyFill="1" applyBorder="1" applyAlignment="1">
      <alignment horizontal="right"/>
    </xf>
    <xf numFmtId="0" fontId="4" fillId="0" borderId="0" xfId="0" applyFont="1" applyFill="1" applyBorder="1" applyAlignment="1">
      <alignment horizontal="center" vertical="distributed" textRotation="255" justifyLastLine="1"/>
    </xf>
    <xf numFmtId="0" fontId="0" fillId="0" borderId="0" xfId="0" applyFill="1" applyBorder="1" applyAlignment="1">
      <alignment shrinkToFit="1"/>
    </xf>
    <xf numFmtId="0" fontId="11" fillId="0" borderId="71" xfId="0" applyFont="1" applyFill="1" applyBorder="1" applyAlignment="1">
      <alignment horizontal="center" vertical="center" shrinkToFit="1"/>
    </xf>
    <xf numFmtId="49" fontId="16" fillId="0" borderId="21" xfId="8" applyNumberFormat="1" applyFont="1" applyFill="1" applyBorder="1" applyAlignment="1">
      <alignment horizontal="center" vertical="center"/>
    </xf>
    <xf numFmtId="49" fontId="11" fillId="0" borderId="0" xfId="8" applyNumberFormat="1" applyFont="1" applyFill="1" applyAlignment="1">
      <alignment vertical="center"/>
    </xf>
    <xf numFmtId="49" fontId="11" fillId="0" borderId="68" xfId="8" applyNumberFormat="1" applyFont="1" applyFill="1" applyBorder="1" applyAlignment="1">
      <alignment vertical="center"/>
    </xf>
    <xf numFmtId="49" fontId="4" fillId="0" borderId="37" xfId="8" applyNumberFormat="1" applyFont="1" applyFill="1" applyBorder="1" applyAlignment="1">
      <alignment vertical="center"/>
    </xf>
    <xf numFmtId="0" fontId="8" fillId="0" borderId="37" xfId="0" applyFont="1" applyFill="1" applyBorder="1" applyAlignment="1">
      <alignment horizontal="left" vertical="center" wrapText="1" shrinkToFit="1"/>
    </xf>
    <xf numFmtId="0" fontId="4" fillId="0" borderId="0" xfId="0" applyFont="1" applyFill="1" applyBorder="1" applyAlignment="1">
      <alignment horizontal="center" vertical="center" shrinkToFit="1"/>
    </xf>
    <xf numFmtId="0" fontId="3" fillId="0" borderId="0" xfId="3" applyFont="1" applyFill="1" applyAlignment="1">
      <alignment horizontal="left" vertical="center"/>
    </xf>
    <xf numFmtId="0" fontId="1" fillId="0" borderId="0" xfId="3" applyFill="1" applyAlignment="1">
      <alignment horizontal="left" vertical="center"/>
    </xf>
    <xf numFmtId="0" fontId="1" fillId="0" borderId="0" xfId="3" applyFill="1" applyAlignment="1">
      <alignment horizontal="left"/>
    </xf>
    <xf numFmtId="0" fontId="11" fillId="0" borderId="0" xfId="0" applyFont="1" applyFill="1" applyBorder="1" applyAlignment="1">
      <alignment horizontal="distributed" vertical="center" justifyLastLine="1"/>
    </xf>
    <xf numFmtId="176" fontId="11" fillId="0" borderId="0" xfId="7" applyNumberFormat="1" applyFont="1" applyFill="1" applyBorder="1" applyAlignment="1" applyProtection="1">
      <alignment vertical="center"/>
    </xf>
    <xf numFmtId="0" fontId="11" fillId="0" borderId="68" xfId="0" applyFont="1" applyFill="1" applyBorder="1" applyAlignment="1">
      <alignment horizontal="distributed" vertical="center"/>
    </xf>
    <xf numFmtId="0" fontId="4" fillId="0" borderId="71" xfId="0" applyFont="1" applyFill="1" applyBorder="1" applyAlignment="1">
      <alignment horizontal="center" vertical="center"/>
    </xf>
    <xf numFmtId="0" fontId="13" fillId="0" borderId="0" xfId="1" applyFont="1" applyAlignment="1" applyProtection="1"/>
    <xf numFmtId="176" fontId="18" fillId="0" borderId="37" xfId="7" applyNumberFormat="1" applyFont="1" applyFill="1" applyBorder="1" applyAlignment="1" applyProtection="1">
      <alignment vertical="center"/>
    </xf>
    <xf numFmtId="176" fontId="18" fillId="0" borderId="37" xfId="7" applyNumberFormat="1" applyFont="1" applyFill="1" applyBorder="1" applyAlignment="1" applyProtection="1">
      <alignment vertical="center"/>
      <protection locked="0"/>
    </xf>
    <xf numFmtId="178" fontId="4" fillId="0" borderId="77" xfId="0" applyNumberFormat="1" applyFont="1" applyFill="1" applyBorder="1" applyAlignment="1">
      <alignment horizontal="right" vertical="center"/>
    </xf>
    <xf numFmtId="0" fontId="8" fillId="0" borderId="37" xfId="0" applyFont="1" applyFill="1" applyBorder="1" applyAlignment="1">
      <alignment horizontal="center" vertical="center" wrapText="1" shrinkToFit="1"/>
    </xf>
    <xf numFmtId="179" fontId="6" fillId="0" borderId="37" xfId="2" applyNumberFormat="1" applyFont="1" applyFill="1" applyBorder="1" applyAlignment="1">
      <alignment vertical="center"/>
    </xf>
    <xf numFmtId="0" fontId="9" fillId="0" borderId="37" xfId="0" applyFont="1" applyFill="1" applyBorder="1" applyAlignment="1">
      <alignment horizontal="right" vertical="center"/>
    </xf>
    <xf numFmtId="38" fontId="6" fillId="0" borderId="0" xfId="0" applyNumberFormat="1" applyFont="1" applyFill="1"/>
    <xf numFmtId="0" fontId="21" fillId="0" borderId="69" xfId="2" applyNumberFormat="1" applyFont="1" applyFill="1" applyBorder="1" applyAlignment="1">
      <alignment horizontal="distributed" justifyLastLine="1"/>
    </xf>
    <xf numFmtId="0" fontId="13" fillId="0" borderId="0" xfId="1" applyFont="1" applyFill="1" applyBorder="1" applyAlignment="1" applyProtection="1">
      <alignment vertical="center"/>
    </xf>
    <xf numFmtId="187" fontId="6" fillId="0" borderId="37" xfId="0" applyNumberFormat="1" applyFont="1" applyFill="1" applyBorder="1" applyAlignment="1">
      <alignment vertical="center"/>
    </xf>
    <xf numFmtId="187" fontId="6" fillId="0" borderId="37" xfId="2" applyNumberFormat="1" applyFont="1" applyFill="1" applyBorder="1" applyAlignment="1">
      <alignment vertical="center"/>
    </xf>
    <xf numFmtId="187" fontId="6" fillId="0" borderId="69" xfId="2" applyNumberFormat="1" applyFont="1" applyFill="1" applyBorder="1" applyAlignment="1">
      <alignment vertical="center"/>
    </xf>
    <xf numFmtId="0" fontId="6" fillId="0" borderId="0" xfId="0" applyFont="1" applyFill="1" applyBorder="1" applyAlignment="1">
      <alignment horizontal="distributed" vertical="center" justifyLastLine="1"/>
    </xf>
    <xf numFmtId="176" fontId="6" fillId="0" borderId="0" xfId="0" applyNumberFormat="1" applyFont="1" applyFill="1" applyBorder="1" applyAlignment="1">
      <alignment vertical="center"/>
    </xf>
    <xf numFmtId="177" fontId="6" fillId="0" borderId="37" xfId="2" applyNumberFormat="1" applyFont="1" applyFill="1" applyBorder="1" applyAlignment="1">
      <alignment vertical="center"/>
    </xf>
    <xf numFmtId="38" fontId="6" fillId="0" borderId="0" xfId="2" applyFont="1" applyFill="1"/>
    <xf numFmtId="0" fontId="3" fillId="0" borderId="0" xfId="0" applyFont="1" applyFill="1" applyAlignment="1">
      <alignment horizontal="left" vertical="center"/>
    </xf>
    <xf numFmtId="0" fontId="11" fillId="0" borderId="0" xfId="0" applyFont="1" applyFill="1" applyBorder="1" applyAlignment="1">
      <alignment horizontal="center" vertical="center"/>
    </xf>
    <xf numFmtId="3" fontId="4" fillId="0" borderId="0" xfId="0" applyNumberFormat="1" applyFont="1" applyFill="1" applyBorder="1" applyAlignment="1">
      <alignment horizontal="right"/>
    </xf>
    <xf numFmtId="0" fontId="11" fillId="0" borderId="0" xfId="0" applyFont="1" applyFill="1" applyBorder="1" applyAlignment="1">
      <alignment vertical="center" justifyLastLine="1"/>
    </xf>
    <xf numFmtId="0" fontId="11" fillId="0" borderId="0" xfId="0" applyFont="1" applyFill="1" applyBorder="1" applyAlignment="1">
      <alignment vertical="center"/>
    </xf>
    <xf numFmtId="0" fontId="12" fillId="0" borderId="0" xfId="0" applyFont="1" applyFill="1" applyBorder="1" applyAlignment="1">
      <alignment vertical="center" justifyLastLine="1"/>
    </xf>
    <xf numFmtId="0" fontId="4" fillId="0" borderId="0" xfId="0" applyFont="1" applyFill="1" applyBorder="1" applyAlignment="1">
      <alignment vertical="center" justifyLastLine="1"/>
    </xf>
    <xf numFmtId="176" fontId="19" fillId="0" borderId="69" xfId="7" applyNumberFormat="1" applyFont="1" applyFill="1" applyBorder="1" applyAlignment="1" applyProtection="1">
      <alignment vertical="center"/>
    </xf>
    <xf numFmtId="176" fontId="4" fillId="0" borderId="68" xfId="0" applyNumberFormat="1" applyFont="1" applyFill="1" applyBorder="1" applyAlignment="1">
      <alignment vertical="center"/>
    </xf>
    <xf numFmtId="176" fontId="11" fillId="0" borderId="68" xfId="7" applyNumberFormat="1" applyFont="1" applyFill="1" applyBorder="1" applyAlignment="1" applyProtection="1">
      <alignment vertical="center"/>
    </xf>
    <xf numFmtId="176" fontId="19" fillId="0" borderId="37" xfId="7" applyNumberFormat="1" applyFont="1" applyFill="1" applyBorder="1" applyAlignment="1" applyProtection="1">
      <alignment horizontal="right" vertical="center"/>
    </xf>
    <xf numFmtId="0" fontId="6" fillId="0" borderId="69" xfId="0" applyFont="1" applyFill="1" applyBorder="1" applyAlignment="1">
      <alignment horizontal="distributed" vertical="center" justifyLastLine="1"/>
    </xf>
    <xf numFmtId="0" fontId="6" fillId="0" borderId="37" xfId="0" applyFont="1" applyFill="1" applyBorder="1" applyAlignment="1">
      <alignment horizontal="distributed" vertical="center" justifyLastLine="1"/>
    </xf>
    <xf numFmtId="0" fontId="6" fillId="0" borderId="21" xfId="0" applyFont="1" applyFill="1" applyBorder="1" applyAlignment="1">
      <alignment horizontal="distributed" vertical="center" justifyLastLine="1"/>
    </xf>
    <xf numFmtId="0" fontId="6" fillId="0" borderId="69" xfId="0" applyFont="1" applyFill="1" applyBorder="1" applyAlignment="1">
      <alignment horizontal="distributed" vertical="center" justifyLastLine="1"/>
    </xf>
    <xf numFmtId="0" fontId="6" fillId="0" borderId="37" xfId="0" applyFont="1" applyFill="1" applyBorder="1" applyAlignment="1">
      <alignment horizontal="distributed" vertical="center" justifyLastLine="1"/>
    </xf>
    <xf numFmtId="0" fontId="6" fillId="0" borderId="21" xfId="0" applyFont="1" applyFill="1" applyBorder="1" applyAlignment="1">
      <alignment horizontal="distributed" vertical="center" justifyLastLine="1"/>
    </xf>
    <xf numFmtId="37" fontId="26" fillId="0" borderId="0" xfId="9" applyNumberFormat="1" applyFont="1" applyFill="1" applyAlignment="1">
      <alignment horizontal="left"/>
    </xf>
    <xf numFmtId="37" fontId="4" fillId="0" borderId="0" xfId="9" applyNumberFormat="1" applyFont="1" applyFill="1" applyAlignment="1">
      <alignment horizontal="center"/>
    </xf>
    <xf numFmtId="0" fontId="1" fillId="0" borderId="0" xfId="9" applyFont="1" applyFill="1"/>
    <xf numFmtId="37" fontId="26" fillId="0" borderId="0" xfId="9" applyNumberFormat="1" applyFont="1" applyFill="1" applyAlignment="1">
      <alignment vertical="center"/>
    </xf>
    <xf numFmtId="37" fontId="16" fillId="0" borderId="0" xfId="9" applyNumberFormat="1" applyFont="1" applyFill="1" applyAlignment="1">
      <alignment horizontal="centerContinuous" vertical="center"/>
    </xf>
    <xf numFmtId="37" fontId="26" fillId="0" borderId="0" xfId="9" applyNumberFormat="1" applyFont="1" applyFill="1" applyAlignment="1">
      <alignment horizontal="centerContinuous"/>
    </xf>
    <xf numFmtId="37" fontId="26" fillId="0" borderId="1" xfId="9" applyNumberFormat="1" applyFont="1" applyFill="1" applyBorder="1" applyAlignment="1">
      <alignment horizontal="centerContinuous"/>
    </xf>
    <xf numFmtId="37" fontId="26" fillId="0" borderId="1" xfId="9" applyNumberFormat="1" applyFont="1" applyFill="1" applyBorder="1" applyAlignment="1">
      <alignment horizontal="right"/>
    </xf>
    <xf numFmtId="37" fontId="26" fillId="0" borderId="1" xfId="9" applyNumberFormat="1" applyFont="1" applyFill="1" applyBorder="1" applyAlignment="1">
      <alignment horizontal="left"/>
    </xf>
    <xf numFmtId="37" fontId="4" fillId="0" borderId="2" xfId="9" applyNumberFormat="1" applyFont="1" applyFill="1" applyBorder="1" applyAlignment="1">
      <alignment horizontal="center"/>
    </xf>
    <xf numFmtId="37" fontId="4" fillId="0" borderId="3" xfId="9" applyNumberFormat="1" applyFont="1" applyFill="1" applyBorder="1" applyAlignment="1">
      <alignment horizontal="center"/>
    </xf>
    <xf numFmtId="37" fontId="4" fillId="0" borderId="4" xfId="9" applyNumberFormat="1" applyFont="1" applyFill="1" applyBorder="1" applyAlignment="1">
      <alignment horizontal="distributed"/>
    </xf>
    <xf numFmtId="37" fontId="4" fillId="0" borderId="2" xfId="9" applyNumberFormat="1" applyFont="1" applyFill="1" applyBorder="1" applyAlignment="1">
      <alignment horizontal="centerContinuous"/>
    </xf>
    <xf numFmtId="37" fontId="4" fillId="0" borderId="5" xfId="9" applyNumberFormat="1" applyFont="1" applyFill="1" applyBorder="1" applyAlignment="1">
      <alignment horizontal="centerContinuous"/>
    </xf>
    <xf numFmtId="37" fontId="4" fillId="0" borderId="6" xfId="9" applyNumberFormat="1" applyFont="1" applyFill="1" applyBorder="1" applyAlignment="1">
      <alignment horizontal="centerContinuous"/>
    </xf>
    <xf numFmtId="37" fontId="4" fillId="0" borderId="3" xfId="9" applyNumberFormat="1" applyFont="1" applyFill="1" applyBorder="1" applyAlignment="1">
      <alignment horizontal="centerContinuous"/>
    </xf>
    <xf numFmtId="37" fontId="4" fillId="0" borderId="5" xfId="9" applyNumberFormat="1" applyFont="1" applyFill="1" applyBorder="1" applyAlignment="1">
      <alignment horizontal="center"/>
    </xf>
    <xf numFmtId="37" fontId="4" fillId="0" borderId="3" xfId="9" applyNumberFormat="1" applyFont="1" applyFill="1" applyBorder="1" applyAlignment="1">
      <alignment horizontal="distributed"/>
    </xf>
    <xf numFmtId="37" fontId="4" fillId="0" borderId="2" xfId="9" applyNumberFormat="1" applyFont="1" applyFill="1" applyBorder="1" applyAlignment="1"/>
    <xf numFmtId="37" fontId="4" fillId="0" borderId="3" xfId="9" applyNumberFormat="1" applyFont="1" applyFill="1" applyBorder="1" applyAlignment="1"/>
    <xf numFmtId="0" fontId="1" fillId="0" borderId="0" xfId="9" applyFill="1"/>
    <xf numFmtId="37" fontId="4" fillId="0" borderId="7" xfId="9" applyNumberFormat="1" applyFont="1" applyFill="1" applyBorder="1" applyAlignment="1">
      <alignment horizontal="centerContinuous"/>
    </xf>
    <xf numFmtId="37" fontId="4" fillId="0" borderId="8" xfId="9" applyNumberFormat="1" applyFont="1" applyFill="1" applyBorder="1" applyAlignment="1">
      <alignment horizontal="centerContinuous"/>
    </xf>
    <xf numFmtId="37" fontId="4" fillId="0" borderId="25" xfId="9" applyNumberFormat="1" applyFont="1" applyFill="1" applyBorder="1" applyAlignment="1">
      <alignment horizontal="center"/>
    </xf>
    <xf numFmtId="37" fontId="4" fillId="0" borderId="42" xfId="9" applyNumberFormat="1" applyFont="1" applyFill="1" applyBorder="1" applyAlignment="1"/>
    <xf numFmtId="37" fontId="4" fillId="0" borderId="34" xfId="9" applyNumberFormat="1" applyFont="1" applyFill="1" applyBorder="1" applyAlignment="1">
      <alignment horizontal="centerContinuous"/>
    </xf>
    <xf numFmtId="37" fontId="4" fillId="0" borderId="34" xfId="9" applyNumberFormat="1" applyFont="1" applyFill="1" applyBorder="1" applyAlignment="1"/>
    <xf numFmtId="37" fontId="4" fillId="0" borderId="47" xfId="9" applyNumberFormat="1" applyFont="1" applyFill="1" applyBorder="1" applyAlignment="1">
      <alignment horizontal="center"/>
    </xf>
    <xf numFmtId="37" fontId="4" fillId="0" borderId="34" xfId="9" applyNumberFormat="1" applyFont="1" applyFill="1" applyBorder="1" applyAlignment="1">
      <alignment horizontal="distributed" justifyLastLine="1"/>
    </xf>
    <xf numFmtId="37" fontId="4" fillId="0" borderId="34" xfId="9" applyNumberFormat="1" applyFont="1" applyFill="1" applyBorder="1" applyAlignment="1">
      <alignment horizontal="center"/>
    </xf>
    <xf numFmtId="37" fontId="4" fillId="0" borderId="47" xfId="9" applyNumberFormat="1" applyFont="1" applyFill="1" applyBorder="1" applyAlignment="1">
      <alignment horizontal="centerContinuous"/>
    </xf>
    <xf numFmtId="37" fontId="4" fillId="0" borderId="55" xfId="9" applyNumberFormat="1" applyFont="1" applyFill="1" applyBorder="1" applyAlignment="1">
      <alignment horizontal="centerContinuous"/>
    </xf>
    <xf numFmtId="37" fontId="4" fillId="0" borderId="48" xfId="9" applyNumberFormat="1" applyFont="1" applyFill="1" applyBorder="1" applyAlignment="1">
      <alignment horizontal="centerContinuous"/>
    </xf>
    <xf numFmtId="37" fontId="4" fillId="0" borderId="0" xfId="9" applyNumberFormat="1" applyFont="1" applyFill="1" applyBorder="1" applyAlignment="1">
      <alignment horizontal="centerContinuous"/>
    </xf>
    <xf numFmtId="185" fontId="16" fillId="0" borderId="8" xfId="10" applyNumberFormat="1" applyFont="1" applyFill="1" applyBorder="1" applyAlignment="1">
      <alignment horizontal="centerContinuous"/>
    </xf>
    <xf numFmtId="37" fontId="4" fillId="0" borderId="10" xfId="9" applyNumberFormat="1" applyFont="1" applyFill="1" applyBorder="1" applyAlignment="1">
      <alignment horizontal="left"/>
    </xf>
    <xf numFmtId="37" fontId="4" fillId="0" borderId="1" xfId="9" applyNumberFormat="1" applyFont="1" applyFill="1" applyBorder="1" applyAlignment="1">
      <alignment horizontal="distributed"/>
    </xf>
    <xf numFmtId="37" fontId="4" fillId="0" borderId="11" xfId="9" applyNumberFormat="1" applyFont="1" applyFill="1" applyBorder="1" applyAlignment="1">
      <alignment horizontal="centerContinuous"/>
    </xf>
    <xf numFmtId="37" fontId="4" fillId="0" borderId="10" xfId="9" applyNumberFormat="1" applyFont="1" applyFill="1" applyBorder="1" applyAlignment="1">
      <alignment horizontal="distributed"/>
    </xf>
    <xf numFmtId="37" fontId="4" fillId="0" borderId="11" xfId="9" applyNumberFormat="1" applyFont="1" applyFill="1" applyBorder="1" applyAlignment="1">
      <alignment horizontal="centerContinuous" vertical="top"/>
    </xf>
    <xf numFmtId="37" fontId="4" fillId="0" borderId="12" xfId="9" applyNumberFormat="1" applyFont="1" applyFill="1" applyBorder="1" applyAlignment="1">
      <alignment horizontal="distributed"/>
    </xf>
    <xf numFmtId="37" fontId="4" fillId="0" borderId="61" xfId="9" applyNumberFormat="1" applyFont="1" applyFill="1" applyBorder="1" applyAlignment="1">
      <alignment horizontal="distributed" vertical="distributed" justifyLastLine="1"/>
    </xf>
    <xf numFmtId="37" fontId="4" fillId="0" borderId="63" xfId="9" applyNumberFormat="1" applyFont="1" applyFill="1" applyBorder="1" applyAlignment="1">
      <alignment horizontal="distributed" vertical="distributed" justifyLastLine="1"/>
    </xf>
    <xf numFmtId="37" fontId="4" fillId="0" borderId="10" xfId="9" applyNumberFormat="1" applyFont="1" applyFill="1" applyBorder="1" applyAlignment="1">
      <alignment horizontal="distributed" vertical="distributed" justifyLastLine="1"/>
    </xf>
    <xf numFmtId="37" fontId="4" fillId="0" borderId="1" xfId="9" applyNumberFormat="1" applyFont="1" applyFill="1" applyBorder="1" applyAlignment="1">
      <alignment horizontal="distributed" vertical="distributed" justifyLastLine="1"/>
    </xf>
    <xf numFmtId="37" fontId="4" fillId="0" borderId="64" xfId="9" applyNumberFormat="1" applyFont="1" applyFill="1" applyBorder="1" applyAlignment="1">
      <alignment horizontal="distributed" vertical="distributed" justifyLastLine="1"/>
    </xf>
    <xf numFmtId="37" fontId="4" fillId="0" borderId="62" xfId="9" applyNumberFormat="1" applyFont="1" applyFill="1" applyBorder="1" applyAlignment="1">
      <alignment horizontal="distributed" vertical="distributed" justifyLastLine="1"/>
    </xf>
    <xf numFmtId="37" fontId="4" fillId="0" borderId="1" xfId="9" applyNumberFormat="1" applyFont="1" applyFill="1" applyBorder="1" applyAlignment="1">
      <alignment horizontal="centerContinuous" vertical="top"/>
    </xf>
    <xf numFmtId="37" fontId="4" fillId="0" borderId="11" xfId="9" applyNumberFormat="1" applyFont="1" applyFill="1" applyBorder="1" applyAlignment="1">
      <alignment horizontal="distributed"/>
    </xf>
    <xf numFmtId="37" fontId="4" fillId="0" borderId="0" xfId="9" applyNumberFormat="1" applyFont="1" applyFill="1" applyAlignment="1">
      <alignment horizontal="distributed"/>
    </xf>
    <xf numFmtId="37" fontId="4" fillId="0" borderId="2" xfId="9" applyNumberFormat="1" applyFont="1" applyFill="1" applyBorder="1" applyAlignment="1">
      <alignment horizontal="distributed"/>
    </xf>
    <xf numFmtId="37" fontId="4" fillId="0" borderId="3" xfId="9" applyNumberFormat="1" applyFont="1" applyFill="1" applyBorder="1" applyAlignment="1">
      <alignment horizontal="centerContinuous" vertical="top"/>
    </xf>
    <xf numFmtId="37" fontId="7" fillId="0" borderId="56" xfId="9" applyNumberFormat="1" applyFont="1" applyFill="1" applyBorder="1" applyAlignment="1">
      <alignment horizontal="right" vertical="distributed"/>
    </xf>
    <xf numFmtId="37" fontId="7" fillId="0" borderId="57" xfId="9" applyNumberFormat="1" applyFont="1" applyFill="1" applyBorder="1" applyAlignment="1">
      <alignment horizontal="right" vertical="distributed"/>
    </xf>
    <xf numFmtId="37" fontId="7" fillId="0" borderId="58" xfId="9" applyNumberFormat="1" applyFont="1" applyFill="1" applyBorder="1" applyAlignment="1">
      <alignment horizontal="right" vertical="distributed"/>
    </xf>
    <xf numFmtId="37" fontId="7" fillId="0" borderId="6" xfId="9" applyNumberFormat="1" applyFont="1" applyFill="1" applyBorder="1" applyAlignment="1">
      <alignment horizontal="right" vertical="distributed"/>
    </xf>
    <xf numFmtId="37" fontId="7" fillId="0" borderId="5" xfId="9" applyNumberFormat="1" applyFont="1" applyFill="1" applyBorder="1" applyAlignment="1">
      <alignment horizontal="right" vertical="distributed"/>
    </xf>
    <xf numFmtId="37" fontId="7" fillId="0" borderId="59" xfId="9" applyNumberFormat="1" applyFont="1" applyFill="1" applyBorder="1" applyAlignment="1">
      <alignment horizontal="right" vertical="distributed"/>
    </xf>
    <xf numFmtId="37" fontId="7" fillId="0" borderId="2" xfId="9" applyNumberFormat="1" applyFont="1" applyFill="1" applyBorder="1" applyAlignment="1">
      <alignment horizontal="distributed"/>
    </xf>
    <xf numFmtId="37" fontId="7" fillId="0" borderId="5" xfId="9" applyNumberFormat="1" applyFont="1" applyFill="1" applyBorder="1" applyAlignment="1">
      <alignment horizontal="centerContinuous" vertical="top"/>
    </xf>
    <xf numFmtId="37" fontId="7" fillId="0" borderId="3" xfId="9" applyNumberFormat="1" applyFont="1" applyFill="1" applyBorder="1" applyAlignment="1">
      <alignment horizontal="distributed"/>
    </xf>
    <xf numFmtId="37" fontId="7" fillId="0" borderId="2" xfId="9" applyNumberFormat="1" applyFont="1" applyFill="1" applyBorder="1" applyAlignment="1">
      <alignment horizontal="right" vertical="distributed"/>
    </xf>
    <xf numFmtId="37" fontId="9" fillId="0" borderId="60" xfId="9" applyNumberFormat="1" applyFont="1" applyFill="1" applyBorder="1" applyAlignment="1">
      <alignment horizontal="centerContinuous"/>
    </xf>
    <xf numFmtId="37" fontId="9" fillId="0" borderId="11" xfId="9" applyNumberFormat="1" applyFont="1" applyFill="1" applyBorder="1" applyAlignment="1">
      <alignment horizontal="centerContinuous"/>
    </xf>
    <xf numFmtId="185" fontId="32" fillId="0" borderId="12" xfId="10" applyNumberFormat="1" applyFont="1" applyFill="1" applyBorder="1" applyAlignment="1">
      <alignment horizontal="right"/>
    </xf>
    <xf numFmtId="185" fontId="32" fillId="0" borderId="60" xfId="10" applyNumberFormat="1" applyFont="1" applyFill="1" applyBorder="1" applyAlignment="1">
      <alignment horizontal="right"/>
    </xf>
    <xf numFmtId="185" fontId="32" fillId="0" borderId="61" xfId="10" applyNumberFormat="1" applyFont="1" applyFill="1" applyBorder="1" applyAlignment="1">
      <alignment horizontal="right"/>
    </xf>
    <xf numFmtId="185" fontId="32" fillId="0" borderId="62" xfId="10" applyNumberFormat="1" applyFont="1" applyFill="1" applyBorder="1" applyAlignment="1">
      <alignment horizontal="right"/>
    </xf>
    <xf numFmtId="185" fontId="32" fillId="0" borderId="1" xfId="10" applyNumberFormat="1" applyFont="1" applyFill="1" applyBorder="1" applyAlignment="1">
      <alignment horizontal="right"/>
    </xf>
    <xf numFmtId="185" fontId="32" fillId="0" borderId="61" xfId="9" applyNumberFormat="1" applyFont="1" applyFill="1" applyBorder="1" applyAlignment="1">
      <alignment horizontal="right"/>
    </xf>
    <xf numFmtId="185" fontId="32" fillId="0" borderId="63" xfId="9" applyNumberFormat="1" applyFont="1" applyFill="1" applyBorder="1" applyAlignment="1">
      <alignment horizontal="right"/>
    </xf>
    <xf numFmtId="185" fontId="32" fillId="0" borderId="64" xfId="9" applyNumberFormat="1" applyFont="1" applyFill="1" applyBorder="1" applyAlignment="1">
      <alignment horizontal="right"/>
    </xf>
    <xf numFmtId="185" fontId="32" fillId="0" borderId="62" xfId="9" applyNumberFormat="1" applyFont="1" applyFill="1" applyBorder="1" applyAlignment="1">
      <alignment horizontal="right"/>
    </xf>
    <xf numFmtId="37" fontId="9" fillId="0" borderId="10" xfId="9" applyNumberFormat="1" applyFont="1" applyFill="1" applyBorder="1" applyAlignment="1">
      <alignment horizontal="centerContinuous"/>
    </xf>
    <xf numFmtId="185" fontId="32" fillId="0" borderId="12" xfId="10" applyNumberFormat="1" applyFont="1" applyFill="1" applyBorder="1" applyAlignment="1">
      <alignment horizontal="centerContinuous"/>
    </xf>
    <xf numFmtId="185" fontId="32" fillId="0" borderId="10" xfId="10" applyNumberFormat="1" applyFont="1" applyFill="1" applyBorder="1" applyAlignment="1">
      <alignment horizontal="right"/>
    </xf>
    <xf numFmtId="37" fontId="9" fillId="0" borderId="0" xfId="9" applyNumberFormat="1" applyFont="1" applyFill="1" applyAlignment="1">
      <alignment horizontal="center"/>
    </xf>
    <xf numFmtId="0" fontId="9" fillId="0" borderId="0" xfId="9" applyFont="1" applyFill="1"/>
    <xf numFmtId="37" fontId="4" fillId="0" borderId="13" xfId="9" applyNumberFormat="1" applyFont="1" applyFill="1" applyBorder="1" applyAlignment="1">
      <alignment horizontal="centerContinuous"/>
    </xf>
    <xf numFmtId="37" fontId="4" fillId="0" borderId="18" xfId="9" applyNumberFormat="1" applyFont="1" applyFill="1" applyBorder="1" applyAlignment="1">
      <alignment horizontal="centerContinuous"/>
    </xf>
    <xf numFmtId="185" fontId="16" fillId="0" borderId="12" xfId="10" applyNumberFormat="1" applyFont="1" applyFill="1" applyBorder="1" applyAlignment="1">
      <alignment horizontal="right"/>
    </xf>
    <xf numFmtId="185" fontId="16" fillId="0" borderId="13" xfId="10" applyNumberFormat="1" applyFont="1" applyFill="1" applyBorder="1" applyAlignment="1">
      <alignment horizontal="right"/>
    </xf>
    <xf numFmtId="185" fontId="16" fillId="0" borderId="15" xfId="10" applyNumberFormat="1" applyFont="1" applyFill="1" applyBorder="1" applyAlignment="1">
      <alignment horizontal="right"/>
    </xf>
    <xf numFmtId="185" fontId="16" fillId="0" borderId="16" xfId="10" applyNumberFormat="1" applyFont="1" applyFill="1" applyBorder="1" applyAlignment="1">
      <alignment horizontal="right"/>
    </xf>
    <xf numFmtId="185" fontId="16" fillId="0" borderId="17" xfId="10" applyNumberFormat="1" applyFont="1" applyFill="1" applyBorder="1" applyAlignment="1">
      <alignment horizontal="right"/>
    </xf>
    <xf numFmtId="185" fontId="16" fillId="0" borderId="15" xfId="9" applyNumberFormat="1" applyFont="1" applyFill="1" applyBorder="1" applyAlignment="1">
      <alignment horizontal="right"/>
    </xf>
    <xf numFmtId="185" fontId="16" fillId="0" borderId="44" xfId="9" applyNumberFormat="1" applyFont="1" applyFill="1" applyBorder="1" applyAlignment="1">
      <alignment horizontal="right"/>
    </xf>
    <xf numFmtId="185" fontId="16" fillId="0" borderId="49" xfId="9" applyNumberFormat="1" applyFont="1" applyFill="1" applyBorder="1" applyAlignment="1">
      <alignment horizontal="right"/>
    </xf>
    <xf numFmtId="185" fontId="16" fillId="0" borderId="16" xfId="9" applyNumberFormat="1" applyFont="1" applyFill="1" applyBorder="1" applyAlignment="1">
      <alignment horizontal="right"/>
    </xf>
    <xf numFmtId="37" fontId="4" fillId="0" borderId="24" xfId="9" applyNumberFormat="1" applyFont="1" applyFill="1" applyBorder="1" applyAlignment="1">
      <alignment horizontal="centerContinuous"/>
    </xf>
    <xf numFmtId="185" fontId="16" fillId="0" borderId="18" xfId="10" applyNumberFormat="1" applyFont="1" applyFill="1" applyBorder="1" applyAlignment="1">
      <alignment horizontal="centerContinuous"/>
    </xf>
    <xf numFmtId="185" fontId="16" fillId="0" borderId="24" xfId="10" applyNumberFormat="1" applyFont="1" applyFill="1" applyBorder="1" applyAlignment="1">
      <alignment horizontal="right"/>
    </xf>
    <xf numFmtId="37" fontId="4" fillId="0" borderId="7" xfId="9" applyNumberFormat="1" applyFont="1" applyFill="1" applyBorder="1" applyAlignment="1">
      <alignment horizontal="center"/>
    </xf>
    <xf numFmtId="37" fontId="4" fillId="0" borderId="19" xfId="9" applyNumberFormat="1" applyFont="1" applyFill="1" applyBorder="1" applyAlignment="1">
      <alignment horizontal="distributed"/>
    </xf>
    <xf numFmtId="185" fontId="16" fillId="0" borderId="19" xfId="10" applyNumberFormat="1" applyFont="1" applyFill="1" applyBorder="1" applyAlignment="1">
      <alignment horizontal="right"/>
    </xf>
    <xf numFmtId="185" fontId="16" fillId="0" borderId="27" xfId="10" applyNumberFormat="1" applyFont="1" applyFill="1" applyBorder="1" applyAlignment="1">
      <alignment horizontal="right"/>
    </xf>
    <xf numFmtId="185" fontId="16" fillId="0" borderId="28" xfId="10" applyNumberFormat="1" applyFont="1" applyFill="1" applyBorder="1" applyAlignment="1">
      <alignment horizontal="right"/>
    </xf>
    <xf numFmtId="185" fontId="16" fillId="0" borderId="29" xfId="10" applyNumberFormat="1" applyFont="1" applyFill="1" applyBorder="1" applyAlignment="1">
      <alignment horizontal="right"/>
    </xf>
    <xf numFmtId="185" fontId="16" fillId="0" borderId="41" xfId="10" applyNumberFormat="1" applyFont="1" applyFill="1" applyBorder="1" applyAlignment="1">
      <alignment horizontal="right"/>
    </xf>
    <xf numFmtId="185" fontId="16" fillId="0" borderId="69" xfId="10" applyNumberFormat="1" applyFont="1" applyFill="1" applyBorder="1" applyAlignment="1">
      <alignment horizontal="right"/>
    </xf>
    <xf numFmtId="185" fontId="16" fillId="0" borderId="21" xfId="9" applyNumberFormat="1" applyFont="1" applyFill="1" applyBorder="1" applyAlignment="1">
      <alignment horizontal="right"/>
    </xf>
    <xf numFmtId="185" fontId="16" fillId="0" borderId="50" xfId="9" applyNumberFormat="1" applyFont="1" applyFill="1" applyBorder="1" applyAlignment="1">
      <alignment horizontal="right"/>
    </xf>
    <xf numFmtId="185" fontId="16" fillId="0" borderId="51" xfId="9" applyNumberFormat="1" applyFont="1" applyFill="1" applyBorder="1" applyAlignment="1">
      <alignment horizontal="right"/>
    </xf>
    <xf numFmtId="185" fontId="16" fillId="0" borderId="22" xfId="9" applyNumberFormat="1" applyFont="1" applyFill="1" applyBorder="1" applyAlignment="1">
      <alignment horizontal="right"/>
    </xf>
    <xf numFmtId="37" fontId="4" fillId="0" borderId="9" xfId="9" applyNumberFormat="1" applyFont="1" applyFill="1" applyBorder="1" applyAlignment="1">
      <alignment horizontal="centerContinuous"/>
    </xf>
    <xf numFmtId="185" fontId="16" fillId="0" borderId="19" xfId="10" applyNumberFormat="1" applyFont="1" applyFill="1" applyBorder="1" applyAlignment="1">
      <alignment horizontal="centerContinuous"/>
    </xf>
    <xf numFmtId="185" fontId="16" fillId="0" borderId="40" xfId="10" applyNumberFormat="1" applyFont="1" applyFill="1" applyBorder="1" applyAlignment="1">
      <alignment horizontal="right"/>
    </xf>
    <xf numFmtId="185" fontId="16" fillId="0" borderId="19" xfId="10" applyNumberFormat="1" applyFont="1" applyFill="1" applyBorder="1"/>
    <xf numFmtId="185" fontId="16" fillId="0" borderId="20" xfId="10" applyNumberFormat="1" applyFont="1" applyFill="1" applyBorder="1"/>
    <xf numFmtId="185" fontId="16" fillId="0" borderId="21" xfId="10" applyNumberFormat="1" applyFont="1" applyFill="1" applyBorder="1"/>
    <xf numFmtId="185" fontId="16" fillId="0" borderId="22" xfId="10" applyNumberFormat="1" applyFont="1" applyFill="1" applyBorder="1"/>
    <xf numFmtId="185" fontId="16" fillId="0" borderId="30" xfId="10" applyNumberFormat="1" applyFont="1" applyFill="1" applyBorder="1"/>
    <xf numFmtId="185" fontId="16" fillId="0" borderId="9" xfId="10" applyNumberFormat="1" applyFont="1" applyFill="1" applyBorder="1"/>
    <xf numFmtId="37" fontId="4" fillId="0" borderId="23" xfId="9" applyNumberFormat="1" applyFont="1" applyFill="1" applyBorder="1" applyAlignment="1">
      <alignment horizontal="distributed"/>
    </xf>
    <xf numFmtId="185" fontId="16" fillId="0" borderId="23" xfId="10" applyNumberFormat="1" applyFont="1" applyFill="1" applyBorder="1"/>
    <xf numFmtId="185" fontId="16" fillId="0" borderId="31" xfId="10" applyNumberFormat="1" applyFont="1" applyFill="1" applyBorder="1"/>
    <xf numFmtId="185" fontId="16" fillId="0" borderId="32" xfId="10" applyNumberFormat="1" applyFont="1" applyFill="1" applyBorder="1"/>
    <xf numFmtId="185" fontId="16" fillId="0" borderId="33" xfId="10" applyNumberFormat="1" applyFont="1" applyFill="1" applyBorder="1"/>
    <xf numFmtId="185" fontId="16" fillId="0" borderId="43" xfId="10" applyNumberFormat="1" applyFont="1" applyFill="1" applyBorder="1"/>
    <xf numFmtId="185" fontId="16" fillId="0" borderId="68" xfId="10" applyNumberFormat="1" applyFont="1" applyFill="1" applyBorder="1"/>
    <xf numFmtId="37" fontId="4" fillId="0" borderId="52" xfId="9" applyNumberFormat="1" applyFont="1" applyFill="1" applyBorder="1" applyAlignment="1">
      <alignment horizontal="centerContinuous"/>
    </xf>
    <xf numFmtId="185" fontId="16" fillId="0" borderId="72" xfId="10" applyNumberFormat="1" applyFont="1" applyFill="1" applyBorder="1" applyAlignment="1">
      <alignment horizontal="centerContinuous"/>
    </xf>
    <xf numFmtId="185" fontId="16" fillId="0" borderId="52" xfId="10" applyNumberFormat="1" applyFont="1" applyFill="1" applyBorder="1"/>
    <xf numFmtId="37" fontId="4" fillId="0" borderId="14" xfId="9" applyNumberFormat="1" applyFont="1" applyFill="1" applyBorder="1" applyAlignment="1">
      <alignment horizontal="centerContinuous"/>
    </xf>
    <xf numFmtId="185" fontId="16" fillId="0" borderId="18" xfId="10" applyNumberFormat="1" applyFont="1" applyFill="1" applyBorder="1"/>
    <xf numFmtId="185" fontId="16" fillId="0" borderId="13" xfId="10" applyNumberFormat="1" applyFont="1" applyFill="1" applyBorder="1"/>
    <xf numFmtId="185" fontId="16" fillId="0" borderId="15" xfId="10" applyNumberFormat="1" applyFont="1" applyFill="1" applyBorder="1"/>
    <xf numFmtId="185" fontId="16" fillId="0" borderId="16" xfId="10" applyNumberFormat="1" applyFont="1" applyFill="1" applyBorder="1"/>
    <xf numFmtId="185" fontId="16" fillId="0" borderId="44" xfId="10" applyNumberFormat="1" applyFont="1" applyFill="1" applyBorder="1"/>
    <xf numFmtId="185" fontId="16" fillId="0" borderId="24" xfId="10" applyNumberFormat="1" applyFont="1" applyFill="1" applyBorder="1"/>
    <xf numFmtId="37" fontId="4" fillId="0" borderId="26" xfId="9" applyNumberFormat="1" applyFont="1" applyFill="1" applyBorder="1" applyAlignment="1" applyProtection="1">
      <alignment horizontal="distributed"/>
    </xf>
    <xf numFmtId="185" fontId="16" fillId="0" borderId="26" xfId="10" applyNumberFormat="1" applyFont="1" applyFill="1" applyBorder="1"/>
    <xf numFmtId="185" fontId="16" fillId="0" borderId="27" xfId="10" applyNumberFormat="1" applyFont="1" applyFill="1" applyBorder="1"/>
    <xf numFmtId="185" fontId="16" fillId="0" borderId="28" xfId="10" applyNumberFormat="1" applyFont="1" applyFill="1" applyBorder="1"/>
    <xf numFmtId="185" fontId="16" fillId="0" borderId="29" xfId="10" applyNumberFormat="1" applyFont="1" applyFill="1" applyBorder="1"/>
    <xf numFmtId="185" fontId="16" fillId="0" borderId="46" xfId="10" applyNumberFormat="1" applyFont="1" applyFill="1" applyBorder="1"/>
    <xf numFmtId="185" fontId="16" fillId="0" borderId="28" xfId="9" applyNumberFormat="1" applyFont="1" applyFill="1" applyBorder="1" applyAlignment="1">
      <alignment horizontal="right"/>
    </xf>
    <xf numFmtId="185" fontId="16" fillId="0" borderId="53" xfId="9" applyNumberFormat="1" applyFont="1" applyFill="1" applyBorder="1" applyAlignment="1">
      <alignment horizontal="right"/>
    </xf>
    <xf numFmtId="185" fontId="16" fillId="0" borderId="54" xfId="9" applyNumberFormat="1" applyFont="1" applyFill="1" applyBorder="1" applyAlignment="1">
      <alignment horizontal="right"/>
    </xf>
    <xf numFmtId="185" fontId="16" fillId="0" borderId="29" xfId="9" applyNumberFormat="1" applyFont="1" applyFill="1" applyBorder="1" applyAlignment="1">
      <alignment horizontal="right"/>
    </xf>
    <xf numFmtId="37" fontId="4" fillId="0" borderId="45" xfId="9" applyNumberFormat="1" applyFont="1" applyFill="1" applyBorder="1" applyAlignment="1">
      <alignment horizontal="centerContinuous"/>
    </xf>
    <xf numFmtId="185" fontId="16" fillId="0" borderId="26" xfId="10" applyNumberFormat="1" applyFont="1" applyFill="1" applyBorder="1" applyAlignment="1">
      <alignment horizontal="centerContinuous"/>
    </xf>
    <xf numFmtId="185" fontId="16" fillId="0" borderId="45" xfId="10" applyNumberFormat="1" applyFont="1" applyFill="1" applyBorder="1"/>
    <xf numFmtId="37" fontId="4" fillId="0" borderId="19" xfId="9" applyNumberFormat="1" applyFont="1" applyFill="1" applyBorder="1" applyAlignment="1" applyProtection="1">
      <alignment horizontal="distributed"/>
    </xf>
    <xf numFmtId="185" fontId="16" fillId="0" borderId="20" xfId="10" applyNumberFormat="1" applyFont="1" applyFill="1" applyBorder="1" applyAlignment="1">
      <alignment horizontal="right"/>
    </xf>
    <xf numFmtId="185" fontId="16" fillId="0" borderId="21" xfId="10" applyNumberFormat="1" applyFont="1" applyFill="1" applyBorder="1" applyAlignment="1">
      <alignment horizontal="right"/>
    </xf>
    <xf numFmtId="185" fontId="16" fillId="0" borderId="22" xfId="10" applyNumberFormat="1" applyFont="1" applyFill="1" applyBorder="1" applyAlignment="1">
      <alignment horizontal="right"/>
    </xf>
    <xf numFmtId="185" fontId="16" fillId="0" borderId="30" xfId="10" applyNumberFormat="1" applyFont="1" applyFill="1" applyBorder="1" applyAlignment="1">
      <alignment horizontal="right"/>
    </xf>
    <xf numFmtId="185" fontId="16" fillId="0" borderId="9" xfId="10" applyNumberFormat="1" applyFont="1" applyFill="1" applyBorder="1" applyAlignment="1">
      <alignment horizontal="right"/>
    </xf>
    <xf numFmtId="37" fontId="4" fillId="0" borderId="12" xfId="9" applyNumberFormat="1" applyFont="1" applyFill="1" applyBorder="1" applyAlignment="1">
      <alignment horizontal="center"/>
    </xf>
    <xf numFmtId="37" fontId="4" fillId="0" borderId="23" xfId="9" applyNumberFormat="1" applyFont="1" applyFill="1" applyBorder="1" applyAlignment="1" applyProtection="1">
      <alignment horizontal="distributed"/>
    </xf>
    <xf numFmtId="185" fontId="16" fillId="0" borderId="23" xfId="10" applyNumberFormat="1" applyFont="1" applyFill="1" applyBorder="1" applyAlignment="1">
      <alignment horizontal="right"/>
    </xf>
    <xf numFmtId="185" fontId="16" fillId="0" borderId="31" xfId="10" applyNumberFormat="1" applyFont="1" applyFill="1" applyBorder="1" applyAlignment="1">
      <alignment horizontal="right"/>
    </xf>
    <xf numFmtId="185" fontId="16" fillId="0" borderId="32" xfId="10" applyNumberFormat="1" applyFont="1" applyFill="1" applyBorder="1" applyAlignment="1">
      <alignment horizontal="right"/>
    </xf>
    <xf numFmtId="185" fontId="16" fillId="0" borderId="33" xfId="10" applyNumberFormat="1" applyFont="1" applyFill="1" applyBorder="1" applyAlignment="1">
      <alignment horizontal="right"/>
    </xf>
    <xf numFmtId="185" fontId="16" fillId="0" borderId="34" xfId="10" applyNumberFormat="1" applyFont="1" applyFill="1" applyBorder="1" applyAlignment="1">
      <alignment horizontal="right"/>
    </xf>
    <xf numFmtId="185" fontId="16" fillId="0" borderId="32" xfId="9" applyNumberFormat="1" applyFont="1" applyFill="1" applyBorder="1" applyAlignment="1">
      <alignment horizontal="right"/>
    </xf>
    <xf numFmtId="185" fontId="16" fillId="0" borderId="47" xfId="9" applyNumberFormat="1" applyFont="1" applyFill="1" applyBorder="1" applyAlignment="1">
      <alignment horizontal="right"/>
    </xf>
    <xf numFmtId="185" fontId="16" fillId="0" borderId="55" xfId="9" applyNumberFormat="1" applyFont="1" applyFill="1" applyBorder="1" applyAlignment="1">
      <alignment horizontal="right"/>
    </xf>
    <xf numFmtId="185" fontId="16" fillId="0" borderId="33" xfId="9" applyNumberFormat="1" applyFont="1" applyFill="1" applyBorder="1" applyAlignment="1">
      <alignment horizontal="right"/>
    </xf>
    <xf numFmtId="37" fontId="4" fillId="0" borderId="42" xfId="9" applyNumberFormat="1" applyFont="1" applyFill="1" applyBorder="1" applyAlignment="1">
      <alignment horizontal="centerContinuous"/>
    </xf>
    <xf numFmtId="185" fontId="16" fillId="0" borderId="23" xfId="10" applyNumberFormat="1" applyFont="1" applyFill="1" applyBorder="1" applyAlignment="1">
      <alignment horizontal="centerContinuous"/>
    </xf>
    <xf numFmtId="185" fontId="16" fillId="0" borderId="42" xfId="10" applyNumberFormat="1" applyFont="1" applyFill="1" applyBorder="1" applyAlignment="1">
      <alignment horizontal="right"/>
    </xf>
    <xf numFmtId="0" fontId="25" fillId="0" borderId="0" xfId="9" applyFont="1" applyFill="1" applyAlignment="1"/>
    <xf numFmtId="37" fontId="16" fillId="0" borderId="0" xfId="9" applyNumberFormat="1" applyFont="1" applyFill="1" applyAlignment="1">
      <alignment vertical="center"/>
    </xf>
    <xf numFmtId="37" fontId="24" fillId="0" borderId="0" xfId="9" applyNumberFormat="1" applyFont="1" applyFill="1" applyAlignment="1">
      <alignment vertical="center"/>
    </xf>
    <xf numFmtId="37" fontId="23" fillId="0" borderId="0" xfId="9" applyNumberFormat="1" applyFont="1" applyFill="1" applyAlignment="1">
      <alignment horizontal="centerContinuous"/>
    </xf>
    <xf numFmtId="37" fontId="23" fillId="0" borderId="1" xfId="9" applyNumberFormat="1" applyFont="1" applyFill="1" applyBorder="1" applyAlignment="1">
      <alignment horizontal="centerContinuous"/>
    </xf>
    <xf numFmtId="37" fontId="23" fillId="0" borderId="1" xfId="9" applyNumberFormat="1" applyFont="1" applyFill="1" applyBorder="1" applyAlignment="1">
      <alignment horizontal="left"/>
    </xf>
    <xf numFmtId="37" fontId="4" fillId="0" borderId="5" xfId="9" applyNumberFormat="1" applyFont="1" applyFill="1" applyBorder="1" applyAlignment="1">
      <alignment horizontal="distributed"/>
    </xf>
    <xf numFmtId="0" fontId="1" fillId="0" borderId="7" xfId="9" applyFill="1" applyBorder="1"/>
    <xf numFmtId="37" fontId="4" fillId="0" borderId="0" xfId="9" applyNumberFormat="1" applyFont="1" applyFill="1" applyBorder="1" applyAlignment="1">
      <alignment horizontal="distributed"/>
    </xf>
    <xf numFmtId="37" fontId="4" fillId="0" borderId="35" xfId="9" applyNumberFormat="1" applyFont="1" applyFill="1" applyBorder="1" applyAlignment="1">
      <alignment horizontal="center"/>
    </xf>
    <xf numFmtId="37" fontId="4" fillId="0" borderId="36" xfId="9" applyNumberFormat="1" applyFont="1" applyFill="1" applyBorder="1" applyAlignment="1">
      <alignment horizontal="center"/>
    </xf>
    <xf numFmtId="37" fontId="4" fillId="0" borderId="37" xfId="9" applyNumberFormat="1" applyFont="1" applyFill="1" applyBorder="1" applyAlignment="1">
      <alignment horizontal="center"/>
    </xf>
    <xf numFmtId="37" fontId="4" fillId="0" borderId="38" xfId="9" applyNumberFormat="1" applyFont="1" applyFill="1" applyBorder="1" applyAlignment="1">
      <alignment horizontal="center"/>
    </xf>
    <xf numFmtId="37" fontId="4" fillId="0" borderId="0" xfId="9" applyNumberFormat="1" applyFont="1" applyFill="1" applyBorder="1" applyAlignment="1">
      <alignment horizontal="center"/>
    </xf>
    <xf numFmtId="37" fontId="4" fillId="0" borderId="39" xfId="9" applyNumberFormat="1" applyFont="1" applyFill="1" applyBorder="1" applyAlignment="1">
      <alignment horizontal="center"/>
    </xf>
    <xf numFmtId="37" fontId="4" fillId="0" borderId="8" xfId="9" applyNumberFormat="1" applyFont="1" applyFill="1" applyBorder="1" applyAlignment="1">
      <alignment horizontal="distributed"/>
    </xf>
    <xf numFmtId="37" fontId="4" fillId="0" borderId="8" xfId="9" applyNumberFormat="1" applyFont="1" applyFill="1" applyBorder="1" applyAlignment="1">
      <alignment horizontal="center"/>
    </xf>
    <xf numFmtId="37" fontId="4" fillId="0" borderId="5" xfId="9" applyNumberFormat="1" applyFont="1" applyFill="1" applyBorder="1" applyAlignment="1">
      <alignment horizontal="centerContinuous" vertical="top"/>
    </xf>
    <xf numFmtId="37" fontId="9" fillId="0" borderId="1" xfId="9" applyNumberFormat="1" applyFont="1" applyFill="1" applyBorder="1" applyAlignment="1">
      <alignment horizontal="centerContinuous"/>
    </xf>
    <xf numFmtId="38" fontId="32" fillId="0" borderId="1" xfId="10" applyFont="1" applyFill="1" applyBorder="1" applyAlignment="1">
      <alignment horizontal="centerContinuous"/>
    </xf>
    <xf numFmtId="186" fontId="32" fillId="0" borderId="61" xfId="10" applyNumberFormat="1" applyFont="1" applyFill="1" applyBorder="1" applyAlignment="1">
      <alignment horizontal="right"/>
    </xf>
    <xf numFmtId="186" fontId="32" fillId="0" borderId="61" xfId="9" applyNumberFormat="1" applyFont="1" applyFill="1" applyBorder="1" applyAlignment="1">
      <alignment horizontal="right"/>
    </xf>
    <xf numFmtId="186" fontId="32" fillId="0" borderId="64" xfId="9" applyNumberFormat="1" applyFont="1" applyFill="1" applyBorder="1" applyAlignment="1">
      <alignment horizontal="right"/>
    </xf>
    <xf numFmtId="185" fontId="32" fillId="0" borderId="63" xfId="10" applyNumberFormat="1" applyFont="1" applyFill="1" applyBorder="1" applyAlignment="1">
      <alignment horizontal="right"/>
    </xf>
    <xf numFmtId="37" fontId="9" fillId="0" borderId="7" xfId="9" applyNumberFormat="1" applyFont="1" applyFill="1" applyBorder="1" applyAlignment="1">
      <alignment horizontal="center"/>
    </xf>
    <xf numFmtId="38" fontId="16" fillId="0" borderId="1" xfId="10" applyFont="1" applyFill="1" applyBorder="1" applyAlignment="1">
      <alignment horizontal="centerContinuous"/>
    </xf>
    <xf numFmtId="186" fontId="16" fillId="0" borderId="15" xfId="10" applyNumberFormat="1" applyFont="1" applyFill="1" applyBorder="1" applyAlignment="1">
      <alignment horizontal="right"/>
    </xf>
    <xf numFmtId="186" fontId="16" fillId="0" borderId="15" xfId="9" applyNumberFormat="1" applyFont="1" applyFill="1" applyBorder="1" applyAlignment="1">
      <alignment horizontal="right"/>
    </xf>
    <xf numFmtId="186" fontId="16" fillId="0" borderId="49" xfId="9" applyNumberFormat="1" applyFont="1" applyFill="1" applyBorder="1" applyAlignment="1">
      <alignment horizontal="right"/>
    </xf>
    <xf numFmtId="185" fontId="16" fillId="0" borderId="44" xfId="10" applyNumberFormat="1" applyFont="1" applyFill="1" applyBorder="1" applyAlignment="1">
      <alignment horizontal="right"/>
    </xf>
    <xf numFmtId="38" fontId="16" fillId="0" borderId="30" xfId="10" applyFont="1" applyFill="1" applyBorder="1" applyAlignment="1">
      <alignment horizontal="centerContinuous"/>
    </xf>
    <xf numFmtId="186" fontId="16" fillId="0" borderId="21" xfId="10" applyNumberFormat="1" applyFont="1" applyFill="1" applyBorder="1" applyAlignment="1">
      <alignment horizontal="right"/>
    </xf>
    <xf numFmtId="186" fontId="16" fillId="0" borderId="69" xfId="10" applyNumberFormat="1" applyFont="1" applyFill="1" applyBorder="1" applyAlignment="1">
      <alignment horizontal="right"/>
    </xf>
    <xf numFmtId="186" fontId="16" fillId="0" borderId="21" xfId="9" applyNumberFormat="1" applyFont="1" applyFill="1" applyBorder="1" applyAlignment="1">
      <alignment horizontal="right"/>
    </xf>
    <xf numFmtId="186" fontId="16" fillId="0" borderId="51" xfId="9" applyNumberFormat="1" applyFont="1" applyFill="1" applyBorder="1" applyAlignment="1">
      <alignment horizontal="right"/>
    </xf>
    <xf numFmtId="185" fontId="16" fillId="0" borderId="50" xfId="10" applyNumberFormat="1" applyFont="1" applyFill="1" applyBorder="1" applyAlignment="1">
      <alignment horizontal="right"/>
    </xf>
    <xf numFmtId="186" fontId="16" fillId="0" borderId="21" xfId="10" applyNumberFormat="1" applyFont="1" applyFill="1" applyBorder="1"/>
    <xf numFmtId="38" fontId="16" fillId="0" borderId="34" xfId="10" applyFont="1" applyFill="1" applyBorder="1" applyAlignment="1">
      <alignment horizontal="centerContinuous"/>
    </xf>
    <xf numFmtId="186" fontId="16" fillId="0" borderId="32" xfId="10" applyNumberFormat="1" applyFont="1" applyFill="1" applyBorder="1" applyAlignment="1">
      <alignment horizontal="right"/>
    </xf>
    <xf numFmtId="185" fontId="16" fillId="0" borderId="43" xfId="10" applyNumberFormat="1" applyFont="1" applyFill="1" applyBorder="1" applyAlignment="1">
      <alignment horizontal="right"/>
    </xf>
    <xf numFmtId="186" fontId="16" fillId="0" borderId="68" xfId="10" applyNumberFormat="1" applyFont="1" applyFill="1" applyBorder="1"/>
    <xf numFmtId="37" fontId="4" fillId="0" borderId="17" xfId="9" applyNumberFormat="1" applyFont="1" applyFill="1" applyBorder="1" applyAlignment="1">
      <alignment horizontal="centerContinuous"/>
    </xf>
    <xf numFmtId="38" fontId="16" fillId="0" borderId="17" xfId="10" applyFont="1" applyFill="1" applyBorder="1" applyAlignment="1">
      <alignment horizontal="centerContinuous"/>
    </xf>
    <xf numFmtId="186" fontId="16" fillId="0" borderId="15" xfId="10" applyNumberFormat="1" applyFont="1" applyFill="1" applyBorder="1"/>
    <xf numFmtId="37" fontId="4" fillId="0" borderId="45" xfId="9" applyNumberFormat="1" applyFont="1" applyFill="1" applyBorder="1" applyAlignment="1" applyProtection="1">
      <alignment horizontal="centerContinuous"/>
    </xf>
    <xf numFmtId="38" fontId="16" fillId="0" borderId="46" xfId="10" applyFont="1" applyFill="1" applyBorder="1" applyAlignment="1">
      <alignment horizontal="centerContinuous"/>
    </xf>
    <xf numFmtId="186" fontId="16" fillId="0" borderId="28" xfId="10" applyNumberFormat="1" applyFont="1" applyFill="1" applyBorder="1" applyAlignment="1">
      <alignment horizontal="right"/>
    </xf>
    <xf numFmtId="185" fontId="16" fillId="0" borderId="46" xfId="10" applyNumberFormat="1" applyFont="1" applyFill="1" applyBorder="1" applyAlignment="1">
      <alignment horizontal="right"/>
    </xf>
    <xf numFmtId="186" fontId="16" fillId="0" borderId="28" xfId="10" applyNumberFormat="1" applyFont="1" applyFill="1" applyBorder="1"/>
    <xf numFmtId="186" fontId="16" fillId="0" borderId="28" xfId="9" applyNumberFormat="1" applyFont="1" applyFill="1" applyBorder="1" applyAlignment="1">
      <alignment horizontal="right"/>
    </xf>
    <xf numFmtId="186" fontId="16" fillId="0" borderId="54" xfId="9" applyNumberFormat="1" applyFont="1" applyFill="1" applyBorder="1" applyAlignment="1">
      <alignment horizontal="right"/>
    </xf>
    <xf numFmtId="185" fontId="16" fillId="0" borderId="53" xfId="10" applyNumberFormat="1" applyFont="1" applyFill="1" applyBorder="1" applyAlignment="1">
      <alignment horizontal="right"/>
    </xf>
    <xf numFmtId="37" fontId="4" fillId="0" borderId="9" xfId="9" applyNumberFormat="1" applyFont="1" applyFill="1" applyBorder="1" applyAlignment="1" applyProtection="1">
      <alignment horizontal="centerContinuous"/>
    </xf>
    <xf numFmtId="37" fontId="4" fillId="0" borderId="10" xfId="9" applyNumberFormat="1" applyFont="1" applyFill="1" applyBorder="1" applyAlignment="1">
      <alignment horizontal="center"/>
    </xf>
    <xf numFmtId="37" fontId="4" fillId="0" borderId="42" xfId="9" applyNumberFormat="1" applyFont="1" applyFill="1" applyBorder="1" applyAlignment="1" applyProtection="1">
      <alignment horizontal="centerContinuous"/>
    </xf>
    <xf numFmtId="186" fontId="16" fillId="0" borderId="32" xfId="9" applyNumberFormat="1" applyFont="1" applyFill="1" applyBorder="1" applyAlignment="1">
      <alignment horizontal="right"/>
    </xf>
    <xf numFmtId="186" fontId="16" fillId="0" borderId="55" xfId="9" applyNumberFormat="1" applyFont="1" applyFill="1" applyBorder="1" applyAlignment="1">
      <alignment horizontal="right"/>
    </xf>
    <xf numFmtId="185" fontId="16" fillId="0" borderId="47" xfId="10" applyNumberFormat="1" applyFont="1" applyFill="1" applyBorder="1" applyAlignment="1">
      <alignment horizontal="right"/>
    </xf>
    <xf numFmtId="37" fontId="16" fillId="0" borderId="0" xfId="9" applyNumberFormat="1" applyFont="1" applyFill="1" applyAlignment="1">
      <alignment horizontal="center"/>
    </xf>
    <xf numFmtId="37" fontId="16" fillId="0" borderId="0" xfId="9" applyNumberFormat="1" applyFont="1" applyFill="1" applyAlignment="1"/>
    <xf numFmtId="0" fontId="17" fillId="0" borderId="0" xfId="9" applyFont="1" applyFill="1"/>
    <xf numFmtId="37" fontId="16" fillId="0" borderId="0" xfId="9" applyNumberFormat="1" applyFont="1" applyFill="1" applyAlignment="1">
      <alignment horizontal="left"/>
    </xf>
    <xf numFmtId="37" fontId="26" fillId="0" borderId="0" xfId="9" applyNumberFormat="1" applyFont="1" applyFill="1" applyAlignment="1"/>
    <xf numFmtId="37" fontId="4" fillId="0" borderId="0" xfId="9" applyNumberFormat="1" applyFont="1" applyFill="1" applyAlignment="1">
      <alignment horizontal="left"/>
    </xf>
    <xf numFmtId="185" fontId="16" fillId="0" borderId="78" xfId="10" applyNumberFormat="1" applyFont="1" applyFill="1" applyBorder="1" applyAlignment="1">
      <alignment horizontal="right"/>
    </xf>
    <xf numFmtId="185" fontId="16" fillId="0" borderId="79" xfId="10" applyNumberFormat="1" applyFont="1" applyFill="1" applyBorder="1" applyAlignment="1">
      <alignment horizontal="right"/>
    </xf>
    <xf numFmtId="185" fontId="16" fillId="0" borderId="80" xfId="10" applyNumberFormat="1" applyFont="1" applyFill="1" applyBorder="1" applyAlignment="1">
      <alignment horizontal="right"/>
    </xf>
    <xf numFmtId="185" fontId="16" fillId="0" borderId="68" xfId="10" applyNumberFormat="1" applyFont="1" applyFill="1" applyBorder="1" applyAlignment="1">
      <alignment horizontal="right"/>
    </xf>
    <xf numFmtId="185" fontId="16" fillId="0" borderId="81" xfId="10" applyNumberFormat="1" applyFont="1" applyFill="1" applyBorder="1" applyAlignment="1">
      <alignment horizontal="right"/>
    </xf>
    <xf numFmtId="0" fontId="20" fillId="0" borderId="0" xfId="6" applyFont="1" applyFill="1" applyAlignment="1">
      <alignment horizontal="center" vertical="center"/>
    </xf>
    <xf numFmtId="0" fontId="21" fillId="0" borderId="0" xfId="6" applyFont="1" applyFill="1" applyAlignment="1">
      <alignment horizontal="distributed" vertical="center"/>
    </xf>
    <xf numFmtId="0" fontId="21" fillId="0" borderId="0" xfId="6" applyFont="1" applyFill="1" applyAlignment="1">
      <alignment horizontal="center" vertical="center"/>
    </xf>
    <xf numFmtId="0" fontId="6" fillId="0" borderId="68" xfId="0" applyFont="1" applyFill="1" applyBorder="1" applyAlignment="1">
      <alignment horizontal="distributed" vertical="center" justifyLastLine="1"/>
    </xf>
    <xf numFmtId="0" fontId="6" fillId="0" borderId="69" xfId="0" applyFont="1" applyFill="1" applyBorder="1" applyAlignment="1">
      <alignment horizontal="distributed" vertical="center" justifyLastLine="1"/>
    </xf>
    <xf numFmtId="0" fontId="6" fillId="0" borderId="68" xfId="0" applyFont="1" applyFill="1" applyBorder="1" applyAlignment="1">
      <alignment horizontal="center" vertical="center" wrapText="1"/>
    </xf>
    <xf numFmtId="0" fontId="6" fillId="0" borderId="69" xfId="0" applyFont="1" applyFill="1" applyBorder="1" applyAlignment="1">
      <alignment horizontal="center" vertical="center" wrapText="1"/>
    </xf>
    <xf numFmtId="0" fontId="6" fillId="0" borderId="37" xfId="0" applyFont="1" applyFill="1" applyBorder="1" applyAlignment="1">
      <alignment horizontal="center" vertical="center"/>
    </xf>
    <xf numFmtId="0" fontId="6" fillId="0" borderId="69" xfId="0" applyFont="1" applyFill="1" applyBorder="1" applyAlignment="1">
      <alignment horizontal="center" vertical="center"/>
    </xf>
    <xf numFmtId="0" fontId="6" fillId="0" borderId="66" xfId="0" applyFont="1" applyFill="1" applyBorder="1" applyAlignment="1">
      <alignment horizontal="center" vertical="center"/>
    </xf>
    <xf numFmtId="0" fontId="6" fillId="0" borderId="37" xfId="0" applyFont="1" applyFill="1" applyBorder="1" applyAlignment="1">
      <alignment horizontal="center" vertical="center" wrapText="1"/>
    </xf>
    <xf numFmtId="0" fontId="11" fillId="0" borderId="21" xfId="0" applyFont="1" applyFill="1" applyBorder="1" applyAlignment="1">
      <alignment horizontal="distributed" vertical="center" justifyLastLine="1"/>
    </xf>
    <xf numFmtId="0" fontId="4" fillId="0" borderId="50" xfId="0" applyFont="1" applyFill="1" applyBorder="1" applyAlignment="1">
      <alignment horizontal="distributed" vertical="center" justifyLastLine="1"/>
    </xf>
    <xf numFmtId="0" fontId="4" fillId="0" borderId="51" xfId="0" applyFont="1" applyFill="1" applyBorder="1" applyAlignment="1">
      <alignment horizontal="distributed" vertical="center" justifyLastLine="1"/>
    </xf>
    <xf numFmtId="0" fontId="4" fillId="0" borderId="68" xfId="0" applyFont="1" applyFill="1" applyBorder="1" applyAlignment="1">
      <alignment horizontal="distributed" vertical="center"/>
    </xf>
    <xf numFmtId="0" fontId="4" fillId="0" borderId="37" xfId="0" applyFont="1" applyFill="1" applyBorder="1" applyAlignment="1">
      <alignment horizontal="distributed" vertical="center"/>
    </xf>
    <xf numFmtId="0" fontId="4" fillId="0" borderId="69" xfId="0" applyFont="1" applyFill="1" applyBorder="1" applyAlignment="1">
      <alignment horizontal="distributed" vertical="center"/>
    </xf>
    <xf numFmtId="0" fontId="4" fillId="0" borderId="21" xfId="0" applyFont="1" applyFill="1" applyBorder="1" applyAlignment="1">
      <alignment horizontal="distributed" vertical="center" justifyLastLine="1"/>
    </xf>
    <xf numFmtId="0" fontId="4" fillId="0" borderId="69" xfId="0" applyFont="1" applyFill="1" applyBorder="1" applyAlignment="1">
      <alignment horizontal="distributed" vertical="center" justifyLastLine="1"/>
    </xf>
    <xf numFmtId="0" fontId="11" fillId="0" borderId="66" xfId="0" applyFont="1" applyFill="1" applyBorder="1" applyAlignment="1">
      <alignment horizontal="center" vertical="center"/>
    </xf>
    <xf numFmtId="0" fontId="11" fillId="0" borderId="67" xfId="0" applyFont="1" applyFill="1" applyBorder="1" applyAlignment="1">
      <alignment horizontal="center" vertical="center"/>
    </xf>
    <xf numFmtId="0" fontId="11" fillId="0" borderId="38"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65" xfId="0" applyFont="1" applyFill="1" applyBorder="1" applyAlignment="1">
      <alignment horizontal="center" vertical="center"/>
    </xf>
    <xf numFmtId="0" fontId="11" fillId="0" borderId="70" xfId="0" applyFont="1" applyFill="1" applyBorder="1" applyAlignment="1">
      <alignment horizontal="center" vertical="center"/>
    </xf>
    <xf numFmtId="0" fontId="11" fillId="0" borderId="50"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51" xfId="0" applyFont="1" applyFill="1" applyBorder="1" applyAlignment="1">
      <alignment horizontal="center" vertical="center"/>
    </xf>
    <xf numFmtId="0" fontId="11" fillId="0" borderId="50" xfId="0" applyFont="1" applyFill="1" applyBorder="1" applyAlignment="1">
      <alignment horizontal="distributed" vertical="center" justifyLastLine="1"/>
    </xf>
    <xf numFmtId="0" fontId="11" fillId="0" borderId="30" xfId="0" applyFont="1" applyFill="1" applyBorder="1" applyAlignment="1">
      <alignment horizontal="distributed" vertical="center" justifyLastLine="1"/>
    </xf>
    <xf numFmtId="0" fontId="11" fillId="0" borderId="51" xfId="0" applyFont="1" applyFill="1" applyBorder="1" applyAlignment="1">
      <alignment horizontal="distributed" vertical="center" justifyLastLine="1"/>
    </xf>
    <xf numFmtId="0" fontId="12" fillId="0" borderId="30" xfId="0" applyFont="1" applyFill="1" applyBorder="1" applyAlignment="1">
      <alignment horizontal="distributed" vertical="center" justifyLastLine="1"/>
    </xf>
    <xf numFmtId="0" fontId="12" fillId="0" borderId="51" xfId="0" applyFont="1" applyFill="1" applyBorder="1" applyAlignment="1">
      <alignment horizontal="distributed" vertical="center" justifyLastLine="1"/>
    </xf>
    <xf numFmtId="0" fontId="11" fillId="0" borderId="66" xfId="0" applyFont="1" applyFill="1" applyBorder="1" applyAlignment="1">
      <alignment horizontal="distributed" vertical="center" justifyLastLine="1"/>
    </xf>
    <xf numFmtId="0" fontId="11" fillId="0" borderId="67" xfId="0" applyFont="1" applyFill="1" applyBorder="1" applyAlignment="1">
      <alignment horizontal="distributed" vertical="center" justifyLastLine="1"/>
    </xf>
    <xf numFmtId="0" fontId="11" fillId="0" borderId="65" xfId="0" applyFont="1" applyFill="1" applyBorder="1" applyAlignment="1">
      <alignment horizontal="distributed" vertical="center" justifyLastLine="1"/>
    </xf>
    <xf numFmtId="0" fontId="11" fillId="0" borderId="70" xfId="0" applyFont="1" applyFill="1" applyBorder="1" applyAlignment="1">
      <alignment horizontal="distributed" vertical="center" justifyLastLine="1"/>
    </xf>
    <xf numFmtId="0" fontId="0" fillId="0" borderId="37" xfId="0" applyBorder="1" applyAlignment="1">
      <alignment horizontal="distributed" vertical="center"/>
    </xf>
    <xf numFmtId="0" fontId="0" fillId="0" borderId="69" xfId="0" applyBorder="1" applyAlignment="1">
      <alignment horizontal="distributed" vertical="center"/>
    </xf>
    <xf numFmtId="0" fontId="4" fillId="0" borderId="68" xfId="0" applyFont="1" applyFill="1" applyBorder="1" applyAlignment="1">
      <alignment horizontal="center" vertical="center" shrinkToFit="1"/>
    </xf>
    <xf numFmtId="0" fontId="0" fillId="0" borderId="37" xfId="0" applyBorder="1" applyAlignment="1">
      <alignment vertical="center"/>
    </xf>
    <xf numFmtId="0" fontId="0" fillId="0" borderId="69" xfId="0" applyBorder="1" applyAlignment="1">
      <alignment vertical="center"/>
    </xf>
    <xf numFmtId="0" fontId="0" fillId="0" borderId="37" xfId="0" applyBorder="1" applyAlignment="1">
      <alignment horizontal="distributed"/>
    </xf>
    <xf numFmtId="0" fontId="0" fillId="0" borderId="69" xfId="0" applyBorder="1" applyAlignment="1">
      <alignment horizontal="distributed"/>
    </xf>
    <xf numFmtId="0" fontId="4" fillId="0" borderId="68" xfId="0" applyFont="1" applyFill="1" applyBorder="1" applyAlignment="1">
      <alignment horizontal="center" vertical="center" justifyLastLine="1"/>
    </xf>
    <xf numFmtId="0" fontId="4" fillId="0" borderId="37" xfId="0" applyFont="1" applyFill="1" applyBorder="1" applyAlignment="1">
      <alignment horizontal="center" vertical="center" justifyLastLine="1"/>
    </xf>
    <xf numFmtId="0" fontId="4" fillId="0" borderId="65" xfId="0" applyFont="1" applyFill="1" applyBorder="1" applyAlignment="1">
      <alignment horizontal="center" vertical="center" justifyLastLine="1"/>
    </xf>
    <xf numFmtId="0" fontId="4" fillId="0" borderId="68"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37" xfId="0" applyFont="1" applyFill="1" applyBorder="1" applyAlignment="1">
      <alignment horizontal="center" vertical="center"/>
    </xf>
    <xf numFmtId="0" fontId="12" fillId="0" borderId="30" xfId="0" applyFont="1" applyFill="1" applyBorder="1"/>
    <xf numFmtId="0" fontId="12" fillId="0" borderId="51" xfId="0" applyFont="1" applyFill="1" applyBorder="1"/>
    <xf numFmtId="0" fontId="11" fillId="0" borderId="50" xfId="0" applyFont="1" applyFill="1" applyBorder="1" applyAlignment="1">
      <alignment horizontal="center" vertical="center" justifyLastLine="1"/>
    </xf>
    <xf numFmtId="0" fontId="11" fillId="0" borderId="51" xfId="0" applyFont="1" applyFill="1" applyBorder="1" applyAlignment="1">
      <alignment horizontal="center" vertical="center" justifyLastLine="1"/>
    </xf>
    <xf numFmtId="0" fontId="4" fillId="0" borderId="50" xfId="0" applyFont="1" applyFill="1" applyBorder="1" applyAlignment="1">
      <alignment horizontal="center" vertical="center" justifyLastLine="1"/>
    </xf>
    <xf numFmtId="0" fontId="4" fillId="0" borderId="51" xfId="0" applyFont="1" applyFill="1" applyBorder="1" applyAlignment="1">
      <alignment horizontal="center" vertical="center" justifyLastLine="1"/>
    </xf>
    <xf numFmtId="0" fontId="4" fillId="0" borderId="66" xfId="0" applyFont="1" applyFill="1" applyBorder="1" applyAlignment="1">
      <alignment horizontal="distributed" vertical="center" justifyLastLine="1"/>
    </xf>
    <xf numFmtId="0" fontId="4" fillId="0" borderId="67" xfId="0" applyFont="1" applyFill="1" applyBorder="1" applyAlignment="1">
      <alignment horizontal="distributed" vertical="center" justifyLastLine="1"/>
    </xf>
    <xf numFmtId="0" fontId="4" fillId="0" borderId="65" xfId="0" applyFont="1" applyFill="1" applyBorder="1" applyAlignment="1">
      <alignment horizontal="distributed" vertical="center" justifyLastLine="1"/>
    </xf>
    <xf numFmtId="0" fontId="4" fillId="0" borderId="70" xfId="0" applyFont="1" applyFill="1" applyBorder="1" applyAlignment="1">
      <alignment horizontal="distributed" vertical="center" justifyLastLine="1"/>
    </xf>
    <xf numFmtId="0" fontId="4" fillId="0" borderId="30" xfId="0" applyFont="1" applyFill="1" applyBorder="1" applyAlignment="1">
      <alignment horizontal="center" vertical="center" justifyLastLine="1"/>
    </xf>
    <xf numFmtId="0" fontId="4" fillId="0" borderId="30" xfId="0" applyFont="1" applyFill="1" applyBorder="1" applyAlignment="1">
      <alignment horizontal="distributed" vertical="center" justifyLastLine="1"/>
    </xf>
    <xf numFmtId="0" fontId="4" fillId="0" borderId="50" xfId="0" applyFont="1" applyFill="1" applyBorder="1" applyAlignment="1">
      <alignment horizontal="distributed" vertical="center" justifyLastLine="1" shrinkToFit="1"/>
    </xf>
    <xf numFmtId="0" fontId="4" fillId="0" borderId="51" xfId="0" applyFont="1" applyFill="1" applyBorder="1" applyAlignment="1">
      <alignment horizontal="distributed" vertical="center" justifyLastLine="1" shrinkToFit="1"/>
    </xf>
    <xf numFmtId="0" fontId="6" fillId="0" borderId="66" xfId="0" applyFont="1" applyFill="1" applyBorder="1" applyAlignment="1">
      <alignment horizontal="distributed" vertical="center" justifyLastLine="1"/>
    </xf>
    <xf numFmtId="0" fontId="0" fillId="0" borderId="43" xfId="0" applyFill="1" applyBorder="1" applyAlignment="1">
      <alignment horizontal="distributed" vertical="center" justifyLastLine="1"/>
    </xf>
    <xf numFmtId="0" fontId="0" fillId="0" borderId="67" xfId="0" applyFill="1" applyBorder="1" applyAlignment="1">
      <alignment horizontal="distributed" vertical="center" justifyLastLine="1"/>
    </xf>
    <xf numFmtId="0" fontId="0" fillId="0" borderId="65" xfId="0" applyFill="1" applyBorder="1" applyAlignment="1">
      <alignment horizontal="distributed" vertical="center" justifyLastLine="1"/>
    </xf>
    <xf numFmtId="0" fontId="0" fillId="0" borderId="41" xfId="0" applyFill="1" applyBorder="1" applyAlignment="1">
      <alignment horizontal="distributed" vertical="center" justifyLastLine="1"/>
    </xf>
    <xf numFmtId="0" fontId="0" fillId="0" borderId="70" xfId="0" applyFill="1" applyBorder="1" applyAlignment="1">
      <alignment horizontal="distributed" vertical="center" justifyLastLine="1"/>
    </xf>
    <xf numFmtId="0" fontId="6" fillId="0" borderId="65" xfId="0" applyFont="1" applyFill="1" applyBorder="1" applyAlignment="1">
      <alignment horizontal="center" vertical="center"/>
    </xf>
    <xf numFmtId="0" fontId="6" fillId="0" borderId="70" xfId="0" applyFont="1" applyFill="1" applyBorder="1" applyAlignment="1">
      <alignment horizontal="center" vertical="center"/>
    </xf>
    <xf numFmtId="0" fontId="6" fillId="0" borderId="50"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50" xfId="0" applyFont="1" applyFill="1" applyBorder="1" applyAlignment="1">
      <alignment horizontal="distributed" vertical="center" indent="8"/>
    </xf>
    <xf numFmtId="0" fontId="6" fillId="0" borderId="30" xfId="0" applyFont="1" applyFill="1" applyBorder="1" applyAlignment="1">
      <alignment horizontal="distributed" vertical="center" indent="8"/>
    </xf>
    <xf numFmtId="0" fontId="6" fillId="0" borderId="51" xfId="0" applyFont="1" applyFill="1" applyBorder="1" applyAlignment="1">
      <alignment horizontal="distributed" vertical="center" indent="8"/>
    </xf>
    <xf numFmtId="0" fontId="6" fillId="0" borderId="66" xfId="0" applyFont="1" applyFill="1" applyBorder="1" applyAlignment="1">
      <alignment horizontal="center" vertical="center" wrapText="1" justifyLastLine="1"/>
    </xf>
    <xf numFmtId="0" fontId="6" fillId="0" borderId="43" xfId="0" applyFont="1" applyFill="1" applyBorder="1" applyAlignment="1">
      <alignment horizontal="center" vertical="center" justifyLastLine="1"/>
    </xf>
    <xf numFmtId="0" fontId="6" fillId="0" borderId="65" xfId="0" applyFont="1" applyFill="1" applyBorder="1" applyAlignment="1">
      <alignment horizontal="center" vertical="center" justifyLastLine="1"/>
    </xf>
    <xf numFmtId="0" fontId="6" fillId="0" borderId="41" xfId="0" applyFont="1" applyFill="1" applyBorder="1" applyAlignment="1">
      <alignment horizontal="center" vertical="center" justifyLastLine="1"/>
    </xf>
    <xf numFmtId="0" fontId="6" fillId="0" borderId="68" xfId="0" applyFont="1" applyFill="1" applyBorder="1" applyAlignment="1">
      <alignment horizontal="center" vertical="center"/>
    </xf>
    <xf numFmtId="0" fontId="6" fillId="0" borderId="67" xfId="0" applyFont="1" applyFill="1" applyBorder="1" applyAlignment="1">
      <alignment horizontal="center" vertical="center"/>
    </xf>
    <xf numFmtId="0" fontId="6" fillId="0" borderId="50" xfId="0" applyFont="1" applyFill="1" applyBorder="1" applyAlignment="1">
      <alignment horizontal="distributed" vertical="center" justifyLastLine="1"/>
    </xf>
    <xf numFmtId="0" fontId="6" fillId="0" borderId="30" xfId="0" applyFont="1" applyFill="1" applyBorder="1" applyAlignment="1">
      <alignment horizontal="distributed" vertical="center" justifyLastLine="1"/>
    </xf>
    <xf numFmtId="0" fontId="6" fillId="0" borderId="51" xfId="0" applyFont="1" applyFill="1" applyBorder="1" applyAlignment="1">
      <alignment horizontal="distributed" vertical="center" justifyLastLine="1"/>
    </xf>
    <xf numFmtId="0" fontId="4" fillId="0" borderId="68" xfId="0" applyFont="1" applyFill="1" applyBorder="1" applyAlignment="1">
      <alignment horizontal="distributed" vertical="center" justifyLastLine="1"/>
    </xf>
    <xf numFmtId="0" fontId="4" fillId="0" borderId="37" xfId="0" applyFont="1" applyFill="1" applyBorder="1" applyAlignment="1">
      <alignment horizontal="distributed" vertical="center" justifyLastLine="1"/>
    </xf>
    <xf numFmtId="0" fontId="4" fillId="0" borderId="69" xfId="0" applyFont="1" applyFill="1" applyBorder="1" applyAlignment="1">
      <alignment horizontal="center" vertical="center" shrinkToFit="1"/>
    </xf>
    <xf numFmtId="0" fontId="0" fillId="0" borderId="69" xfId="0" applyFill="1" applyBorder="1" applyAlignment="1">
      <alignment horizontal="center" vertical="center" shrinkToFit="1"/>
    </xf>
    <xf numFmtId="0" fontId="11" fillId="0" borderId="68"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69" xfId="0" applyFont="1" applyFill="1" applyBorder="1" applyAlignment="1">
      <alignment horizontal="center" vertical="center"/>
    </xf>
    <xf numFmtId="0" fontId="11" fillId="0" borderId="69" xfId="0" applyFont="1" applyFill="1" applyBorder="1" applyAlignment="1">
      <alignment horizontal="distributed" vertical="center" justifyLastLine="1"/>
    </xf>
    <xf numFmtId="0" fontId="11" fillId="0" borderId="38" xfId="0" applyFont="1" applyFill="1" applyBorder="1" applyAlignment="1">
      <alignment horizontal="distributed" vertical="center" justifyLastLine="1"/>
    </xf>
    <xf numFmtId="0" fontId="11" fillId="0" borderId="36" xfId="0" applyFont="1" applyFill="1" applyBorder="1" applyAlignment="1">
      <alignment horizontal="distributed" vertical="center" justifyLastLine="1"/>
    </xf>
    <xf numFmtId="0" fontId="11" fillId="0" borderId="68" xfId="0" applyFont="1" applyFill="1" applyBorder="1" applyAlignment="1">
      <alignment horizontal="distributed" vertical="center"/>
    </xf>
    <xf numFmtId="0" fontId="11" fillId="0" borderId="69" xfId="0" applyFont="1" applyFill="1" applyBorder="1" applyAlignment="1">
      <alignment horizontal="distributed" vertical="center"/>
    </xf>
    <xf numFmtId="0" fontId="11" fillId="0" borderId="37" xfId="0" applyFont="1" applyFill="1" applyBorder="1" applyAlignment="1">
      <alignment horizontal="distributed" vertical="center"/>
    </xf>
    <xf numFmtId="0" fontId="0" fillId="0" borderId="69" xfId="0" applyFill="1" applyBorder="1" applyAlignment="1">
      <alignment horizontal="distributed" vertical="center" justifyLastLine="1"/>
    </xf>
    <xf numFmtId="0" fontId="4" fillId="0" borderId="68" xfId="0" applyFont="1" applyFill="1" applyBorder="1" applyAlignment="1">
      <alignment horizontal="distributed" vertical="center" wrapText="1" shrinkToFit="1"/>
    </xf>
    <xf numFmtId="0" fontId="0" fillId="0" borderId="30" xfId="0" applyFill="1" applyBorder="1" applyAlignment="1">
      <alignment horizontal="distributed" vertical="center" justifyLastLine="1"/>
    </xf>
    <xf numFmtId="0" fontId="0" fillId="0" borderId="51" xfId="0" applyFill="1" applyBorder="1" applyAlignment="1">
      <alignment horizontal="distributed" vertical="center" justifyLastLine="1"/>
    </xf>
    <xf numFmtId="0" fontId="4" fillId="0" borderId="68" xfId="0" applyFont="1" applyFill="1" applyBorder="1" applyAlignment="1">
      <alignment horizontal="distributed" vertical="center" wrapText="1" justifyLastLine="1"/>
    </xf>
    <xf numFmtId="0" fontId="0" fillId="0" borderId="69" xfId="0" applyFill="1" applyBorder="1" applyAlignment="1">
      <alignment horizontal="distributed" vertical="center" wrapText="1" justifyLastLine="1"/>
    </xf>
    <xf numFmtId="0" fontId="4" fillId="0" borderId="0" xfId="0" applyFont="1" applyFill="1" applyBorder="1" applyAlignment="1">
      <alignment horizontal="distributed" vertical="center" justifyLastLine="1"/>
    </xf>
    <xf numFmtId="0" fontId="4" fillId="0" borderId="69" xfId="0" applyFont="1" applyFill="1" applyBorder="1" applyAlignment="1">
      <alignment horizontal="distributed" vertical="center" wrapText="1" justifyLastLine="1"/>
    </xf>
    <xf numFmtId="0" fontId="3" fillId="0" borderId="0" xfId="0" applyFont="1" applyFill="1" applyAlignment="1">
      <alignment horizontal="center" vertical="center"/>
    </xf>
    <xf numFmtId="0" fontId="4" fillId="0" borderId="38" xfId="0" applyFont="1" applyFill="1" applyBorder="1" applyAlignment="1">
      <alignment horizontal="distributed" vertical="center" justifyLastLine="1"/>
    </xf>
    <xf numFmtId="0" fontId="4" fillId="0" borderId="36" xfId="0" applyFont="1" applyFill="1" applyBorder="1" applyAlignment="1">
      <alignment horizontal="distributed" vertical="center" justifyLastLine="1"/>
    </xf>
    <xf numFmtId="0" fontId="0" fillId="0" borderId="65" xfId="0" applyBorder="1" applyAlignment="1">
      <alignment horizontal="distributed" vertical="center" justifyLastLine="1"/>
    </xf>
    <xf numFmtId="0" fontId="0" fillId="0" borderId="70" xfId="0" applyBorder="1" applyAlignment="1">
      <alignment horizontal="distributed" vertical="center" justifyLastLine="1"/>
    </xf>
    <xf numFmtId="0" fontId="7" fillId="0" borderId="36" xfId="0" applyFont="1" applyFill="1" applyBorder="1" applyAlignment="1">
      <alignment horizontal="center" vertical="center"/>
    </xf>
    <xf numFmtId="0" fontId="7" fillId="0" borderId="70" xfId="0" applyFont="1" applyFill="1" applyBorder="1" applyAlignment="1">
      <alignment horizontal="center" vertical="center"/>
    </xf>
    <xf numFmtId="0" fontId="4" fillId="0" borderId="0" xfId="0" applyFont="1" applyFill="1" applyBorder="1" applyAlignment="1">
      <alignment horizontal="right"/>
    </xf>
    <xf numFmtId="0" fontId="0" fillId="0" borderId="36" xfId="0" applyFill="1" applyBorder="1" applyAlignment="1">
      <alignment horizontal="distributed" vertical="center" justifyLastLine="1"/>
    </xf>
    <xf numFmtId="0" fontId="0" fillId="0" borderId="38" xfId="0" applyFill="1" applyBorder="1" applyAlignment="1">
      <alignment horizontal="distributed" vertical="center" justifyLastLine="1"/>
    </xf>
    <xf numFmtId="0" fontId="0" fillId="0" borderId="37" xfId="0" applyFill="1" applyBorder="1" applyAlignment="1">
      <alignment shrinkToFit="1"/>
    </xf>
    <xf numFmtId="0" fontId="0" fillId="0" borderId="69" xfId="0" applyFill="1" applyBorder="1" applyAlignment="1">
      <alignment shrinkToFit="1"/>
    </xf>
    <xf numFmtId="0" fontId="4" fillId="0" borderId="50"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68" xfId="0" applyFont="1" applyFill="1" applyBorder="1" applyAlignment="1">
      <alignment horizontal="center" vertical="distributed" textRotation="255" justifyLastLine="1"/>
    </xf>
    <xf numFmtId="0" fontId="4" fillId="0" borderId="37" xfId="0" applyFont="1" applyFill="1" applyBorder="1" applyAlignment="1">
      <alignment horizontal="center" vertical="distributed" textRotation="255" justifyLastLine="1"/>
    </xf>
    <xf numFmtId="0" fontId="4" fillId="0" borderId="69" xfId="0" applyFont="1" applyFill="1" applyBorder="1" applyAlignment="1">
      <alignment horizontal="center" vertical="distributed" textRotation="255" justifyLastLine="1"/>
    </xf>
    <xf numFmtId="0" fontId="4" fillId="0" borderId="66" xfId="0" applyFont="1" applyFill="1" applyBorder="1" applyAlignment="1">
      <alignment horizontal="center" vertical="distributed" textRotation="255" justifyLastLine="1"/>
    </xf>
    <xf numFmtId="0" fontId="4" fillId="0" borderId="38" xfId="0" applyFont="1" applyFill="1" applyBorder="1" applyAlignment="1">
      <alignment horizontal="center" vertical="distributed" textRotation="255" justifyLastLine="1"/>
    </xf>
    <xf numFmtId="0" fontId="4" fillId="0" borderId="65" xfId="0" applyFont="1" applyFill="1" applyBorder="1" applyAlignment="1">
      <alignment horizontal="center" vertical="distributed" textRotation="255" justifyLastLine="1"/>
    </xf>
    <xf numFmtId="0" fontId="0" fillId="0" borderId="37" xfId="0" applyFill="1" applyBorder="1" applyAlignment="1">
      <alignment horizontal="center" vertical="center"/>
    </xf>
    <xf numFmtId="0" fontId="0" fillId="0" borderId="69" xfId="0" applyFill="1" applyBorder="1" applyAlignment="1">
      <alignment horizontal="center" vertical="center"/>
    </xf>
    <xf numFmtId="0" fontId="11" fillId="0" borderId="68" xfId="0" applyFont="1" applyFill="1" applyBorder="1" applyAlignment="1">
      <alignment horizontal="center" vertical="center" wrapText="1" shrinkToFit="1"/>
    </xf>
    <xf numFmtId="0" fontId="12" fillId="0" borderId="37" xfId="0" applyFont="1" applyFill="1" applyBorder="1" applyAlignment="1">
      <alignment horizontal="center" vertical="center" shrinkToFit="1"/>
    </xf>
    <xf numFmtId="0" fontId="12" fillId="0" borderId="69" xfId="0" applyFont="1" applyFill="1" applyBorder="1" applyAlignment="1">
      <alignment horizontal="center" vertical="center" shrinkToFit="1"/>
    </xf>
    <xf numFmtId="0" fontId="0" fillId="0" borderId="37" xfId="0" applyFill="1" applyBorder="1" applyAlignment="1">
      <alignment horizontal="center" vertical="center" shrinkToFit="1"/>
    </xf>
    <xf numFmtId="0" fontId="0" fillId="0" borderId="0" xfId="0" applyFill="1" applyAlignment="1">
      <alignment horizontal="center"/>
    </xf>
    <xf numFmtId="0" fontId="4" fillId="0" borderId="69" xfId="0" applyFont="1" applyFill="1" applyBorder="1" applyAlignment="1">
      <alignment horizontal="center" vertical="center" justifyLastLine="1"/>
    </xf>
    <xf numFmtId="0" fontId="0" fillId="0" borderId="37" xfId="0" applyFill="1" applyBorder="1"/>
    <xf numFmtId="0" fontId="0" fillId="0" borderId="69" xfId="0" applyFill="1" applyBorder="1"/>
    <xf numFmtId="0" fontId="4" fillId="0" borderId="67"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70" xfId="0" applyFont="1" applyFill="1" applyBorder="1" applyAlignment="1">
      <alignment horizontal="center" vertical="center"/>
    </xf>
    <xf numFmtId="0" fontId="7" fillId="0" borderId="68" xfId="0" applyFont="1" applyFill="1" applyBorder="1" applyAlignment="1">
      <alignment horizontal="center" vertical="center" shrinkToFit="1"/>
    </xf>
    <xf numFmtId="0" fontId="42" fillId="0" borderId="37" xfId="0" applyFont="1" applyFill="1" applyBorder="1" applyAlignment="1">
      <alignment shrinkToFit="1"/>
    </xf>
    <xf numFmtId="0" fontId="42" fillId="0" borderId="69" xfId="0" applyFont="1" applyFill="1" applyBorder="1" applyAlignment="1">
      <alignment shrinkToFit="1"/>
    </xf>
    <xf numFmtId="0" fontId="11" fillId="0" borderId="43" xfId="0" applyFont="1" applyFill="1" applyBorder="1" applyAlignment="1">
      <alignment horizontal="distributed" vertical="center" justifyLastLine="1"/>
    </xf>
    <xf numFmtId="0" fontId="11" fillId="0" borderId="41" xfId="0" applyFont="1" applyFill="1" applyBorder="1" applyAlignment="1">
      <alignment horizontal="distributed" vertical="center" justifyLastLine="1"/>
    </xf>
    <xf numFmtId="0" fontId="0" fillId="0" borderId="71" xfId="0" applyBorder="1" applyAlignment="1">
      <alignment horizontal="distributed" vertical="center"/>
    </xf>
    <xf numFmtId="0" fontId="4" fillId="0" borderId="43" xfId="0" applyFont="1" applyFill="1" applyBorder="1" applyAlignment="1">
      <alignment horizontal="distributed" vertical="center" justifyLastLine="1"/>
    </xf>
    <xf numFmtId="0" fontId="4" fillId="0" borderId="41" xfId="0" applyFont="1" applyFill="1" applyBorder="1" applyAlignment="1">
      <alignment horizontal="distributed" vertical="center" justifyLastLine="1"/>
    </xf>
    <xf numFmtId="0" fontId="0" fillId="0" borderId="21" xfId="0" applyFill="1" applyBorder="1" applyAlignment="1">
      <alignment horizontal="distributed" vertical="center" justifyLastLine="1"/>
    </xf>
    <xf numFmtId="0" fontId="4" fillId="0" borderId="76" xfId="0" applyFont="1" applyFill="1" applyBorder="1" applyAlignment="1">
      <alignment horizontal="center" vertical="center" wrapText="1"/>
    </xf>
    <xf numFmtId="0" fontId="4" fillId="0" borderId="69" xfId="0" applyFont="1" applyFill="1" applyBorder="1" applyAlignment="1">
      <alignment horizontal="center" vertical="center" wrapText="1"/>
    </xf>
    <xf numFmtId="38" fontId="20" fillId="0" borderId="0" xfId="2" applyFont="1" applyFill="1" applyAlignment="1">
      <alignment horizontal="center"/>
    </xf>
    <xf numFmtId="38" fontId="21" fillId="0" borderId="21" xfId="2" applyFont="1" applyFill="1" applyBorder="1" applyAlignment="1">
      <alignment horizontal="center" vertical="center"/>
    </xf>
    <xf numFmtId="183" fontId="21" fillId="0" borderId="21" xfId="2" applyNumberFormat="1" applyFont="1" applyFill="1" applyBorder="1" applyAlignment="1">
      <alignment horizontal="center" vertical="center"/>
    </xf>
    <xf numFmtId="38" fontId="21" fillId="0" borderId="21" xfId="2" applyFont="1" applyFill="1" applyBorder="1" applyAlignment="1">
      <alignment horizontal="distributed" vertical="center" justifyLastLine="1"/>
    </xf>
    <xf numFmtId="0" fontId="5" fillId="0" borderId="0" xfId="0" applyFont="1" applyFill="1" applyAlignment="1">
      <alignment horizontal="center" vertical="center"/>
    </xf>
    <xf numFmtId="0" fontId="5" fillId="0" borderId="0" xfId="0" applyFont="1" applyFill="1" applyAlignment="1">
      <alignment horizontal="center"/>
    </xf>
    <xf numFmtId="0" fontId="6" fillId="0" borderId="43" xfId="0" applyFont="1" applyFill="1" applyBorder="1" applyAlignment="1">
      <alignment horizontal="distributed" vertical="center" justifyLastLine="1"/>
    </xf>
    <xf numFmtId="0" fontId="6" fillId="0" borderId="67" xfId="0" applyFont="1" applyFill="1" applyBorder="1" applyAlignment="1">
      <alignment horizontal="distributed" vertical="center" justifyLastLine="1"/>
    </xf>
    <xf numFmtId="0" fontId="6" fillId="0" borderId="65" xfId="0" applyFont="1" applyFill="1" applyBorder="1" applyAlignment="1">
      <alignment horizontal="distributed" vertical="center" justifyLastLine="1"/>
    </xf>
    <xf numFmtId="0" fontId="6" fillId="0" borderId="41" xfId="0" applyFont="1" applyFill="1" applyBorder="1" applyAlignment="1">
      <alignment horizontal="distributed" vertical="center" justifyLastLine="1"/>
    </xf>
    <xf numFmtId="0" fontId="6" fillId="0" borderId="70" xfId="0" applyFont="1" applyFill="1" applyBorder="1" applyAlignment="1">
      <alignment horizontal="distributed" vertical="center" justifyLastLine="1"/>
    </xf>
    <xf numFmtId="0" fontId="5" fillId="0" borderId="41" xfId="0" applyFont="1" applyFill="1" applyBorder="1" applyAlignment="1">
      <alignment horizontal="center" vertical="center"/>
    </xf>
    <xf numFmtId="0" fontId="6" fillId="0" borderId="37" xfId="0" applyFont="1" applyFill="1" applyBorder="1" applyAlignment="1">
      <alignment horizontal="distributed" vertical="center" justifyLastLine="1"/>
    </xf>
    <xf numFmtId="0" fontId="6" fillId="0" borderId="21" xfId="0" applyFont="1" applyFill="1" applyBorder="1" applyAlignment="1">
      <alignment horizontal="distributed" vertical="center" justifyLastLine="1"/>
    </xf>
    <xf numFmtId="0" fontId="6" fillId="0" borderId="43" xfId="0" applyFont="1" applyFill="1" applyBorder="1" applyAlignment="1">
      <alignment horizontal="center" vertical="center"/>
    </xf>
    <xf numFmtId="0" fontId="6" fillId="0" borderId="41" xfId="0" applyFont="1" applyFill="1" applyBorder="1" applyAlignment="1">
      <alignment horizontal="center" vertical="center"/>
    </xf>
    <xf numFmtId="37" fontId="4" fillId="0" borderId="2" xfId="9" applyNumberFormat="1" applyFont="1" applyFill="1" applyBorder="1" applyAlignment="1">
      <alignment horizontal="center" vertical="center"/>
    </xf>
    <xf numFmtId="37" fontId="4" fillId="0" borderId="5" xfId="9" applyNumberFormat="1" applyFont="1" applyFill="1" applyBorder="1" applyAlignment="1">
      <alignment horizontal="center" vertical="center"/>
    </xf>
    <xf numFmtId="37" fontId="4" fillId="0" borderId="3" xfId="9" applyNumberFormat="1" applyFont="1" applyFill="1" applyBorder="1" applyAlignment="1">
      <alignment horizontal="center" vertical="center"/>
    </xf>
    <xf numFmtId="37" fontId="4" fillId="0" borderId="10" xfId="9" applyNumberFormat="1" applyFont="1" applyFill="1" applyBorder="1" applyAlignment="1">
      <alignment horizontal="center" vertical="center"/>
    </xf>
    <xf numFmtId="37" fontId="4" fillId="0" borderId="1" xfId="9" applyNumberFormat="1" applyFont="1" applyFill="1" applyBorder="1" applyAlignment="1">
      <alignment horizontal="center" vertical="center"/>
    </xf>
    <xf numFmtId="37" fontId="4" fillId="0" borderId="11" xfId="9" applyNumberFormat="1" applyFont="1" applyFill="1" applyBorder="1" applyAlignment="1">
      <alignment horizontal="center" vertical="center"/>
    </xf>
    <xf numFmtId="37" fontId="4" fillId="0" borderId="42" xfId="9" applyNumberFormat="1" applyFont="1" applyFill="1" applyBorder="1" applyAlignment="1">
      <alignment horizontal="center" justifyLastLine="1"/>
    </xf>
    <xf numFmtId="37" fontId="4" fillId="0" borderId="34" xfId="9" applyNumberFormat="1" applyFont="1" applyFill="1" applyBorder="1" applyAlignment="1">
      <alignment horizontal="center" justifyLastLine="1"/>
    </xf>
    <xf numFmtId="37" fontId="4" fillId="0" borderId="55" xfId="9" applyNumberFormat="1" applyFont="1" applyFill="1" applyBorder="1" applyAlignment="1">
      <alignment horizontal="center" justifyLastLine="1"/>
    </xf>
    <xf numFmtId="37" fontId="4" fillId="0" borderId="47" xfId="9" applyNumberFormat="1" applyFont="1" applyFill="1" applyBorder="1" applyAlignment="1">
      <alignment horizontal="center" justifyLastLine="1"/>
    </xf>
    <xf numFmtId="37" fontId="4" fillId="0" borderId="48" xfId="9" applyNumberFormat="1" applyFont="1" applyFill="1" applyBorder="1" applyAlignment="1">
      <alignment horizontal="center" justifyLastLine="1"/>
    </xf>
    <xf numFmtId="0" fontId="31" fillId="0" borderId="0" xfId="9" applyFont="1" applyFill="1" applyAlignment="1">
      <alignment horizontal="center"/>
    </xf>
    <xf numFmtId="0" fontId="1" fillId="0" borderId="5" xfId="9" applyFill="1" applyBorder="1" applyAlignment="1">
      <alignment horizontal="center" vertical="center"/>
    </xf>
    <xf numFmtId="0" fontId="1" fillId="0" borderId="3" xfId="9" applyFill="1" applyBorder="1" applyAlignment="1">
      <alignment horizontal="center" vertical="center"/>
    </xf>
    <xf numFmtId="0" fontId="1" fillId="0" borderId="10" xfId="9" applyFill="1" applyBorder="1" applyAlignment="1">
      <alignment horizontal="center" vertical="center"/>
    </xf>
    <xf numFmtId="0" fontId="1" fillId="0" borderId="1" xfId="9" applyFill="1" applyBorder="1" applyAlignment="1">
      <alignment horizontal="center" vertical="center"/>
    </xf>
    <xf numFmtId="0" fontId="1" fillId="0" borderId="11" xfId="9" applyFill="1" applyBorder="1" applyAlignment="1">
      <alignment horizontal="center" vertical="center"/>
    </xf>
    <xf numFmtId="0" fontId="29" fillId="0" borderId="50" xfId="5" applyNumberFormat="1" applyFont="1" applyFill="1" applyBorder="1" applyAlignment="1" applyProtection="1">
      <alignment horizontal="distributed" vertical="center" wrapText="1" justifyLastLine="1"/>
    </xf>
    <xf numFmtId="0" fontId="18" fillId="0" borderId="30" xfId="0" applyFont="1" applyFill="1" applyBorder="1" applyAlignment="1" applyProtection="1">
      <alignment horizontal="distributed" vertical="center" justifyLastLine="1"/>
    </xf>
    <xf numFmtId="0" fontId="29" fillId="0" borderId="68" xfId="5" applyNumberFormat="1" applyFont="1" applyFill="1" applyBorder="1" applyAlignment="1" applyProtection="1">
      <alignment horizontal="distributed" vertical="center" justifyLastLine="1"/>
    </xf>
    <xf numFmtId="0" fontId="29" fillId="0" borderId="37" xfId="5" applyNumberFormat="1" applyFont="1" applyFill="1" applyBorder="1" applyAlignment="1" applyProtection="1">
      <alignment horizontal="distributed" vertical="center" justifyLastLine="1"/>
    </xf>
    <xf numFmtId="0" fontId="29" fillId="0" borderId="69" xfId="5" applyNumberFormat="1" applyFont="1" applyFill="1" applyBorder="1" applyAlignment="1" applyProtection="1">
      <alignment horizontal="distributed" vertical="center" justifyLastLine="1"/>
    </xf>
    <xf numFmtId="0" fontId="18" fillId="0" borderId="50" xfId="7" applyNumberFormat="1" applyFont="1" applyFill="1" applyBorder="1" applyAlignment="1" applyProtection="1">
      <alignment horizontal="distributed" vertical="center" justifyLastLine="1"/>
    </xf>
    <xf numFmtId="0" fontId="19" fillId="0" borderId="65" xfId="0" applyFont="1" applyFill="1" applyBorder="1" applyAlignment="1">
      <alignment horizontal="distributed" vertical="center" justifyLastLine="1"/>
    </xf>
    <xf numFmtId="0" fontId="12" fillId="0" borderId="70" xfId="0" applyFont="1" applyFill="1" applyBorder="1" applyAlignment="1">
      <alignment horizontal="distributed" vertical="center" justifyLastLine="1"/>
    </xf>
    <xf numFmtId="0" fontId="18" fillId="0" borderId="66" xfId="7" applyNumberFormat="1" applyFont="1" applyFill="1" applyBorder="1" applyAlignment="1" applyProtection="1">
      <alignment horizontal="distributed" vertical="center" justifyLastLine="1"/>
    </xf>
    <xf numFmtId="0" fontId="18" fillId="0" borderId="67" xfId="0" applyFont="1" applyFill="1" applyBorder="1" applyAlignment="1" applyProtection="1">
      <alignment horizontal="distributed" vertical="center" justifyLastLine="1"/>
    </xf>
    <xf numFmtId="0" fontId="18" fillId="0" borderId="65" xfId="0" applyFont="1" applyFill="1" applyBorder="1" applyAlignment="1" applyProtection="1">
      <alignment horizontal="distributed" vertical="center" justifyLastLine="1"/>
    </xf>
    <xf numFmtId="0" fontId="18" fillId="0" borderId="70" xfId="0" applyFont="1" applyFill="1" applyBorder="1" applyAlignment="1" applyProtection="1">
      <alignment horizontal="distributed" vertical="center" justifyLastLine="1"/>
    </xf>
    <xf numFmtId="0" fontId="18" fillId="0" borderId="51" xfId="7" applyNumberFormat="1" applyFont="1" applyFill="1" applyBorder="1" applyAlignment="1" applyProtection="1">
      <alignment horizontal="distributed" vertical="center" justifyLastLine="1"/>
    </xf>
    <xf numFmtId="0" fontId="29" fillId="0" borderId="38" xfId="5" applyNumberFormat="1" applyFont="1" applyFill="1" applyBorder="1" applyAlignment="1" applyProtection="1">
      <alignment horizontal="distributed" vertical="center" wrapText="1" justifyLastLine="1"/>
    </xf>
    <xf numFmtId="0" fontId="18" fillId="0" borderId="0" xfId="0" applyFont="1" applyFill="1" applyBorder="1" applyAlignment="1" applyProtection="1">
      <alignment horizontal="distributed" vertical="center" justifyLastLine="1"/>
    </xf>
    <xf numFmtId="0" fontId="29" fillId="0" borderId="66" xfId="5" applyNumberFormat="1" applyFont="1" applyFill="1" applyBorder="1" applyAlignment="1" applyProtection="1">
      <alignment horizontal="distributed" vertical="center" wrapText="1" justifyLastLine="1"/>
    </xf>
    <xf numFmtId="0" fontId="18" fillId="0" borderId="43" xfId="0" applyFont="1" applyFill="1" applyBorder="1" applyAlignment="1" applyProtection="1">
      <alignment horizontal="distributed" vertical="center" justifyLastLine="1"/>
    </xf>
    <xf numFmtId="0" fontId="29" fillId="0" borderId="68" xfId="5" applyNumberFormat="1" applyFont="1" applyFill="1" applyBorder="1" applyAlignment="1" applyProtection="1">
      <alignment horizontal="distributed" vertical="center" indent="1"/>
    </xf>
    <xf numFmtId="0" fontId="29" fillId="0" borderId="37" xfId="5" applyNumberFormat="1" applyFont="1" applyFill="1" applyBorder="1" applyAlignment="1" applyProtection="1">
      <alignment horizontal="distributed" vertical="center" indent="1"/>
    </xf>
    <xf numFmtId="0" fontId="29" fillId="0" borderId="69" xfId="5" applyNumberFormat="1" applyFont="1" applyFill="1" applyBorder="1" applyAlignment="1" applyProtection="1">
      <alignment horizontal="distributed" vertical="center" indent="1"/>
    </xf>
    <xf numFmtId="0" fontId="29" fillId="0" borderId="66" xfId="5" applyNumberFormat="1" applyFont="1" applyFill="1" applyBorder="1" applyAlignment="1" applyProtection="1">
      <alignment horizontal="distributed" vertical="center" justifyLastLine="1"/>
    </xf>
    <xf numFmtId="0" fontId="29" fillId="0" borderId="65" xfId="5" applyNumberFormat="1" applyFont="1" applyFill="1" applyBorder="1" applyAlignment="1" applyProtection="1">
      <alignment horizontal="distributed" vertical="center" justifyLastLine="1"/>
    </xf>
    <xf numFmtId="0" fontId="29" fillId="0" borderId="21" xfId="5" applyNumberFormat="1" applyFont="1" applyFill="1" applyBorder="1" applyAlignment="1" applyProtection="1">
      <alignment horizontal="distributed" vertical="center" wrapText="1" justifyLastLine="1"/>
    </xf>
    <xf numFmtId="0" fontId="18" fillId="0" borderId="50" xfId="0" applyFont="1" applyFill="1" applyBorder="1" applyAlignment="1" applyProtection="1">
      <alignment horizontal="distributed" vertical="center" justifyLastLine="1"/>
    </xf>
    <xf numFmtId="0" fontId="18" fillId="0" borderId="51" xfId="0" applyFont="1" applyFill="1" applyBorder="1" applyAlignment="1" applyProtection="1">
      <alignment horizontal="distributed" vertical="center" justifyLastLine="1"/>
    </xf>
    <xf numFmtId="0" fontId="29" fillId="0" borderId="51" xfId="5" applyNumberFormat="1" applyFont="1" applyFill="1" applyBorder="1" applyAlignment="1" applyProtection="1">
      <alignment horizontal="distributed" vertical="center" wrapText="1" justifyLastLine="1"/>
    </xf>
    <xf numFmtId="0" fontId="3" fillId="0" borderId="0" xfId="0" applyFont="1" applyFill="1" applyAlignment="1" applyProtection="1">
      <alignment horizontal="center" vertical="center"/>
      <protection locked="0"/>
    </xf>
    <xf numFmtId="0" fontId="19" fillId="0" borderId="38" xfId="0" applyFont="1" applyFill="1" applyBorder="1" applyAlignment="1">
      <alignment horizontal="distributed" vertical="center" justifyLastLine="1"/>
    </xf>
    <xf numFmtId="0" fontId="12" fillId="0" borderId="36" xfId="0" applyFont="1" applyFill="1" applyBorder="1" applyAlignment="1">
      <alignment horizontal="distributed" vertical="center" justifyLastLine="1"/>
    </xf>
    <xf numFmtId="0" fontId="18" fillId="0" borderId="21" xfId="7" applyNumberFormat="1" applyFont="1" applyFill="1" applyBorder="1" applyAlignment="1" applyProtection="1">
      <alignment horizontal="distributed" vertical="center" justifyLastLine="1"/>
    </xf>
    <xf numFmtId="0" fontId="18" fillId="0" borderId="21" xfId="0" applyFont="1" applyFill="1" applyBorder="1" applyAlignment="1" applyProtection="1">
      <alignment horizontal="distributed" vertical="center" justifyLastLine="1"/>
    </xf>
    <xf numFmtId="0" fontId="5" fillId="0" borderId="0" xfId="0" applyFont="1" applyFill="1" applyAlignment="1" applyProtection="1">
      <alignment horizontal="center" vertical="center"/>
      <protection locked="0"/>
    </xf>
    <xf numFmtId="0" fontId="6" fillId="0" borderId="68" xfId="0" applyFont="1" applyFill="1" applyBorder="1" applyAlignment="1">
      <alignment horizontal="center" vertical="center" justifyLastLine="1"/>
    </xf>
    <xf numFmtId="0" fontId="6" fillId="0" borderId="69" xfId="0" applyFont="1" applyFill="1" applyBorder="1" applyAlignment="1">
      <alignment horizontal="center" vertical="center" justifyLastLine="1"/>
    </xf>
  </cellXfs>
  <cellStyles count="11">
    <cellStyle name="ハイパーリンク" xfId="1" builtinId="8"/>
    <cellStyle name="桁区切り" xfId="2" builtinId="6"/>
    <cellStyle name="桁区切り 2" xfId="10" xr:uid="{40B42733-A92B-4AFB-A93E-D2682B51F208}"/>
    <cellStyle name="標準" xfId="0" builtinId="0"/>
    <cellStyle name="標準 2" xfId="9" xr:uid="{23ABF2C5-D57D-4487-B200-4F31AD0AEB48}"/>
    <cellStyle name="標準_Book1" xfId="3" xr:uid="{00000000-0005-0000-0000-000004000000}"/>
    <cellStyle name="標準_ktg" xfId="4" xr:uid="{00000000-0005-0000-0000-000012000000}"/>
    <cellStyle name="標準_Sheet3" xfId="5" xr:uid="{00000000-0005-0000-0000-000013000000}"/>
    <cellStyle name="標準_特定機能病院雛型" xfId="6" xr:uid="{00000000-0005-0000-0000-000014000000}"/>
    <cellStyle name="標準_薬剤負担金" xfId="7" xr:uid="{00000000-0005-0000-0000-000015000000}"/>
    <cellStyle name="標準_例言(1901診療分)＿HP用" xfId="8"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2</xdr:col>
      <xdr:colOff>38100</xdr:colOff>
      <xdr:row>9</xdr:row>
      <xdr:rowOff>28575</xdr:rowOff>
    </xdr:from>
    <xdr:to>
      <xdr:col>2</xdr:col>
      <xdr:colOff>257175</xdr:colOff>
      <xdr:row>55</xdr:row>
      <xdr:rowOff>142875</xdr:rowOff>
    </xdr:to>
    <xdr:sp macro="" textlink="">
      <xdr:nvSpPr>
        <xdr:cNvPr id="15362" name="AutoShape 2">
          <a:extLst>
            <a:ext uri="{FF2B5EF4-FFF2-40B4-BE49-F238E27FC236}">
              <a16:creationId xmlns:a16="http://schemas.microsoft.com/office/drawing/2014/main" id="{00000000-0008-0000-0600-0000023C0000}"/>
            </a:ext>
          </a:extLst>
        </xdr:cNvPr>
        <xdr:cNvSpPr>
          <a:spLocks/>
        </xdr:cNvSpPr>
      </xdr:nvSpPr>
      <xdr:spPr bwMode="auto">
        <a:xfrm>
          <a:off x="2200275" y="2295525"/>
          <a:ext cx="219075" cy="8001000"/>
        </a:xfrm>
        <a:prstGeom prst="rightBrace">
          <a:avLst>
            <a:gd name="adj1" fmla="val 6222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47625</xdr:colOff>
      <xdr:row>9</xdr:row>
      <xdr:rowOff>19050</xdr:rowOff>
    </xdr:from>
    <xdr:to>
      <xdr:col>1</xdr:col>
      <xdr:colOff>266700</xdr:colOff>
      <xdr:row>55</xdr:row>
      <xdr:rowOff>133350</xdr:rowOff>
    </xdr:to>
    <xdr:sp macro="" textlink="">
      <xdr:nvSpPr>
        <xdr:cNvPr id="15364" name="AutoShape 4">
          <a:extLst>
            <a:ext uri="{FF2B5EF4-FFF2-40B4-BE49-F238E27FC236}">
              <a16:creationId xmlns:a16="http://schemas.microsoft.com/office/drawing/2014/main" id="{00000000-0008-0000-0600-0000043C0000}"/>
            </a:ext>
          </a:extLst>
        </xdr:cNvPr>
        <xdr:cNvSpPr>
          <a:spLocks/>
        </xdr:cNvSpPr>
      </xdr:nvSpPr>
      <xdr:spPr bwMode="auto">
        <a:xfrm>
          <a:off x="1085850" y="2286000"/>
          <a:ext cx="219075" cy="8001000"/>
        </a:xfrm>
        <a:prstGeom prst="rightBrace">
          <a:avLst>
            <a:gd name="adj1" fmla="val 6222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91</xdr:row>
      <xdr:rowOff>0</xdr:rowOff>
    </xdr:from>
    <xdr:to>
      <xdr:col>0</xdr:col>
      <xdr:colOff>0</xdr:colOff>
      <xdr:row>91</xdr:row>
      <xdr:rowOff>0</xdr:rowOff>
    </xdr:to>
    <xdr:sp macro="" textlink="">
      <xdr:nvSpPr>
        <xdr:cNvPr id="30721" name="テキスト 2">
          <a:extLst>
            <a:ext uri="{FF2B5EF4-FFF2-40B4-BE49-F238E27FC236}">
              <a16:creationId xmlns:a16="http://schemas.microsoft.com/office/drawing/2014/main" id="{00000000-0008-0000-2000-000001780000}"/>
            </a:ext>
          </a:extLst>
        </xdr:cNvPr>
        <xdr:cNvSpPr txBox="1">
          <a:spLocks noChangeArrowheads="1"/>
        </xdr:cNvSpPr>
      </xdr:nvSpPr>
      <xdr:spPr bwMode="auto">
        <a:xfrm>
          <a:off x="0" y="21964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被 保 険 者</a:t>
          </a:r>
        </a:p>
      </xdr:txBody>
    </xdr:sp>
    <xdr:clientData/>
  </xdr:twoCellAnchor>
  <xdr:twoCellAnchor>
    <xdr:from>
      <xdr:col>0</xdr:col>
      <xdr:colOff>0</xdr:colOff>
      <xdr:row>91</xdr:row>
      <xdr:rowOff>0</xdr:rowOff>
    </xdr:from>
    <xdr:to>
      <xdr:col>0</xdr:col>
      <xdr:colOff>0</xdr:colOff>
      <xdr:row>91</xdr:row>
      <xdr:rowOff>0</xdr:rowOff>
    </xdr:to>
    <xdr:sp macro="" textlink="">
      <xdr:nvSpPr>
        <xdr:cNvPr id="30722" name="テキスト 3">
          <a:extLst>
            <a:ext uri="{FF2B5EF4-FFF2-40B4-BE49-F238E27FC236}">
              <a16:creationId xmlns:a16="http://schemas.microsoft.com/office/drawing/2014/main" id="{00000000-0008-0000-2000-000002780000}"/>
            </a:ext>
          </a:extLst>
        </xdr:cNvPr>
        <xdr:cNvSpPr txBox="1">
          <a:spLocks noChangeArrowheads="1"/>
        </xdr:cNvSpPr>
      </xdr:nvSpPr>
      <xdr:spPr bwMode="auto">
        <a:xfrm>
          <a:off x="0" y="21964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被 扶　養 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7"/>
  <dimension ref="B1:B25"/>
  <sheetViews>
    <sheetView tabSelected="1" zoomScaleNormal="100" workbookViewId="0"/>
  </sheetViews>
  <sheetFormatPr defaultColWidth="8" defaultRowHeight="12"/>
  <cols>
    <col min="1" max="1" width="3.26953125" style="476" customWidth="1"/>
    <col min="2" max="2" width="86" style="476" bestFit="1" customWidth="1"/>
    <col min="3" max="16384" width="8" style="476"/>
  </cols>
  <sheetData>
    <row r="1" spans="2:2" ht="27" customHeight="1">
      <c r="B1" s="475" t="s">
        <v>288</v>
      </c>
    </row>
    <row r="2" spans="2:2" ht="20.25" customHeight="1">
      <c r="B2" s="477"/>
    </row>
    <row r="3" spans="2:2" ht="20.25" customHeight="1">
      <c r="B3" s="478" t="s">
        <v>400</v>
      </c>
    </row>
    <row r="4" spans="2:2" ht="20.25" customHeight="1">
      <c r="B4" s="478" t="s">
        <v>402</v>
      </c>
    </row>
    <row r="5" spans="2:2" ht="20.25" customHeight="1">
      <c r="B5" s="478" t="s">
        <v>403</v>
      </c>
    </row>
    <row r="6" spans="2:2" ht="20.25" customHeight="1">
      <c r="B6" s="478" t="s">
        <v>404</v>
      </c>
    </row>
    <row r="7" spans="2:2" ht="20.25" customHeight="1">
      <c r="B7" s="478" t="s">
        <v>289</v>
      </c>
    </row>
    <row r="8" spans="2:2" ht="20.25" customHeight="1">
      <c r="B8" s="478" t="s">
        <v>313</v>
      </c>
    </row>
    <row r="9" spans="2:2" ht="20.25" customHeight="1">
      <c r="B9" s="478" t="s">
        <v>314</v>
      </c>
    </row>
    <row r="10" spans="2:2" ht="20.25" customHeight="1">
      <c r="B10" s="478" t="s">
        <v>401</v>
      </c>
    </row>
    <row r="11" spans="2:2" ht="20.25" customHeight="1">
      <c r="B11" s="478" t="s">
        <v>434</v>
      </c>
    </row>
    <row r="12" spans="2:2" ht="20.25" customHeight="1">
      <c r="B12" s="478" t="s">
        <v>290</v>
      </c>
    </row>
    <row r="13" spans="2:2" ht="20.25" customHeight="1">
      <c r="B13" s="478" t="s">
        <v>435</v>
      </c>
    </row>
    <row r="14" spans="2:2" ht="20.25" customHeight="1">
      <c r="B14" s="478" t="s">
        <v>436</v>
      </c>
    </row>
    <row r="15" spans="2:2" ht="20.25" customHeight="1">
      <c r="B15" s="478" t="s">
        <v>437</v>
      </c>
    </row>
    <row r="16" spans="2:2" ht="20.25" customHeight="1">
      <c r="B16" s="478" t="s">
        <v>438</v>
      </c>
    </row>
    <row r="17" spans="2:2" ht="20.25" customHeight="1">
      <c r="B17" s="478" t="s">
        <v>148</v>
      </c>
    </row>
    <row r="18" spans="2:2" ht="20.25" customHeight="1">
      <c r="B18" s="478" t="s">
        <v>149</v>
      </c>
    </row>
    <row r="19" spans="2:2" ht="20.25" customHeight="1">
      <c r="B19" s="478" t="s">
        <v>291</v>
      </c>
    </row>
    <row r="20" spans="2:2" ht="20.25" customHeight="1">
      <c r="B20" s="478" t="s">
        <v>292</v>
      </c>
    </row>
    <row r="21" spans="2:2" ht="20.25" customHeight="1">
      <c r="B21" s="478" t="s">
        <v>293</v>
      </c>
    </row>
    <row r="22" spans="2:2" ht="20.25" customHeight="1">
      <c r="B22" s="478" t="s">
        <v>294</v>
      </c>
    </row>
    <row r="23" spans="2:2" ht="20.25" customHeight="1">
      <c r="B23" s="478" t="s">
        <v>295</v>
      </c>
    </row>
    <row r="24" spans="2:2" ht="20.25" customHeight="1">
      <c r="B24" s="478" t="s">
        <v>296</v>
      </c>
    </row>
    <row r="25" spans="2:2" ht="18" customHeight="1">
      <c r="B25" s="467" t="s">
        <v>390</v>
      </c>
    </row>
  </sheetData>
  <customSheetViews>
    <customSheetView guid="{6F28069D-A7F4-41D2-AA1B-4487F97E36F1}" showPageBreaks="1" printArea="1" showRuler="0">
      <pageMargins left="0.78740157480314965" right="0.78740157480314965" top="0.98425196850393704" bottom="0.98425196850393704" header="0.51181102362204722" footer="0.51181102362204722"/>
      <pageSetup paperSize="9" orientation="portrait" horizontalDpi="4294967292" r:id="rId1"/>
      <headerFooter alignWithMargins="0"/>
    </customSheetView>
  </customSheetViews>
  <phoneticPr fontId="13"/>
  <pageMargins left="0.78740157480314965" right="0.78740157480314965" top="0.98425196850393704" bottom="0.98425196850393704" header="0.51181102362204722" footer="0.51181102362204722"/>
  <pageSetup paperSize="9" orientation="portrait" horizontalDpi="4294967292"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AE57"/>
  <sheetViews>
    <sheetView workbookViewId="0">
      <selection activeCell="B9" sqref="B9"/>
    </sheetView>
  </sheetViews>
  <sheetFormatPr defaultColWidth="9" defaultRowHeight="13"/>
  <cols>
    <col min="1" max="1" width="14.90625" style="6" customWidth="1"/>
    <col min="2" max="11" width="18.08984375" style="5" customWidth="1"/>
    <col min="12" max="23" width="15.453125" style="5" customWidth="1"/>
    <col min="24" max="31" width="22.6328125" style="5" customWidth="1"/>
    <col min="32" max="16384" width="9" style="5"/>
  </cols>
  <sheetData>
    <row r="1" spans="1:31" ht="28.5" customHeight="1">
      <c r="B1" s="3" t="s">
        <v>121</v>
      </c>
      <c r="C1" s="3"/>
      <c r="D1" s="3"/>
      <c r="E1" s="3"/>
      <c r="F1" s="3"/>
      <c r="G1" s="3"/>
      <c r="H1" s="3"/>
      <c r="I1" s="3"/>
      <c r="J1" s="3"/>
      <c r="K1" s="269"/>
      <c r="L1" s="3" t="s">
        <v>122</v>
      </c>
      <c r="M1" s="3"/>
      <c r="N1" s="3"/>
      <c r="O1" s="3"/>
      <c r="P1" s="3"/>
      <c r="Q1" s="3"/>
      <c r="R1" s="3"/>
      <c r="S1" s="3"/>
      <c r="T1" s="3"/>
      <c r="U1" s="3"/>
      <c r="V1" s="3"/>
      <c r="W1" s="269"/>
      <c r="X1" s="3" t="s">
        <v>122</v>
      </c>
      <c r="Y1" s="3"/>
      <c r="Z1" s="3"/>
      <c r="AA1" s="3"/>
      <c r="AB1" s="3"/>
      <c r="AC1" s="3"/>
      <c r="AD1" s="3"/>
      <c r="AE1" s="269"/>
    </row>
    <row r="2" spans="1:31">
      <c r="A2" s="212"/>
      <c r="K2" s="275" t="e">
        <f>"（"&amp;#REF!&amp;"年"&amp;#REF!&amp;"月診療分）"</f>
        <v>#REF!</v>
      </c>
      <c r="W2" s="275" t="e">
        <f>"（"&amp;#REF!&amp;"年"&amp;#REF!&amp;"月診療分）"</f>
        <v>#REF!</v>
      </c>
      <c r="AE2" s="275" t="e">
        <f>"（"&amp;#REF!&amp;"年"&amp;#REF!&amp;"月診療分）"</f>
        <v>#REF!</v>
      </c>
    </row>
    <row r="3" spans="1:31">
      <c r="A3" s="840" t="s">
        <v>559</v>
      </c>
      <c r="B3" s="771" t="s">
        <v>519</v>
      </c>
      <c r="C3" s="771"/>
      <c r="D3" s="766" t="s">
        <v>542</v>
      </c>
      <c r="E3" s="815"/>
      <c r="F3" s="815"/>
      <c r="G3" s="815"/>
      <c r="H3" s="815"/>
      <c r="I3" s="815"/>
      <c r="J3" s="815"/>
      <c r="K3" s="767"/>
      <c r="L3" s="766" t="s">
        <v>542</v>
      </c>
      <c r="M3" s="815"/>
      <c r="N3" s="815"/>
      <c r="O3" s="815"/>
      <c r="P3" s="771" t="s">
        <v>555</v>
      </c>
      <c r="Q3" s="771"/>
      <c r="R3" s="771"/>
      <c r="S3" s="771"/>
      <c r="T3" s="771" t="s">
        <v>461</v>
      </c>
      <c r="U3" s="771"/>
      <c r="V3" s="771"/>
      <c r="W3" s="771"/>
      <c r="X3" s="771" t="s">
        <v>230</v>
      </c>
      <c r="Y3" s="771"/>
      <c r="Z3" s="771"/>
      <c r="AA3" s="771"/>
      <c r="AB3" s="771" t="s">
        <v>551</v>
      </c>
      <c r="AC3" s="771"/>
      <c r="AD3" s="771"/>
      <c r="AE3" s="771"/>
    </row>
    <row r="4" spans="1:31">
      <c r="A4" s="841"/>
      <c r="B4" s="771"/>
      <c r="C4" s="771"/>
      <c r="D4" s="771" t="s">
        <v>526</v>
      </c>
      <c r="E4" s="771"/>
      <c r="F4" s="771"/>
      <c r="G4" s="771"/>
      <c r="H4" s="771" t="s">
        <v>547</v>
      </c>
      <c r="I4" s="771"/>
      <c r="J4" s="771"/>
      <c r="K4" s="771"/>
      <c r="L4" s="771" t="s">
        <v>548</v>
      </c>
      <c r="M4" s="771"/>
      <c r="N4" s="771"/>
      <c r="O4" s="771"/>
      <c r="P4" s="771"/>
      <c r="Q4" s="771"/>
      <c r="R4" s="771"/>
      <c r="S4" s="771"/>
      <c r="T4" s="771"/>
      <c r="U4" s="771"/>
      <c r="V4" s="771"/>
      <c r="W4" s="771"/>
      <c r="X4" s="771"/>
      <c r="Y4" s="771"/>
      <c r="Z4" s="771"/>
      <c r="AA4" s="771"/>
      <c r="AB4" s="771"/>
      <c r="AC4" s="771"/>
      <c r="AD4" s="771"/>
      <c r="AE4" s="771"/>
    </row>
    <row r="5" spans="1:31">
      <c r="A5" s="772"/>
      <c r="B5" s="11" t="s">
        <v>520</v>
      </c>
      <c r="C5" s="13" t="s">
        <v>521</v>
      </c>
      <c r="D5" s="11" t="s">
        <v>520</v>
      </c>
      <c r="E5" s="99" t="s">
        <v>543</v>
      </c>
      <c r="F5" s="11" t="s">
        <v>544</v>
      </c>
      <c r="G5" s="12" t="s">
        <v>521</v>
      </c>
      <c r="H5" s="11" t="s">
        <v>520</v>
      </c>
      <c r="I5" s="13" t="s">
        <v>543</v>
      </c>
      <c r="J5" s="11" t="s">
        <v>544</v>
      </c>
      <c r="K5" s="11" t="s">
        <v>521</v>
      </c>
      <c r="L5" s="11" t="s">
        <v>520</v>
      </c>
      <c r="M5" s="13" t="s">
        <v>543</v>
      </c>
      <c r="N5" s="11" t="s">
        <v>544</v>
      </c>
      <c r="O5" s="13" t="s">
        <v>521</v>
      </c>
      <c r="P5" s="11" t="s">
        <v>520</v>
      </c>
      <c r="Q5" s="13" t="s">
        <v>543</v>
      </c>
      <c r="R5" s="11" t="s">
        <v>544</v>
      </c>
      <c r="S5" s="13" t="s">
        <v>521</v>
      </c>
      <c r="T5" s="11" t="s">
        <v>520</v>
      </c>
      <c r="U5" s="39" t="s">
        <v>549</v>
      </c>
      <c r="V5" s="11" t="s">
        <v>544</v>
      </c>
      <c r="W5" s="11" t="s">
        <v>521</v>
      </c>
      <c r="X5" s="11" t="s">
        <v>520</v>
      </c>
      <c r="Y5" s="13" t="s">
        <v>203</v>
      </c>
      <c r="Z5" s="11" t="s">
        <v>550</v>
      </c>
      <c r="AA5" s="13" t="s">
        <v>521</v>
      </c>
      <c r="AB5" s="11" t="s">
        <v>520</v>
      </c>
      <c r="AC5" s="13" t="s">
        <v>543</v>
      </c>
      <c r="AD5" s="11" t="s">
        <v>553</v>
      </c>
      <c r="AE5" s="11" t="s">
        <v>521</v>
      </c>
    </row>
    <row r="6" spans="1:31">
      <c r="A6" s="23"/>
      <c r="B6" s="276" t="s">
        <v>522</v>
      </c>
      <c r="C6" s="15" t="s">
        <v>524</v>
      </c>
      <c r="D6" s="14" t="s">
        <v>522</v>
      </c>
      <c r="E6" s="227" t="s">
        <v>545</v>
      </c>
      <c r="F6" s="16" t="s">
        <v>623</v>
      </c>
      <c r="G6" s="227" t="s">
        <v>524</v>
      </c>
      <c r="H6" s="14" t="s">
        <v>522</v>
      </c>
      <c r="I6" s="227" t="s">
        <v>545</v>
      </c>
      <c r="J6" s="14" t="s">
        <v>623</v>
      </c>
      <c r="K6" s="14" t="s">
        <v>524</v>
      </c>
      <c r="L6" s="14" t="s">
        <v>522</v>
      </c>
      <c r="M6" s="15" t="s">
        <v>545</v>
      </c>
      <c r="N6" s="14" t="s">
        <v>623</v>
      </c>
      <c r="O6" s="15" t="s">
        <v>524</v>
      </c>
      <c r="P6" s="14" t="s">
        <v>522</v>
      </c>
      <c r="Q6" s="15" t="s">
        <v>545</v>
      </c>
      <c r="R6" s="14" t="s">
        <v>623</v>
      </c>
      <c r="S6" s="15" t="s">
        <v>524</v>
      </c>
      <c r="T6" s="14" t="s">
        <v>522</v>
      </c>
      <c r="U6" s="15" t="s">
        <v>557</v>
      </c>
      <c r="V6" s="14" t="s">
        <v>623</v>
      </c>
      <c r="W6" s="14" t="s">
        <v>524</v>
      </c>
      <c r="X6" s="14" t="s">
        <v>522</v>
      </c>
      <c r="Y6" s="15" t="s">
        <v>211</v>
      </c>
      <c r="Z6" s="14" t="s">
        <v>524</v>
      </c>
      <c r="AA6" s="15" t="s">
        <v>524</v>
      </c>
      <c r="AB6" s="14" t="s">
        <v>522</v>
      </c>
      <c r="AC6" s="15" t="s">
        <v>545</v>
      </c>
      <c r="AD6" s="14" t="s">
        <v>524</v>
      </c>
      <c r="AE6" s="14" t="s">
        <v>524</v>
      </c>
    </row>
    <row r="7" spans="1:31" s="19" customFormat="1" ht="19" customHeight="1">
      <c r="A7" s="153" t="e">
        <f>IF(#REF!&lt;=2,"平成"&amp;#REF!&amp;"年"&amp;#REF!&amp;"月","平成"&amp;#REF!&amp;"年"&amp;#REF!&amp;"月")</f>
        <v>#REF!</v>
      </c>
      <c r="B7" s="291">
        <v>4686219</v>
      </c>
      <c r="C7" s="179">
        <v>133863067.587</v>
      </c>
      <c r="D7" s="180">
        <v>2952500</v>
      </c>
      <c r="E7" s="179">
        <v>8862708</v>
      </c>
      <c r="F7" s="179">
        <v>11853896.216</v>
      </c>
      <c r="G7" s="179">
        <v>107984392.573</v>
      </c>
      <c r="H7" s="180">
        <v>167205</v>
      </c>
      <c r="I7" s="179">
        <v>3043034</v>
      </c>
      <c r="J7" s="180">
        <v>7255328.0219999999</v>
      </c>
      <c r="K7" s="179">
        <v>67204497.050999999</v>
      </c>
      <c r="L7" s="180">
        <v>2785295</v>
      </c>
      <c r="M7" s="179">
        <v>5819674</v>
      </c>
      <c r="N7" s="180">
        <v>4598568.1940000001</v>
      </c>
      <c r="O7" s="179">
        <v>40779895.522</v>
      </c>
      <c r="P7" s="180">
        <v>245278</v>
      </c>
      <c r="Q7" s="179">
        <v>581362</v>
      </c>
      <c r="R7" s="180">
        <v>403591.98100000003</v>
      </c>
      <c r="S7" s="179">
        <v>3507940.969</v>
      </c>
      <c r="T7" s="180">
        <v>1484579</v>
      </c>
      <c r="U7" s="179">
        <v>2231722</v>
      </c>
      <c r="V7" s="180">
        <v>2151750.1940000001</v>
      </c>
      <c r="W7" s="179">
        <v>18919896.829</v>
      </c>
      <c r="X7" s="180">
        <v>156168</v>
      </c>
      <c r="Y7" s="179">
        <v>7773643</v>
      </c>
      <c r="Z7" s="180">
        <v>5314360.1399999997</v>
      </c>
      <c r="AA7" s="179">
        <v>3204829.179</v>
      </c>
      <c r="AB7" s="180">
        <v>3862</v>
      </c>
      <c r="AC7" s="179">
        <v>28092</v>
      </c>
      <c r="AD7" s="180">
        <v>277305.33</v>
      </c>
      <c r="AE7" s="179">
        <v>246008.03700000001</v>
      </c>
    </row>
    <row r="8" spans="1:31" s="19" customFormat="1" ht="19" customHeight="1">
      <c r="A8" s="153" t="e">
        <f>IF(#REF!&lt;=2,"平成"&amp;#REF!&amp;"年"&amp;#REF!&amp;"月","平成"&amp;#REF!&amp;"年"&amp;#REF!&amp;"月")</f>
        <v>#REF!</v>
      </c>
      <c r="B8" s="291">
        <v>4870668</v>
      </c>
      <c r="C8" s="179">
        <v>140081316.33199999</v>
      </c>
      <c r="D8" s="180">
        <v>3063854</v>
      </c>
      <c r="E8" s="179">
        <v>9409789</v>
      </c>
      <c r="F8" s="179">
        <v>12364091.193</v>
      </c>
      <c r="G8" s="179">
        <v>112693007.024</v>
      </c>
      <c r="H8" s="180">
        <v>168527</v>
      </c>
      <c r="I8" s="179">
        <v>3201453</v>
      </c>
      <c r="J8" s="180">
        <v>7492914.5520000001</v>
      </c>
      <c r="K8" s="179">
        <v>69492902.754999995</v>
      </c>
      <c r="L8" s="180">
        <v>2895327</v>
      </c>
      <c r="M8" s="179">
        <v>6208336</v>
      </c>
      <c r="N8" s="180">
        <v>4871176.6409999998</v>
      </c>
      <c r="O8" s="179">
        <v>43200104.269000001</v>
      </c>
      <c r="P8" s="180">
        <v>259724</v>
      </c>
      <c r="Q8" s="179">
        <v>619595</v>
      </c>
      <c r="R8" s="180">
        <v>425421.44400000002</v>
      </c>
      <c r="S8" s="179">
        <v>3699965.4819999998</v>
      </c>
      <c r="T8" s="180">
        <v>1543122</v>
      </c>
      <c r="U8" s="179">
        <v>2365748</v>
      </c>
      <c r="V8" s="180">
        <v>2280459.7579999999</v>
      </c>
      <c r="W8" s="179">
        <v>20048802.789999999</v>
      </c>
      <c r="X8" s="180">
        <v>157562</v>
      </c>
      <c r="Y8" s="179">
        <v>8174333</v>
      </c>
      <c r="Z8" s="180">
        <v>5595510.46</v>
      </c>
      <c r="AA8" s="179">
        <v>3380256.5460000001</v>
      </c>
      <c r="AB8" s="180">
        <v>3968</v>
      </c>
      <c r="AC8" s="179">
        <v>29906</v>
      </c>
      <c r="AD8" s="180">
        <v>292123.25</v>
      </c>
      <c r="AE8" s="179">
        <v>259284.49</v>
      </c>
    </row>
    <row r="9" spans="1:31" s="19" customFormat="1" ht="19" customHeight="1">
      <c r="A9" s="158" t="e">
        <f>"平成"&amp;#REF!&amp;"年"&amp;#REF!&amp;"月"</f>
        <v>#REF!</v>
      </c>
      <c r="B9" s="183" t="e">
        <f>#REF!</f>
        <v>#REF!</v>
      </c>
      <c r="C9" s="182" t="e">
        <f>#REF!/1000</f>
        <v>#REF!</v>
      </c>
      <c r="D9" s="183" t="e">
        <f>#REF!</f>
        <v>#REF!</v>
      </c>
      <c r="E9" s="182" t="e">
        <f>#REF!</f>
        <v>#REF!</v>
      </c>
      <c r="F9" s="182" t="e">
        <f>#REF!/1000</f>
        <v>#REF!</v>
      </c>
      <c r="G9" s="182" t="e">
        <f>#REF!/1000</f>
        <v>#REF!</v>
      </c>
      <c r="H9" s="183" t="e">
        <f>#REF!</f>
        <v>#REF!</v>
      </c>
      <c r="I9" s="182" t="e">
        <f>#REF!</f>
        <v>#REF!</v>
      </c>
      <c r="J9" s="183" t="e">
        <f>#REF!/1000</f>
        <v>#REF!</v>
      </c>
      <c r="K9" s="182" t="e">
        <f>#REF!/1000</f>
        <v>#REF!</v>
      </c>
      <c r="L9" s="183" t="e">
        <f>#REF!</f>
        <v>#REF!</v>
      </c>
      <c r="M9" s="182" t="e">
        <f>#REF!</f>
        <v>#REF!</v>
      </c>
      <c r="N9" s="183" t="e">
        <f>#REF!/1000</f>
        <v>#REF!</v>
      </c>
      <c r="O9" s="182" t="e">
        <f>#REF!/1000</f>
        <v>#REF!</v>
      </c>
      <c r="P9" s="183" t="e">
        <f>#REF!</f>
        <v>#REF!</v>
      </c>
      <c r="Q9" s="182" t="e">
        <f>#REF!</f>
        <v>#REF!</v>
      </c>
      <c r="R9" s="183" t="e">
        <f>#REF!/1000</f>
        <v>#REF!</v>
      </c>
      <c r="S9" s="182" t="e">
        <f>#REF!/1000</f>
        <v>#REF!</v>
      </c>
      <c r="T9" s="183" t="e">
        <f>#REF!</f>
        <v>#REF!</v>
      </c>
      <c r="U9" s="182" t="e">
        <f>#REF!</f>
        <v>#REF!</v>
      </c>
      <c r="V9" s="183" t="e">
        <f>#REF!/1000</f>
        <v>#REF!</v>
      </c>
      <c r="W9" s="182" t="e">
        <f>#REF!/1000</f>
        <v>#REF!</v>
      </c>
      <c r="X9" s="183" t="e">
        <f>#REF!</f>
        <v>#REF!</v>
      </c>
      <c r="Y9" s="182" t="e">
        <f>#REF!</f>
        <v>#REF!</v>
      </c>
      <c r="Z9" s="183" t="e">
        <f>#REF!/1000</f>
        <v>#REF!</v>
      </c>
      <c r="AA9" s="182" t="e">
        <f>#REF!/1000</f>
        <v>#REF!</v>
      </c>
      <c r="AB9" s="183" t="e">
        <f>#REF!</f>
        <v>#REF!</v>
      </c>
      <c r="AC9" s="182" t="e">
        <f>#REF!</f>
        <v>#REF!</v>
      </c>
      <c r="AD9" s="183" t="e">
        <f>#REF!/1000</f>
        <v>#REF!</v>
      </c>
      <c r="AE9" s="182" t="e">
        <f>#REF!/1000</f>
        <v>#REF!</v>
      </c>
    </row>
    <row r="10" spans="1:31" s="102" customFormat="1">
      <c r="A10" s="111" t="s">
        <v>560</v>
      </c>
      <c r="B10" s="292" t="e">
        <f>#REF!</f>
        <v>#REF!</v>
      </c>
      <c r="C10" s="293" t="e">
        <f>#REF!/1000</f>
        <v>#REF!</v>
      </c>
      <c r="D10" s="292" t="e">
        <f>#REF!</f>
        <v>#REF!</v>
      </c>
      <c r="E10" s="293" t="e">
        <f>#REF!</f>
        <v>#REF!</v>
      </c>
      <c r="F10" s="292" t="e">
        <f>#REF!/1000</f>
        <v>#REF!</v>
      </c>
      <c r="G10" s="293" t="e">
        <f>#REF!/1000</f>
        <v>#REF!</v>
      </c>
      <c r="H10" s="292" t="e">
        <f>#REF!</f>
        <v>#REF!</v>
      </c>
      <c r="I10" s="293" t="e">
        <f>#REF!</f>
        <v>#REF!</v>
      </c>
      <c r="J10" s="293" t="e">
        <f>#REF!/1000</f>
        <v>#REF!</v>
      </c>
      <c r="K10" s="293" t="e">
        <f>#REF!/1000</f>
        <v>#REF!</v>
      </c>
      <c r="L10" s="293" t="e">
        <f>#REF!</f>
        <v>#REF!</v>
      </c>
      <c r="M10" s="293" t="e">
        <f>#REF!</f>
        <v>#REF!</v>
      </c>
      <c r="N10" s="293" t="e">
        <f>#REF!/1000</f>
        <v>#REF!</v>
      </c>
      <c r="O10" s="293" t="e">
        <f>#REF!/1000</f>
        <v>#REF!</v>
      </c>
      <c r="P10" s="293" t="e">
        <f>#REF!</f>
        <v>#REF!</v>
      </c>
      <c r="Q10" s="293" t="e">
        <f>#REF!</f>
        <v>#REF!</v>
      </c>
      <c r="R10" s="293" t="e">
        <f>#REF!/1000</f>
        <v>#REF!</v>
      </c>
      <c r="S10" s="293" t="e">
        <f>#REF!/1000</f>
        <v>#REF!</v>
      </c>
      <c r="T10" s="293" t="e">
        <f>#REF!</f>
        <v>#REF!</v>
      </c>
      <c r="U10" s="293" t="e">
        <f>#REF!</f>
        <v>#REF!</v>
      </c>
      <c r="V10" s="293" t="e">
        <f>#REF!/1000</f>
        <v>#REF!</v>
      </c>
      <c r="W10" s="293" t="e">
        <f>#REF!/1000</f>
        <v>#REF!</v>
      </c>
      <c r="X10" s="293" t="e">
        <f>#REF!</f>
        <v>#REF!</v>
      </c>
      <c r="Y10" s="293" t="e">
        <f>#REF!</f>
        <v>#REF!</v>
      </c>
      <c r="Z10" s="293" t="e">
        <f>#REF!/1000</f>
        <v>#REF!</v>
      </c>
      <c r="AA10" s="293" t="e">
        <f>#REF!/1000</f>
        <v>#REF!</v>
      </c>
      <c r="AB10" s="293" t="e">
        <f>#REF!</f>
        <v>#REF!</v>
      </c>
      <c r="AC10" s="293" t="e">
        <f>#REF!</f>
        <v>#REF!</v>
      </c>
      <c r="AD10" s="293" t="e">
        <f>#REF!/1000</f>
        <v>#REF!</v>
      </c>
      <c r="AE10" s="293" t="e">
        <f>#REF!/1000</f>
        <v>#REF!</v>
      </c>
    </row>
    <row r="11" spans="1:31" s="102" customFormat="1">
      <c r="A11" s="111" t="s">
        <v>561</v>
      </c>
      <c r="B11" s="292" t="e">
        <f>#REF!</f>
        <v>#REF!</v>
      </c>
      <c r="C11" s="293" t="e">
        <f>#REF!/1000</f>
        <v>#REF!</v>
      </c>
      <c r="D11" s="292" t="e">
        <f>#REF!</f>
        <v>#REF!</v>
      </c>
      <c r="E11" s="293" t="e">
        <f>#REF!</f>
        <v>#REF!</v>
      </c>
      <c r="F11" s="292" t="e">
        <f>#REF!/1000</f>
        <v>#REF!</v>
      </c>
      <c r="G11" s="293" t="e">
        <f>#REF!/1000</f>
        <v>#REF!</v>
      </c>
      <c r="H11" s="292" t="e">
        <f>#REF!</f>
        <v>#REF!</v>
      </c>
      <c r="I11" s="293" t="e">
        <f>#REF!</f>
        <v>#REF!</v>
      </c>
      <c r="J11" s="293" t="e">
        <f>#REF!/1000</f>
        <v>#REF!</v>
      </c>
      <c r="K11" s="293" t="e">
        <f>#REF!/1000</f>
        <v>#REF!</v>
      </c>
      <c r="L11" s="293" t="e">
        <f>#REF!</f>
        <v>#REF!</v>
      </c>
      <c r="M11" s="293" t="e">
        <f>#REF!</f>
        <v>#REF!</v>
      </c>
      <c r="N11" s="293" t="e">
        <f>#REF!/1000</f>
        <v>#REF!</v>
      </c>
      <c r="O11" s="293" t="e">
        <f>#REF!/1000</f>
        <v>#REF!</v>
      </c>
      <c r="P11" s="293" t="e">
        <f>#REF!</f>
        <v>#REF!</v>
      </c>
      <c r="Q11" s="293" t="e">
        <f>#REF!</f>
        <v>#REF!</v>
      </c>
      <c r="R11" s="293" t="e">
        <f>#REF!/1000</f>
        <v>#REF!</v>
      </c>
      <c r="S11" s="293" t="e">
        <f>#REF!/1000</f>
        <v>#REF!</v>
      </c>
      <c r="T11" s="293" t="e">
        <f>#REF!</f>
        <v>#REF!</v>
      </c>
      <c r="U11" s="293" t="e">
        <f>#REF!</f>
        <v>#REF!</v>
      </c>
      <c r="V11" s="293" t="e">
        <f>#REF!/1000</f>
        <v>#REF!</v>
      </c>
      <c r="W11" s="293" t="e">
        <f>#REF!/1000</f>
        <v>#REF!</v>
      </c>
      <c r="X11" s="293" t="e">
        <f>#REF!</f>
        <v>#REF!</v>
      </c>
      <c r="Y11" s="293" t="e">
        <f>#REF!</f>
        <v>#REF!</v>
      </c>
      <c r="Z11" s="293" t="e">
        <f>#REF!/1000</f>
        <v>#REF!</v>
      </c>
      <c r="AA11" s="293" t="e">
        <f>#REF!/1000</f>
        <v>#REF!</v>
      </c>
      <c r="AB11" s="293" t="e">
        <f>#REF!</f>
        <v>#REF!</v>
      </c>
      <c r="AC11" s="293" t="e">
        <f>#REF!</f>
        <v>#REF!</v>
      </c>
      <c r="AD11" s="293" t="e">
        <f>#REF!/1000</f>
        <v>#REF!</v>
      </c>
      <c r="AE11" s="293" t="e">
        <f>#REF!/1000</f>
        <v>#REF!</v>
      </c>
    </row>
    <row r="12" spans="1:31" s="102" customFormat="1">
      <c r="A12" s="111" t="s">
        <v>562</v>
      </c>
      <c r="B12" s="292" t="e">
        <f>#REF!</f>
        <v>#REF!</v>
      </c>
      <c r="C12" s="293" t="e">
        <f>#REF!/1000</f>
        <v>#REF!</v>
      </c>
      <c r="D12" s="292" t="e">
        <f>#REF!</f>
        <v>#REF!</v>
      </c>
      <c r="E12" s="293" t="e">
        <f>#REF!</f>
        <v>#REF!</v>
      </c>
      <c r="F12" s="292" t="e">
        <f>#REF!/1000</f>
        <v>#REF!</v>
      </c>
      <c r="G12" s="293" t="e">
        <f>#REF!/1000</f>
        <v>#REF!</v>
      </c>
      <c r="H12" s="292" t="e">
        <f>#REF!</f>
        <v>#REF!</v>
      </c>
      <c r="I12" s="293" t="e">
        <f>#REF!</f>
        <v>#REF!</v>
      </c>
      <c r="J12" s="293" t="e">
        <f>#REF!/1000</f>
        <v>#REF!</v>
      </c>
      <c r="K12" s="293" t="e">
        <f>#REF!/1000</f>
        <v>#REF!</v>
      </c>
      <c r="L12" s="293" t="e">
        <f>#REF!</f>
        <v>#REF!</v>
      </c>
      <c r="M12" s="293" t="e">
        <f>#REF!</f>
        <v>#REF!</v>
      </c>
      <c r="N12" s="293" t="e">
        <f>#REF!/1000</f>
        <v>#REF!</v>
      </c>
      <c r="O12" s="293" t="e">
        <f>#REF!/1000</f>
        <v>#REF!</v>
      </c>
      <c r="P12" s="293" t="e">
        <f>#REF!</f>
        <v>#REF!</v>
      </c>
      <c r="Q12" s="293" t="e">
        <f>#REF!</f>
        <v>#REF!</v>
      </c>
      <c r="R12" s="293" t="e">
        <f>#REF!/1000</f>
        <v>#REF!</v>
      </c>
      <c r="S12" s="293" t="e">
        <f>#REF!/1000</f>
        <v>#REF!</v>
      </c>
      <c r="T12" s="293" t="e">
        <f>#REF!</f>
        <v>#REF!</v>
      </c>
      <c r="U12" s="293" t="e">
        <f>#REF!</f>
        <v>#REF!</v>
      </c>
      <c r="V12" s="293" t="e">
        <f>#REF!/1000</f>
        <v>#REF!</v>
      </c>
      <c r="W12" s="293" t="e">
        <f>#REF!/1000</f>
        <v>#REF!</v>
      </c>
      <c r="X12" s="293" t="e">
        <f>#REF!</f>
        <v>#REF!</v>
      </c>
      <c r="Y12" s="293" t="e">
        <f>#REF!</f>
        <v>#REF!</v>
      </c>
      <c r="Z12" s="293" t="e">
        <f>#REF!/1000</f>
        <v>#REF!</v>
      </c>
      <c r="AA12" s="293" t="e">
        <f>#REF!/1000</f>
        <v>#REF!</v>
      </c>
      <c r="AB12" s="293" t="e">
        <f>#REF!</f>
        <v>#REF!</v>
      </c>
      <c r="AC12" s="293" t="e">
        <f>#REF!</f>
        <v>#REF!</v>
      </c>
      <c r="AD12" s="293" t="e">
        <f>#REF!/1000</f>
        <v>#REF!</v>
      </c>
      <c r="AE12" s="293" t="e">
        <f>#REF!/1000</f>
        <v>#REF!</v>
      </c>
    </row>
    <row r="13" spans="1:31" s="102" customFormat="1">
      <c r="A13" s="111" t="s">
        <v>563</v>
      </c>
      <c r="B13" s="292" t="e">
        <f>#REF!</f>
        <v>#REF!</v>
      </c>
      <c r="C13" s="293" t="e">
        <f>#REF!/1000</f>
        <v>#REF!</v>
      </c>
      <c r="D13" s="292" t="e">
        <f>#REF!</f>
        <v>#REF!</v>
      </c>
      <c r="E13" s="293" t="e">
        <f>#REF!</f>
        <v>#REF!</v>
      </c>
      <c r="F13" s="292" t="e">
        <f>#REF!/1000</f>
        <v>#REF!</v>
      </c>
      <c r="G13" s="293" t="e">
        <f>#REF!/1000</f>
        <v>#REF!</v>
      </c>
      <c r="H13" s="292" t="e">
        <f>#REF!</f>
        <v>#REF!</v>
      </c>
      <c r="I13" s="293" t="e">
        <f>#REF!</f>
        <v>#REF!</v>
      </c>
      <c r="J13" s="293" t="e">
        <f>#REF!/1000</f>
        <v>#REF!</v>
      </c>
      <c r="K13" s="293" t="e">
        <f>#REF!/1000</f>
        <v>#REF!</v>
      </c>
      <c r="L13" s="293" t="e">
        <f>#REF!</f>
        <v>#REF!</v>
      </c>
      <c r="M13" s="293" t="e">
        <f>#REF!</f>
        <v>#REF!</v>
      </c>
      <c r="N13" s="293" t="e">
        <f>#REF!/1000</f>
        <v>#REF!</v>
      </c>
      <c r="O13" s="293" t="e">
        <f>#REF!/1000</f>
        <v>#REF!</v>
      </c>
      <c r="P13" s="293" t="e">
        <f>#REF!</f>
        <v>#REF!</v>
      </c>
      <c r="Q13" s="293" t="e">
        <f>#REF!</f>
        <v>#REF!</v>
      </c>
      <c r="R13" s="293" t="e">
        <f>#REF!/1000</f>
        <v>#REF!</v>
      </c>
      <c r="S13" s="293" t="e">
        <f>#REF!/1000</f>
        <v>#REF!</v>
      </c>
      <c r="T13" s="293" t="e">
        <f>#REF!</f>
        <v>#REF!</v>
      </c>
      <c r="U13" s="293" t="e">
        <f>#REF!</f>
        <v>#REF!</v>
      </c>
      <c r="V13" s="293" t="e">
        <f>#REF!/1000</f>
        <v>#REF!</v>
      </c>
      <c r="W13" s="293" t="e">
        <f>#REF!/1000</f>
        <v>#REF!</v>
      </c>
      <c r="X13" s="293" t="e">
        <f>#REF!</f>
        <v>#REF!</v>
      </c>
      <c r="Y13" s="293" t="e">
        <f>#REF!</f>
        <v>#REF!</v>
      </c>
      <c r="Z13" s="293" t="e">
        <f>#REF!/1000</f>
        <v>#REF!</v>
      </c>
      <c r="AA13" s="293" t="e">
        <f>#REF!/1000</f>
        <v>#REF!</v>
      </c>
      <c r="AB13" s="293" t="e">
        <f>#REF!</f>
        <v>#REF!</v>
      </c>
      <c r="AC13" s="293" t="e">
        <f>#REF!</f>
        <v>#REF!</v>
      </c>
      <c r="AD13" s="293" t="e">
        <f>#REF!/1000</f>
        <v>#REF!</v>
      </c>
      <c r="AE13" s="293" t="e">
        <f>#REF!/1000</f>
        <v>#REF!</v>
      </c>
    </row>
    <row r="14" spans="1:31" s="102" customFormat="1">
      <c r="A14" s="111" t="s">
        <v>564</v>
      </c>
      <c r="B14" s="292" t="e">
        <f>#REF!</f>
        <v>#REF!</v>
      </c>
      <c r="C14" s="293" t="e">
        <f>#REF!/1000</f>
        <v>#REF!</v>
      </c>
      <c r="D14" s="292" t="e">
        <f>#REF!</f>
        <v>#REF!</v>
      </c>
      <c r="E14" s="293" t="e">
        <f>#REF!</f>
        <v>#REF!</v>
      </c>
      <c r="F14" s="292" t="e">
        <f>#REF!/1000</f>
        <v>#REF!</v>
      </c>
      <c r="G14" s="293" t="e">
        <f>#REF!/1000</f>
        <v>#REF!</v>
      </c>
      <c r="H14" s="292" t="e">
        <f>#REF!</f>
        <v>#REF!</v>
      </c>
      <c r="I14" s="293" t="e">
        <f>#REF!</f>
        <v>#REF!</v>
      </c>
      <c r="J14" s="293" t="e">
        <f>#REF!/1000</f>
        <v>#REF!</v>
      </c>
      <c r="K14" s="293" t="e">
        <f>#REF!/1000</f>
        <v>#REF!</v>
      </c>
      <c r="L14" s="293" t="e">
        <f>#REF!</f>
        <v>#REF!</v>
      </c>
      <c r="M14" s="293" t="e">
        <f>#REF!</f>
        <v>#REF!</v>
      </c>
      <c r="N14" s="293" t="e">
        <f>#REF!/1000</f>
        <v>#REF!</v>
      </c>
      <c r="O14" s="293" t="e">
        <f>#REF!/1000</f>
        <v>#REF!</v>
      </c>
      <c r="P14" s="293" t="e">
        <f>#REF!</f>
        <v>#REF!</v>
      </c>
      <c r="Q14" s="293" t="e">
        <f>#REF!</f>
        <v>#REF!</v>
      </c>
      <c r="R14" s="293" t="e">
        <f>#REF!/1000</f>
        <v>#REF!</v>
      </c>
      <c r="S14" s="293" t="e">
        <f>#REF!/1000</f>
        <v>#REF!</v>
      </c>
      <c r="T14" s="293" t="e">
        <f>#REF!</f>
        <v>#REF!</v>
      </c>
      <c r="U14" s="293" t="e">
        <f>#REF!</f>
        <v>#REF!</v>
      </c>
      <c r="V14" s="293" t="e">
        <f>#REF!/1000</f>
        <v>#REF!</v>
      </c>
      <c r="W14" s="293" t="e">
        <f>#REF!/1000</f>
        <v>#REF!</v>
      </c>
      <c r="X14" s="293" t="e">
        <f>#REF!</f>
        <v>#REF!</v>
      </c>
      <c r="Y14" s="293" t="e">
        <f>#REF!</f>
        <v>#REF!</v>
      </c>
      <c r="Z14" s="293" t="e">
        <f>#REF!/1000</f>
        <v>#REF!</v>
      </c>
      <c r="AA14" s="293" t="e">
        <f>#REF!/1000</f>
        <v>#REF!</v>
      </c>
      <c r="AB14" s="293" t="e">
        <f>#REF!</f>
        <v>#REF!</v>
      </c>
      <c r="AC14" s="293" t="e">
        <f>#REF!</f>
        <v>#REF!</v>
      </c>
      <c r="AD14" s="293" t="e">
        <f>#REF!/1000</f>
        <v>#REF!</v>
      </c>
      <c r="AE14" s="293" t="e">
        <f>#REF!/1000</f>
        <v>#REF!</v>
      </c>
    </row>
    <row r="15" spans="1:31" s="102" customFormat="1">
      <c r="A15" s="111" t="s">
        <v>565</v>
      </c>
      <c r="B15" s="292" t="e">
        <f>#REF!</f>
        <v>#REF!</v>
      </c>
      <c r="C15" s="293" t="e">
        <f>#REF!/1000</f>
        <v>#REF!</v>
      </c>
      <c r="D15" s="292" t="e">
        <f>#REF!</f>
        <v>#REF!</v>
      </c>
      <c r="E15" s="293" t="e">
        <f>#REF!</f>
        <v>#REF!</v>
      </c>
      <c r="F15" s="292" t="e">
        <f>#REF!/1000</f>
        <v>#REF!</v>
      </c>
      <c r="G15" s="293" t="e">
        <f>#REF!/1000</f>
        <v>#REF!</v>
      </c>
      <c r="H15" s="292" t="e">
        <f>#REF!</f>
        <v>#REF!</v>
      </c>
      <c r="I15" s="293" t="e">
        <f>#REF!</f>
        <v>#REF!</v>
      </c>
      <c r="J15" s="293" t="e">
        <f>#REF!/1000</f>
        <v>#REF!</v>
      </c>
      <c r="K15" s="293" t="e">
        <f>#REF!/1000</f>
        <v>#REF!</v>
      </c>
      <c r="L15" s="293" t="e">
        <f>#REF!</f>
        <v>#REF!</v>
      </c>
      <c r="M15" s="293" t="e">
        <f>#REF!</f>
        <v>#REF!</v>
      </c>
      <c r="N15" s="293" t="e">
        <f>#REF!/1000</f>
        <v>#REF!</v>
      </c>
      <c r="O15" s="293" t="e">
        <f>#REF!/1000</f>
        <v>#REF!</v>
      </c>
      <c r="P15" s="293" t="e">
        <f>#REF!</f>
        <v>#REF!</v>
      </c>
      <c r="Q15" s="293" t="e">
        <f>#REF!</f>
        <v>#REF!</v>
      </c>
      <c r="R15" s="293" t="e">
        <f>#REF!/1000</f>
        <v>#REF!</v>
      </c>
      <c r="S15" s="293" t="e">
        <f>#REF!/1000</f>
        <v>#REF!</v>
      </c>
      <c r="T15" s="293" t="e">
        <f>#REF!</f>
        <v>#REF!</v>
      </c>
      <c r="U15" s="293" t="e">
        <f>#REF!</f>
        <v>#REF!</v>
      </c>
      <c r="V15" s="293" t="e">
        <f>#REF!/1000</f>
        <v>#REF!</v>
      </c>
      <c r="W15" s="293" t="e">
        <f>#REF!/1000</f>
        <v>#REF!</v>
      </c>
      <c r="X15" s="293" t="e">
        <f>#REF!</f>
        <v>#REF!</v>
      </c>
      <c r="Y15" s="293" t="e">
        <f>#REF!</f>
        <v>#REF!</v>
      </c>
      <c r="Z15" s="293" t="e">
        <f>#REF!/1000</f>
        <v>#REF!</v>
      </c>
      <c r="AA15" s="293" t="e">
        <f>#REF!/1000</f>
        <v>#REF!</v>
      </c>
      <c r="AB15" s="293" t="e">
        <f>#REF!</f>
        <v>#REF!</v>
      </c>
      <c r="AC15" s="293" t="e">
        <f>#REF!</f>
        <v>#REF!</v>
      </c>
      <c r="AD15" s="293" t="e">
        <f>#REF!/1000</f>
        <v>#REF!</v>
      </c>
      <c r="AE15" s="293" t="e">
        <f>#REF!/1000</f>
        <v>#REF!</v>
      </c>
    </row>
    <row r="16" spans="1:31" s="102" customFormat="1">
      <c r="A16" s="171" t="s">
        <v>566</v>
      </c>
      <c r="B16" s="294" t="e">
        <f>#REF!</f>
        <v>#REF!</v>
      </c>
      <c r="C16" s="295" t="e">
        <f>#REF!/1000</f>
        <v>#REF!</v>
      </c>
      <c r="D16" s="294" t="e">
        <f>#REF!</f>
        <v>#REF!</v>
      </c>
      <c r="E16" s="295" t="e">
        <f>#REF!</f>
        <v>#REF!</v>
      </c>
      <c r="F16" s="294" t="e">
        <f>#REF!/1000</f>
        <v>#REF!</v>
      </c>
      <c r="G16" s="295" t="e">
        <f>#REF!/1000</f>
        <v>#REF!</v>
      </c>
      <c r="H16" s="294" t="e">
        <f>#REF!</f>
        <v>#REF!</v>
      </c>
      <c r="I16" s="295" t="e">
        <f>#REF!</f>
        <v>#REF!</v>
      </c>
      <c r="J16" s="295" t="e">
        <f>#REF!/1000</f>
        <v>#REF!</v>
      </c>
      <c r="K16" s="295" t="e">
        <f>#REF!/1000</f>
        <v>#REF!</v>
      </c>
      <c r="L16" s="295" t="e">
        <f>#REF!</f>
        <v>#REF!</v>
      </c>
      <c r="M16" s="295" t="e">
        <f>#REF!</f>
        <v>#REF!</v>
      </c>
      <c r="N16" s="295" t="e">
        <f>#REF!/1000</f>
        <v>#REF!</v>
      </c>
      <c r="O16" s="295" t="e">
        <f>#REF!/1000</f>
        <v>#REF!</v>
      </c>
      <c r="P16" s="295" t="e">
        <f>#REF!</f>
        <v>#REF!</v>
      </c>
      <c r="Q16" s="295" t="e">
        <f>#REF!</f>
        <v>#REF!</v>
      </c>
      <c r="R16" s="295" t="e">
        <f>#REF!/1000</f>
        <v>#REF!</v>
      </c>
      <c r="S16" s="295" t="e">
        <f>#REF!/1000</f>
        <v>#REF!</v>
      </c>
      <c r="T16" s="295" t="e">
        <f>#REF!</f>
        <v>#REF!</v>
      </c>
      <c r="U16" s="295" t="e">
        <f>#REF!</f>
        <v>#REF!</v>
      </c>
      <c r="V16" s="295" t="e">
        <f>#REF!/1000</f>
        <v>#REF!</v>
      </c>
      <c r="W16" s="295" t="e">
        <f>#REF!/1000</f>
        <v>#REF!</v>
      </c>
      <c r="X16" s="295" t="e">
        <f>#REF!</f>
        <v>#REF!</v>
      </c>
      <c r="Y16" s="295" t="e">
        <f>#REF!</f>
        <v>#REF!</v>
      </c>
      <c r="Z16" s="295" t="e">
        <f>#REF!/1000</f>
        <v>#REF!</v>
      </c>
      <c r="AA16" s="295" t="e">
        <f>#REF!/1000</f>
        <v>#REF!</v>
      </c>
      <c r="AB16" s="295" t="e">
        <f>#REF!</f>
        <v>#REF!</v>
      </c>
      <c r="AC16" s="295" t="e">
        <f>#REF!</f>
        <v>#REF!</v>
      </c>
      <c r="AD16" s="295" t="e">
        <f>#REF!/1000</f>
        <v>#REF!</v>
      </c>
      <c r="AE16" s="295" t="e">
        <f>#REF!/1000</f>
        <v>#REF!</v>
      </c>
    </row>
    <row r="17" spans="1:31" s="102" customFormat="1">
      <c r="A17" s="111" t="s">
        <v>567</v>
      </c>
      <c r="B17" s="292" t="e">
        <f>#REF!</f>
        <v>#REF!</v>
      </c>
      <c r="C17" s="293" t="e">
        <f>#REF!/1000</f>
        <v>#REF!</v>
      </c>
      <c r="D17" s="292" t="e">
        <f>#REF!</f>
        <v>#REF!</v>
      </c>
      <c r="E17" s="293" t="e">
        <f>#REF!</f>
        <v>#REF!</v>
      </c>
      <c r="F17" s="292" t="e">
        <f>#REF!/1000</f>
        <v>#REF!</v>
      </c>
      <c r="G17" s="293" t="e">
        <f>#REF!/1000</f>
        <v>#REF!</v>
      </c>
      <c r="H17" s="292" t="e">
        <f>#REF!</f>
        <v>#REF!</v>
      </c>
      <c r="I17" s="293" t="e">
        <f>#REF!</f>
        <v>#REF!</v>
      </c>
      <c r="J17" s="293" t="e">
        <f>#REF!/1000</f>
        <v>#REF!</v>
      </c>
      <c r="K17" s="293" t="e">
        <f>#REF!/1000</f>
        <v>#REF!</v>
      </c>
      <c r="L17" s="293" t="e">
        <f>#REF!</f>
        <v>#REF!</v>
      </c>
      <c r="M17" s="293" t="e">
        <f>#REF!</f>
        <v>#REF!</v>
      </c>
      <c r="N17" s="293" t="e">
        <f>#REF!/1000</f>
        <v>#REF!</v>
      </c>
      <c r="O17" s="293" t="e">
        <f>#REF!/1000</f>
        <v>#REF!</v>
      </c>
      <c r="P17" s="293" t="e">
        <f>#REF!</f>
        <v>#REF!</v>
      </c>
      <c r="Q17" s="293" t="e">
        <f>#REF!</f>
        <v>#REF!</v>
      </c>
      <c r="R17" s="293" t="e">
        <f>#REF!/1000</f>
        <v>#REF!</v>
      </c>
      <c r="S17" s="293" t="e">
        <f>#REF!/1000</f>
        <v>#REF!</v>
      </c>
      <c r="T17" s="293" t="e">
        <f>#REF!</f>
        <v>#REF!</v>
      </c>
      <c r="U17" s="293" t="e">
        <f>#REF!</f>
        <v>#REF!</v>
      </c>
      <c r="V17" s="293" t="e">
        <f>#REF!/1000</f>
        <v>#REF!</v>
      </c>
      <c r="W17" s="293" t="e">
        <f>#REF!/1000</f>
        <v>#REF!</v>
      </c>
      <c r="X17" s="293" t="e">
        <f>#REF!</f>
        <v>#REF!</v>
      </c>
      <c r="Y17" s="293" t="e">
        <f>#REF!</f>
        <v>#REF!</v>
      </c>
      <c r="Z17" s="293" t="e">
        <f>#REF!/1000</f>
        <v>#REF!</v>
      </c>
      <c r="AA17" s="293" t="e">
        <f>#REF!/1000</f>
        <v>#REF!</v>
      </c>
      <c r="AB17" s="293" t="e">
        <f>#REF!</f>
        <v>#REF!</v>
      </c>
      <c r="AC17" s="293" t="e">
        <f>#REF!</f>
        <v>#REF!</v>
      </c>
      <c r="AD17" s="293" t="e">
        <f>#REF!/1000</f>
        <v>#REF!</v>
      </c>
      <c r="AE17" s="293" t="e">
        <f>#REF!/1000</f>
        <v>#REF!</v>
      </c>
    </row>
    <row r="18" spans="1:31" s="102" customFormat="1">
      <c r="A18" s="111" t="s">
        <v>568</v>
      </c>
      <c r="B18" s="292" t="e">
        <f>#REF!</f>
        <v>#REF!</v>
      </c>
      <c r="C18" s="293" t="e">
        <f>#REF!/1000</f>
        <v>#REF!</v>
      </c>
      <c r="D18" s="292" t="e">
        <f>#REF!</f>
        <v>#REF!</v>
      </c>
      <c r="E18" s="293" t="e">
        <f>#REF!</f>
        <v>#REF!</v>
      </c>
      <c r="F18" s="292" t="e">
        <f>#REF!/1000</f>
        <v>#REF!</v>
      </c>
      <c r="G18" s="293" t="e">
        <f>#REF!/1000</f>
        <v>#REF!</v>
      </c>
      <c r="H18" s="292" t="e">
        <f>#REF!</f>
        <v>#REF!</v>
      </c>
      <c r="I18" s="293" t="e">
        <f>#REF!</f>
        <v>#REF!</v>
      </c>
      <c r="J18" s="293" t="e">
        <f>#REF!/1000</f>
        <v>#REF!</v>
      </c>
      <c r="K18" s="293" t="e">
        <f>#REF!/1000</f>
        <v>#REF!</v>
      </c>
      <c r="L18" s="293" t="e">
        <f>#REF!</f>
        <v>#REF!</v>
      </c>
      <c r="M18" s="293" t="e">
        <f>#REF!</f>
        <v>#REF!</v>
      </c>
      <c r="N18" s="293" t="e">
        <f>#REF!/1000</f>
        <v>#REF!</v>
      </c>
      <c r="O18" s="293" t="e">
        <f>#REF!/1000</f>
        <v>#REF!</v>
      </c>
      <c r="P18" s="293" t="e">
        <f>#REF!</f>
        <v>#REF!</v>
      </c>
      <c r="Q18" s="293" t="e">
        <f>#REF!</f>
        <v>#REF!</v>
      </c>
      <c r="R18" s="293" t="e">
        <f>#REF!/1000</f>
        <v>#REF!</v>
      </c>
      <c r="S18" s="293" t="e">
        <f>#REF!/1000</f>
        <v>#REF!</v>
      </c>
      <c r="T18" s="293" t="e">
        <f>#REF!</f>
        <v>#REF!</v>
      </c>
      <c r="U18" s="293" t="e">
        <f>#REF!</f>
        <v>#REF!</v>
      </c>
      <c r="V18" s="293" t="e">
        <f>#REF!/1000</f>
        <v>#REF!</v>
      </c>
      <c r="W18" s="293" t="e">
        <f>#REF!/1000</f>
        <v>#REF!</v>
      </c>
      <c r="X18" s="293" t="e">
        <f>#REF!</f>
        <v>#REF!</v>
      </c>
      <c r="Y18" s="293" t="e">
        <f>#REF!</f>
        <v>#REF!</v>
      </c>
      <c r="Z18" s="293" t="e">
        <f>#REF!/1000</f>
        <v>#REF!</v>
      </c>
      <c r="AA18" s="293" t="e">
        <f>#REF!/1000</f>
        <v>#REF!</v>
      </c>
      <c r="AB18" s="293" t="e">
        <f>#REF!</f>
        <v>#REF!</v>
      </c>
      <c r="AC18" s="293" t="e">
        <f>#REF!</f>
        <v>#REF!</v>
      </c>
      <c r="AD18" s="293" t="e">
        <f>#REF!/1000</f>
        <v>#REF!</v>
      </c>
      <c r="AE18" s="293" t="e">
        <f>#REF!/1000</f>
        <v>#REF!</v>
      </c>
    </row>
    <row r="19" spans="1:31" s="102" customFormat="1">
      <c r="A19" s="111" t="s">
        <v>569</v>
      </c>
      <c r="B19" s="292" t="e">
        <f>#REF!</f>
        <v>#REF!</v>
      </c>
      <c r="C19" s="293" t="e">
        <f>#REF!/1000</f>
        <v>#REF!</v>
      </c>
      <c r="D19" s="292" t="e">
        <f>#REF!</f>
        <v>#REF!</v>
      </c>
      <c r="E19" s="293" t="e">
        <f>#REF!</f>
        <v>#REF!</v>
      </c>
      <c r="F19" s="292" t="e">
        <f>#REF!/1000</f>
        <v>#REF!</v>
      </c>
      <c r="G19" s="293" t="e">
        <f>#REF!/1000</f>
        <v>#REF!</v>
      </c>
      <c r="H19" s="292" t="e">
        <f>#REF!</f>
        <v>#REF!</v>
      </c>
      <c r="I19" s="293" t="e">
        <f>#REF!</f>
        <v>#REF!</v>
      </c>
      <c r="J19" s="293" t="e">
        <f>#REF!/1000</f>
        <v>#REF!</v>
      </c>
      <c r="K19" s="293" t="e">
        <f>#REF!/1000</f>
        <v>#REF!</v>
      </c>
      <c r="L19" s="293" t="e">
        <f>#REF!</f>
        <v>#REF!</v>
      </c>
      <c r="M19" s="293" t="e">
        <f>#REF!</f>
        <v>#REF!</v>
      </c>
      <c r="N19" s="293" t="e">
        <f>#REF!/1000</f>
        <v>#REF!</v>
      </c>
      <c r="O19" s="293" t="e">
        <f>#REF!/1000</f>
        <v>#REF!</v>
      </c>
      <c r="P19" s="293" t="e">
        <f>#REF!</f>
        <v>#REF!</v>
      </c>
      <c r="Q19" s="293" t="e">
        <f>#REF!</f>
        <v>#REF!</v>
      </c>
      <c r="R19" s="293" t="e">
        <f>#REF!/1000</f>
        <v>#REF!</v>
      </c>
      <c r="S19" s="293" t="e">
        <f>#REF!/1000</f>
        <v>#REF!</v>
      </c>
      <c r="T19" s="293" t="e">
        <f>#REF!</f>
        <v>#REF!</v>
      </c>
      <c r="U19" s="293" t="e">
        <f>#REF!</f>
        <v>#REF!</v>
      </c>
      <c r="V19" s="293" t="e">
        <f>#REF!/1000</f>
        <v>#REF!</v>
      </c>
      <c r="W19" s="293" t="e">
        <f>#REF!/1000</f>
        <v>#REF!</v>
      </c>
      <c r="X19" s="293" t="e">
        <f>#REF!</f>
        <v>#REF!</v>
      </c>
      <c r="Y19" s="293" t="e">
        <f>#REF!</f>
        <v>#REF!</v>
      </c>
      <c r="Z19" s="293" t="e">
        <f>#REF!/1000</f>
        <v>#REF!</v>
      </c>
      <c r="AA19" s="293" t="e">
        <f>#REF!/1000</f>
        <v>#REF!</v>
      </c>
      <c r="AB19" s="293" t="e">
        <f>#REF!</f>
        <v>#REF!</v>
      </c>
      <c r="AC19" s="293" t="e">
        <f>#REF!</f>
        <v>#REF!</v>
      </c>
      <c r="AD19" s="293" t="e">
        <f>#REF!/1000</f>
        <v>#REF!</v>
      </c>
      <c r="AE19" s="293" t="e">
        <f>#REF!/1000</f>
        <v>#REF!</v>
      </c>
    </row>
    <row r="20" spans="1:31" s="102" customFormat="1">
      <c r="A20" s="111" t="s">
        <v>570</v>
      </c>
      <c r="B20" s="292" t="e">
        <f>#REF!</f>
        <v>#REF!</v>
      </c>
      <c r="C20" s="293" t="e">
        <f>#REF!/1000</f>
        <v>#REF!</v>
      </c>
      <c r="D20" s="292" t="e">
        <f>#REF!</f>
        <v>#REF!</v>
      </c>
      <c r="E20" s="293" t="e">
        <f>#REF!</f>
        <v>#REF!</v>
      </c>
      <c r="F20" s="292" t="e">
        <f>#REF!/1000</f>
        <v>#REF!</v>
      </c>
      <c r="G20" s="293" t="e">
        <f>#REF!/1000</f>
        <v>#REF!</v>
      </c>
      <c r="H20" s="292" t="e">
        <f>#REF!</f>
        <v>#REF!</v>
      </c>
      <c r="I20" s="293" t="e">
        <f>#REF!</f>
        <v>#REF!</v>
      </c>
      <c r="J20" s="293" t="e">
        <f>#REF!/1000</f>
        <v>#REF!</v>
      </c>
      <c r="K20" s="293" t="e">
        <f>#REF!/1000</f>
        <v>#REF!</v>
      </c>
      <c r="L20" s="293" t="e">
        <f>#REF!</f>
        <v>#REF!</v>
      </c>
      <c r="M20" s="293" t="e">
        <f>#REF!</f>
        <v>#REF!</v>
      </c>
      <c r="N20" s="293" t="e">
        <f>#REF!/1000</f>
        <v>#REF!</v>
      </c>
      <c r="O20" s="293" t="e">
        <f>#REF!/1000</f>
        <v>#REF!</v>
      </c>
      <c r="P20" s="293" t="e">
        <f>#REF!</f>
        <v>#REF!</v>
      </c>
      <c r="Q20" s="293" t="e">
        <f>#REF!</f>
        <v>#REF!</v>
      </c>
      <c r="R20" s="293" t="e">
        <f>#REF!/1000</f>
        <v>#REF!</v>
      </c>
      <c r="S20" s="293" t="e">
        <f>#REF!/1000</f>
        <v>#REF!</v>
      </c>
      <c r="T20" s="293" t="e">
        <f>#REF!</f>
        <v>#REF!</v>
      </c>
      <c r="U20" s="293" t="e">
        <f>#REF!</f>
        <v>#REF!</v>
      </c>
      <c r="V20" s="293" t="e">
        <f>#REF!/1000</f>
        <v>#REF!</v>
      </c>
      <c r="W20" s="293" t="e">
        <f>#REF!/1000</f>
        <v>#REF!</v>
      </c>
      <c r="X20" s="293" t="e">
        <f>#REF!</f>
        <v>#REF!</v>
      </c>
      <c r="Y20" s="293" t="e">
        <f>#REF!</f>
        <v>#REF!</v>
      </c>
      <c r="Z20" s="293" t="e">
        <f>#REF!/1000</f>
        <v>#REF!</v>
      </c>
      <c r="AA20" s="293" t="e">
        <f>#REF!/1000</f>
        <v>#REF!</v>
      </c>
      <c r="AB20" s="293" t="e">
        <f>#REF!</f>
        <v>#REF!</v>
      </c>
      <c r="AC20" s="293" t="e">
        <f>#REF!</f>
        <v>#REF!</v>
      </c>
      <c r="AD20" s="293" t="e">
        <f>#REF!/1000</f>
        <v>#REF!</v>
      </c>
      <c r="AE20" s="293" t="e">
        <f>#REF!/1000</f>
        <v>#REF!</v>
      </c>
    </row>
    <row r="21" spans="1:31" s="102" customFormat="1">
      <c r="A21" s="171" t="s">
        <v>571</v>
      </c>
      <c r="B21" s="294" t="e">
        <f>#REF!</f>
        <v>#REF!</v>
      </c>
      <c r="C21" s="295" t="e">
        <f>#REF!/1000</f>
        <v>#REF!</v>
      </c>
      <c r="D21" s="294" t="e">
        <f>#REF!</f>
        <v>#REF!</v>
      </c>
      <c r="E21" s="295" t="e">
        <f>#REF!</f>
        <v>#REF!</v>
      </c>
      <c r="F21" s="294" t="e">
        <f>#REF!/1000</f>
        <v>#REF!</v>
      </c>
      <c r="G21" s="295" t="e">
        <f>#REF!/1000</f>
        <v>#REF!</v>
      </c>
      <c r="H21" s="294" t="e">
        <f>#REF!</f>
        <v>#REF!</v>
      </c>
      <c r="I21" s="295" t="e">
        <f>#REF!</f>
        <v>#REF!</v>
      </c>
      <c r="J21" s="295" t="e">
        <f>#REF!/1000</f>
        <v>#REF!</v>
      </c>
      <c r="K21" s="295" t="e">
        <f>#REF!/1000</f>
        <v>#REF!</v>
      </c>
      <c r="L21" s="295" t="e">
        <f>#REF!</f>
        <v>#REF!</v>
      </c>
      <c r="M21" s="295" t="e">
        <f>#REF!</f>
        <v>#REF!</v>
      </c>
      <c r="N21" s="295" t="e">
        <f>#REF!/1000</f>
        <v>#REF!</v>
      </c>
      <c r="O21" s="295" t="e">
        <f>#REF!/1000</f>
        <v>#REF!</v>
      </c>
      <c r="P21" s="295" t="e">
        <f>#REF!</f>
        <v>#REF!</v>
      </c>
      <c r="Q21" s="295" t="e">
        <f>#REF!</f>
        <v>#REF!</v>
      </c>
      <c r="R21" s="295" t="e">
        <f>#REF!/1000</f>
        <v>#REF!</v>
      </c>
      <c r="S21" s="295" t="e">
        <f>#REF!/1000</f>
        <v>#REF!</v>
      </c>
      <c r="T21" s="295" t="e">
        <f>#REF!</f>
        <v>#REF!</v>
      </c>
      <c r="U21" s="295" t="e">
        <f>#REF!</f>
        <v>#REF!</v>
      </c>
      <c r="V21" s="295" t="e">
        <f>#REF!/1000</f>
        <v>#REF!</v>
      </c>
      <c r="W21" s="295" t="e">
        <f>#REF!/1000</f>
        <v>#REF!</v>
      </c>
      <c r="X21" s="295" t="e">
        <f>#REF!</f>
        <v>#REF!</v>
      </c>
      <c r="Y21" s="295" t="e">
        <f>#REF!</f>
        <v>#REF!</v>
      </c>
      <c r="Z21" s="295" t="e">
        <f>#REF!/1000</f>
        <v>#REF!</v>
      </c>
      <c r="AA21" s="295" t="e">
        <f>#REF!/1000</f>
        <v>#REF!</v>
      </c>
      <c r="AB21" s="295" t="e">
        <f>#REF!</f>
        <v>#REF!</v>
      </c>
      <c r="AC21" s="295" t="e">
        <f>#REF!</f>
        <v>#REF!</v>
      </c>
      <c r="AD21" s="295" t="e">
        <f>#REF!/1000</f>
        <v>#REF!</v>
      </c>
      <c r="AE21" s="295" t="e">
        <f>#REF!/1000</f>
        <v>#REF!</v>
      </c>
    </row>
    <row r="22" spans="1:31" s="102" customFormat="1">
      <c r="A22" s="111" t="s">
        <v>572</v>
      </c>
      <c r="B22" s="292" t="e">
        <f>#REF!</f>
        <v>#REF!</v>
      </c>
      <c r="C22" s="293" t="e">
        <f>#REF!/1000</f>
        <v>#REF!</v>
      </c>
      <c r="D22" s="292" t="e">
        <f>#REF!</f>
        <v>#REF!</v>
      </c>
      <c r="E22" s="293" t="e">
        <f>#REF!</f>
        <v>#REF!</v>
      </c>
      <c r="F22" s="292" t="e">
        <f>#REF!/1000</f>
        <v>#REF!</v>
      </c>
      <c r="G22" s="293" t="e">
        <f>#REF!/1000</f>
        <v>#REF!</v>
      </c>
      <c r="H22" s="292" t="e">
        <f>#REF!</f>
        <v>#REF!</v>
      </c>
      <c r="I22" s="293" t="e">
        <f>#REF!</f>
        <v>#REF!</v>
      </c>
      <c r="J22" s="293" t="e">
        <f>#REF!/1000</f>
        <v>#REF!</v>
      </c>
      <c r="K22" s="293" t="e">
        <f>#REF!/1000</f>
        <v>#REF!</v>
      </c>
      <c r="L22" s="293" t="e">
        <f>#REF!</f>
        <v>#REF!</v>
      </c>
      <c r="M22" s="293" t="e">
        <f>#REF!</f>
        <v>#REF!</v>
      </c>
      <c r="N22" s="293" t="e">
        <f>#REF!/1000</f>
        <v>#REF!</v>
      </c>
      <c r="O22" s="293" t="e">
        <f>#REF!/1000</f>
        <v>#REF!</v>
      </c>
      <c r="P22" s="293" t="e">
        <f>#REF!</f>
        <v>#REF!</v>
      </c>
      <c r="Q22" s="293" t="e">
        <f>#REF!</f>
        <v>#REF!</v>
      </c>
      <c r="R22" s="293" t="e">
        <f>#REF!/1000</f>
        <v>#REF!</v>
      </c>
      <c r="S22" s="293" t="e">
        <f>#REF!/1000</f>
        <v>#REF!</v>
      </c>
      <c r="T22" s="293" t="e">
        <f>#REF!</f>
        <v>#REF!</v>
      </c>
      <c r="U22" s="293" t="e">
        <f>#REF!</f>
        <v>#REF!</v>
      </c>
      <c r="V22" s="293" t="e">
        <f>#REF!/1000</f>
        <v>#REF!</v>
      </c>
      <c r="W22" s="293" t="e">
        <f>#REF!/1000</f>
        <v>#REF!</v>
      </c>
      <c r="X22" s="293" t="e">
        <f>#REF!</f>
        <v>#REF!</v>
      </c>
      <c r="Y22" s="293" t="e">
        <f>#REF!</f>
        <v>#REF!</v>
      </c>
      <c r="Z22" s="293" t="e">
        <f>#REF!/1000</f>
        <v>#REF!</v>
      </c>
      <c r="AA22" s="293" t="e">
        <f>#REF!/1000</f>
        <v>#REF!</v>
      </c>
      <c r="AB22" s="293" t="e">
        <f>#REF!</f>
        <v>#REF!</v>
      </c>
      <c r="AC22" s="293" t="e">
        <f>#REF!</f>
        <v>#REF!</v>
      </c>
      <c r="AD22" s="293" t="e">
        <f>#REF!/1000</f>
        <v>#REF!</v>
      </c>
      <c r="AE22" s="293" t="e">
        <f>#REF!/1000</f>
        <v>#REF!</v>
      </c>
    </row>
    <row r="23" spans="1:31" s="102" customFormat="1">
      <c r="A23" s="111" t="s">
        <v>573</v>
      </c>
      <c r="B23" s="292" t="e">
        <f>#REF!</f>
        <v>#REF!</v>
      </c>
      <c r="C23" s="293" t="e">
        <f>#REF!/1000</f>
        <v>#REF!</v>
      </c>
      <c r="D23" s="292" t="e">
        <f>#REF!</f>
        <v>#REF!</v>
      </c>
      <c r="E23" s="293" t="e">
        <f>#REF!</f>
        <v>#REF!</v>
      </c>
      <c r="F23" s="292" t="e">
        <f>#REF!/1000</f>
        <v>#REF!</v>
      </c>
      <c r="G23" s="293" t="e">
        <f>#REF!/1000</f>
        <v>#REF!</v>
      </c>
      <c r="H23" s="292" t="e">
        <f>#REF!</f>
        <v>#REF!</v>
      </c>
      <c r="I23" s="293" t="e">
        <f>#REF!</f>
        <v>#REF!</v>
      </c>
      <c r="J23" s="293" t="e">
        <f>#REF!/1000</f>
        <v>#REF!</v>
      </c>
      <c r="K23" s="293" t="e">
        <f>#REF!/1000</f>
        <v>#REF!</v>
      </c>
      <c r="L23" s="293" t="e">
        <f>#REF!</f>
        <v>#REF!</v>
      </c>
      <c r="M23" s="293" t="e">
        <f>#REF!</f>
        <v>#REF!</v>
      </c>
      <c r="N23" s="293" t="e">
        <f>#REF!/1000</f>
        <v>#REF!</v>
      </c>
      <c r="O23" s="293" t="e">
        <f>#REF!/1000</f>
        <v>#REF!</v>
      </c>
      <c r="P23" s="293" t="e">
        <f>#REF!</f>
        <v>#REF!</v>
      </c>
      <c r="Q23" s="293" t="e">
        <f>#REF!</f>
        <v>#REF!</v>
      </c>
      <c r="R23" s="293" t="e">
        <f>#REF!/1000</f>
        <v>#REF!</v>
      </c>
      <c r="S23" s="293" t="e">
        <f>#REF!/1000</f>
        <v>#REF!</v>
      </c>
      <c r="T23" s="293" t="e">
        <f>#REF!</f>
        <v>#REF!</v>
      </c>
      <c r="U23" s="293" t="e">
        <f>#REF!</f>
        <v>#REF!</v>
      </c>
      <c r="V23" s="293" t="e">
        <f>#REF!/1000</f>
        <v>#REF!</v>
      </c>
      <c r="W23" s="293" t="e">
        <f>#REF!/1000</f>
        <v>#REF!</v>
      </c>
      <c r="X23" s="293" t="e">
        <f>#REF!</f>
        <v>#REF!</v>
      </c>
      <c r="Y23" s="293" t="e">
        <f>#REF!</f>
        <v>#REF!</v>
      </c>
      <c r="Z23" s="293" t="e">
        <f>#REF!/1000</f>
        <v>#REF!</v>
      </c>
      <c r="AA23" s="293" t="e">
        <f>#REF!/1000</f>
        <v>#REF!</v>
      </c>
      <c r="AB23" s="293" t="e">
        <f>#REF!</f>
        <v>#REF!</v>
      </c>
      <c r="AC23" s="293" t="e">
        <f>#REF!</f>
        <v>#REF!</v>
      </c>
      <c r="AD23" s="293" t="e">
        <f>#REF!/1000</f>
        <v>#REF!</v>
      </c>
      <c r="AE23" s="293" t="e">
        <f>#REF!/1000</f>
        <v>#REF!</v>
      </c>
    </row>
    <row r="24" spans="1:31" s="102" customFormat="1">
      <c r="A24" s="111" t="s">
        <v>574</v>
      </c>
      <c r="B24" s="292" t="e">
        <f>#REF!</f>
        <v>#REF!</v>
      </c>
      <c r="C24" s="293" t="e">
        <f>#REF!/1000</f>
        <v>#REF!</v>
      </c>
      <c r="D24" s="292" t="e">
        <f>#REF!</f>
        <v>#REF!</v>
      </c>
      <c r="E24" s="293" t="e">
        <f>#REF!</f>
        <v>#REF!</v>
      </c>
      <c r="F24" s="292" t="e">
        <f>#REF!/1000</f>
        <v>#REF!</v>
      </c>
      <c r="G24" s="293" t="e">
        <f>#REF!/1000</f>
        <v>#REF!</v>
      </c>
      <c r="H24" s="292" t="e">
        <f>#REF!</f>
        <v>#REF!</v>
      </c>
      <c r="I24" s="293" t="e">
        <f>#REF!</f>
        <v>#REF!</v>
      </c>
      <c r="J24" s="293" t="e">
        <f>#REF!/1000</f>
        <v>#REF!</v>
      </c>
      <c r="K24" s="293" t="e">
        <f>#REF!/1000</f>
        <v>#REF!</v>
      </c>
      <c r="L24" s="293" t="e">
        <f>#REF!</f>
        <v>#REF!</v>
      </c>
      <c r="M24" s="293" t="e">
        <f>#REF!</f>
        <v>#REF!</v>
      </c>
      <c r="N24" s="293" t="e">
        <f>#REF!/1000</f>
        <v>#REF!</v>
      </c>
      <c r="O24" s="293" t="e">
        <f>#REF!/1000</f>
        <v>#REF!</v>
      </c>
      <c r="P24" s="293" t="e">
        <f>#REF!</f>
        <v>#REF!</v>
      </c>
      <c r="Q24" s="293" t="e">
        <f>#REF!</f>
        <v>#REF!</v>
      </c>
      <c r="R24" s="293" t="e">
        <f>#REF!/1000</f>
        <v>#REF!</v>
      </c>
      <c r="S24" s="293" t="e">
        <f>#REF!/1000</f>
        <v>#REF!</v>
      </c>
      <c r="T24" s="293" t="e">
        <f>#REF!</f>
        <v>#REF!</v>
      </c>
      <c r="U24" s="293" t="e">
        <f>#REF!</f>
        <v>#REF!</v>
      </c>
      <c r="V24" s="293" t="e">
        <f>#REF!/1000</f>
        <v>#REF!</v>
      </c>
      <c r="W24" s="293" t="e">
        <f>#REF!/1000</f>
        <v>#REF!</v>
      </c>
      <c r="X24" s="293" t="e">
        <f>#REF!</f>
        <v>#REF!</v>
      </c>
      <c r="Y24" s="293" t="e">
        <f>#REF!</f>
        <v>#REF!</v>
      </c>
      <c r="Z24" s="293" t="e">
        <f>#REF!/1000</f>
        <v>#REF!</v>
      </c>
      <c r="AA24" s="293" t="e">
        <f>#REF!/1000</f>
        <v>#REF!</v>
      </c>
      <c r="AB24" s="293" t="e">
        <f>#REF!</f>
        <v>#REF!</v>
      </c>
      <c r="AC24" s="293" t="e">
        <f>#REF!</f>
        <v>#REF!</v>
      </c>
      <c r="AD24" s="293" t="e">
        <f>#REF!/1000</f>
        <v>#REF!</v>
      </c>
      <c r="AE24" s="293" t="e">
        <f>#REF!/1000</f>
        <v>#REF!</v>
      </c>
    </row>
    <row r="25" spans="1:31" s="102" customFormat="1">
      <c r="A25" s="111" t="s">
        <v>575</v>
      </c>
      <c r="B25" s="292" t="e">
        <f>#REF!</f>
        <v>#REF!</v>
      </c>
      <c r="C25" s="293" t="e">
        <f>#REF!/1000</f>
        <v>#REF!</v>
      </c>
      <c r="D25" s="292" t="e">
        <f>#REF!</f>
        <v>#REF!</v>
      </c>
      <c r="E25" s="293" t="e">
        <f>#REF!</f>
        <v>#REF!</v>
      </c>
      <c r="F25" s="292" t="e">
        <f>#REF!/1000</f>
        <v>#REF!</v>
      </c>
      <c r="G25" s="293" t="e">
        <f>#REF!/1000</f>
        <v>#REF!</v>
      </c>
      <c r="H25" s="292" t="e">
        <f>#REF!</f>
        <v>#REF!</v>
      </c>
      <c r="I25" s="293" t="e">
        <f>#REF!</f>
        <v>#REF!</v>
      </c>
      <c r="J25" s="293" t="e">
        <f>#REF!/1000</f>
        <v>#REF!</v>
      </c>
      <c r="K25" s="293" t="e">
        <f>#REF!/1000</f>
        <v>#REF!</v>
      </c>
      <c r="L25" s="293" t="e">
        <f>#REF!</f>
        <v>#REF!</v>
      </c>
      <c r="M25" s="293" t="e">
        <f>#REF!</f>
        <v>#REF!</v>
      </c>
      <c r="N25" s="293" t="e">
        <f>#REF!/1000</f>
        <v>#REF!</v>
      </c>
      <c r="O25" s="293" t="e">
        <f>#REF!/1000</f>
        <v>#REF!</v>
      </c>
      <c r="P25" s="293" t="e">
        <f>#REF!</f>
        <v>#REF!</v>
      </c>
      <c r="Q25" s="293" t="e">
        <f>#REF!</f>
        <v>#REF!</v>
      </c>
      <c r="R25" s="293" t="e">
        <f>#REF!/1000</f>
        <v>#REF!</v>
      </c>
      <c r="S25" s="293" t="e">
        <f>#REF!/1000</f>
        <v>#REF!</v>
      </c>
      <c r="T25" s="293" t="e">
        <f>#REF!</f>
        <v>#REF!</v>
      </c>
      <c r="U25" s="293" t="e">
        <f>#REF!</f>
        <v>#REF!</v>
      </c>
      <c r="V25" s="293" t="e">
        <f>#REF!/1000</f>
        <v>#REF!</v>
      </c>
      <c r="W25" s="293" t="e">
        <f>#REF!/1000</f>
        <v>#REF!</v>
      </c>
      <c r="X25" s="293" t="e">
        <f>#REF!</f>
        <v>#REF!</v>
      </c>
      <c r="Y25" s="293" t="e">
        <f>#REF!</f>
        <v>#REF!</v>
      </c>
      <c r="Z25" s="293" t="e">
        <f>#REF!/1000</f>
        <v>#REF!</v>
      </c>
      <c r="AA25" s="293" t="e">
        <f>#REF!/1000</f>
        <v>#REF!</v>
      </c>
      <c r="AB25" s="293" t="e">
        <f>#REF!</f>
        <v>#REF!</v>
      </c>
      <c r="AC25" s="293" t="e">
        <f>#REF!</f>
        <v>#REF!</v>
      </c>
      <c r="AD25" s="293" t="e">
        <f>#REF!/1000</f>
        <v>#REF!</v>
      </c>
      <c r="AE25" s="293" t="e">
        <f>#REF!/1000</f>
        <v>#REF!</v>
      </c>
    </row>
    <row r="26" spans="1:31" s="102" customFormat="1">
      <c r="A26" s="171" t="s">
        <v>576</v>
      </c>
      <c r="B26" s="294" t="e">
        <f>#REF!</f>
        <v>#REF!</v>
      </c>
      <c r="C26" s="295" t="e">
        <f>#REF!/1000</f>
        <v>#REF!</v>
      </c>
      <c r="D26" s="294" t="e">
        <f>#REF!</f>
        <v>#REF!</v>
      </c>
      <c r="E26" s="295" t="e">
        <f>#REF!</f>
        <v>#REF!</v>
      </c>
      <c r="F26" s="294" t="e">
        <f>#REF!/1000</f>
        <v>#REF!</v>
      </c>
      <c r="G26" s="295" t="e">
        <f>#REF!/1000</f>
        <v>#REF!</v>
      </c>
      <c r="H26" s="294" t="e">
        <f>#REF!</f>
        <v>#REF!</v>
      </c>
      <c r="I26" s="295" t="e">
        <f>#REF!</f>
        <v>#REF!</v>
      </c>
      <c r="J26" s="295" t="e">
        <f>#REF!/1000</f>
        <v>#REF!</v>
      </c>
      <c r="K26" s="295" t="e">
        <f>#REF!/1000</f>
        <v>#REF!</v>
      </c>
      <c r="L26" s="295" t="e">
        <f>#REF!</f>
        <v>#REF!</v>
      </c>
      <c r="M26" s="295" t="e">
        <f>#REF!</f>
        <v>#REF!</v>
      </c>
      <c r="N26" s="295" t="e">
        <f>#REF!/1000</f>
        <v>#REF!</v>
      </c>
      <c r="O26" s="295" t="e">
        <f>#REF!/1000</f>
        <v>#REF!</v>
      </c>
      <c r="P26" s="295" t="e">
        <f>#REF!</f>
        <v>#REF!</v>
      </c>
      <c r="Q26" s="295" t="e">
        <f>#REF!</f>
        <v>#REF!</v>
      </c>
      <c r="R26" s="295" t="e">
        <f>#REF!/1000</f>
        <v>#REF!</v>
      </c>
      <c r="S26" s="295" t="e">
        <f>#REF!/1000</f>
        <v>#REF!</v>
      </c>
      <c r="T26" s="295" t="e">
        <f>#REF!</f>
        <v>#REF!</v>
      </c>
      <c r="U26" s="295" t="e">
        <f>#REF!</f>
        <v>#REF!</v>
      </c>
      <c r="V26" s="295" t="e">
        <f>#REF!/1000</f>
        <v>#REF!</v>
      </c>
      <c r="W26" s="295" t="e">
        <f>#REF!/1000</f>
        <v>#REF!</v>
      </c>
      <c r="X26" s="295" t="e">
        <f>#REF!</f>
        <v>#REF!</v>
      </c>
      <c r="Y26" s="295" t="e">
        <f>#REF!</f>
        <v>#REF!</v>
      </c>
      <c r="Z26" s="295" t="e">
        <f>#REF!/1000</f>
        <v>#REF!</v>
      </c>
      <c r="AA26" s="295" t="e">
        <f>#REF!/1000</f>
        <v>#REF!</v>
      </c>
      <c r="AB26" s="295" t="e">
        <f>#REF!</f>
        <v>#REF!</v>
      </c>
      <c r="AC26" s="295" t="e">
        <f>#REF!</f>
        <v>#REF!</v>
      </c>
      <c r="AD26" s="295" t="e">
        <f>#REF!/1000</f>
        <v>#REF!</v>
      </c>
      <c r="AE26" s="295" t="e">
        <f>#REF!/1000</f>
        <v>#REF!</v>
      </c>
    </row>
    <row r="27" spans="1:31" s="102" customFormat="1">
      <c r="A27" s="111" t="s">
        <v>577</v>
      </c>
      <c r="B27" s="292" t="e">
        <f>#REF!</f>
        <v>#REF!</v>
      </c>
      <c r="C27" s="293" t="e">
        <f>#REF!/1000</f>
        <v>#REF!</v>
      </c>
      <c r="D27" s="292" t="e">
        <f>#REF!</f>
        <v>#REF!</v>
      </c>
      <c r="E27" s="293" t="e">
        <f>#REF!</f>
        <v>#REF!</v>
      </c>
      <c r="F27" s="292" t="e">
        <f>#REF!/1000</f>
        <v>#REF!</v>
      </c>
      <c r="G27" s="293" t="e">
        <f>#REF!/1000</f>
        <v>#REF!</v>
      </c>
      <c r="H27" s="292" t="e">
        <f>#REF!</f>
        <v>#REF!</v>
      </c>
      <c r="I27" s="293" t="e">
        <f>#REF!</f>
        <v>#REF!</v>
      </c>
      <c r="J27" s="293" t="e">
        <f>#REF!/1000</f>
        <v>#REF!</v>
      </c>
      <c r="K27" s="293" t="e">
        <f>#REF!/1000</f>
        <v>#REF!</v>
      </c>
      <c r="L27" s="293" t="e">
        <f>#REF!</f>
        <v>#REF!</v>
      </c>
      <c r="M27" s="293" t="e">
        <f>#REF!</f>
        <v>#REF!</v>
      </c>
      <c r="N27" s="293" t="e">
        <f>#REF!/1000</f>
        <v>#REF!</v>
      </c>
      <c r="O27" s="293" t="e">
        <f>#REF!/1000</f>
        <v>#REF!</v>
      </c>
      <c r="P27" s="293" t="e">
        <f>#REF!</f>
        <v>#REF!</v>
      </c>
      <c r="Q27" s="293" t="e">
        <f>#REF!</f>
        <v>#REF!</v>
      </c>
      <c r="R27" s="293" t="e">
        <f>#REF!/1000</f>
        <v>#REF!</v>
      </c>
      <c r="S27" s="293" t="e">
        <f>#REF!/1000</f>
        <v>#REF!</v>
      </c>
      <c r="T27" s="293" t="e">
        <f>#REF!</f>
        <v>#REF!</v>
      </c>
      <c r="U27" s="293" t="e">
        <f>#REF!</f>
        <v>#REF!</v>
      </c>
      <c r="V27" s="293" t="e">
        <f>#REF!/1000</f>
        <v>#REF!</v>
      </c>
      <c r="W27" s="293" t="e">
        <f>#REF!/1000</f>
        <v>#REF!</v>
      </c>
      <c r="X27" s="293" t="e">
        <f>#REF!</f>
        <v>#REF!</v>
      </c>
      <c r="Y27" s="293" t="e">
        <f>#REF!</f>
        <v>#REF!</v>
      </c>
      <c r="Z27" s="293" t="e">
        <f>#REF!/1000</f>
        <v>#REF!</v>
      </c>
      <c r="AA27" s="293" t="e">
        <f>#REF!/1000</f>
        <v>#REF!</v>
      </c>
      <c r="AB27" s="293" t="e">
        <f>#REF!</f>
        <v>#REF!</v>
      </c>
      <c r="AC27" s="293" t="e">
        <f>#REF!</f>
        <v>#REF!</v>
      </c>
      <c r="AD27" s="293" t="e">
        <f>#REF!/1000</f>
        <v>#REF!</v>
      </c>
      <c r="AE27" s="293" t="e">
        <f>#REF!/1000</f>
        <v>#REF!</v>
      </c>
    </row>
    <row r="28" spans="1:31" s="102" customFormat="1">
      <c r="A28" s="111" t="s">
        <v>578</v>
      </c>
      <c r="B28" s="292" t="e">
        <f>#REF!</f>
        <v>#REF!</v>
      </c>
      <c r="C28" s="293" t="e">
        <f>#REF!/1000</f>
        <v>#REF!</v>
      </c>
      <c r="D28" s="292" t="e">
        <f>#REF!</f>
        <v>#REF!</v>
      </c>
      <c r="E28" s="293" t="e">
        <f>#REF!</f>
        <v>#REF!</v>
      </c>
      <c r="F28" s="292" t="e">
        <f>#REF!/1000</f>
        <v>#REF!</v>
      </c>
      <c r="G28" s="293" t="e">
        <f>#REF!/1000</f>
        <v>#REF!</v>
      </c>
      <c r="H28" s="292" t="e">
        <f>#REF!</f>
        <v>#REF!</v>
      </c>
      <c r="I28" s="293" t="e">
        <f>#REF!</f>
        <v>#REF!</v>
      </c>
      <c r="J28" s="293" t="e">
        <f>#REF!/1000</f>
        <v>#REF!</v>
      </c>
      <c r="K28" s="293" t="e">
        <f>#REF!/1000</f>
        <v>#REF!</v>
      </c>
      <c r="L28" s="293" t="e">
        <f>#REF!</f>
        <v>#REF!</v>
      </c>
      <c r="M28" s="293" t="e">
        <f>#REF!</f>
        <v>#REF!</v>
      </c>
      <c r="N28" s="293" t="e">
        <f>#REF!/1000</f>
        <v>#REF!</v>
      </c>
      <c r="O28" s="293" t="e">
        <f>#REF!/1000</f>
        <v>#REF!</v>
      </c>
      <c r="P28" s="293" t="e">
        <f>#REF!</f>
        <v>#REF!</v>
      </c>
      <c r="Q28" s="293" t="e">
        <f>#REF!</f>
        <v>#REF!</v>
      </c>
      <c r="R28" s="293" t="e">
        <f>#REF!/1000</f>
        <v>#REF!</v>
      </c>
      <c r="S28" s="293" t="e">
        <f>#REF!/1000</f>
        <v>#REF!</v>
      </c>
      <c r="T28" s="293" t="e">
        <f>#REF!</f>
        <v>#REF!</v>
      </c>
      <c r="U28" s="293" t="e">
        <f>#REF!</f>
        <v>#REF!</v>
      </c>
      <c r="V28" s="293" t="e">
        <f>#REF!/1000</f>
        <v>#REF!</v>
      </c>
      <c r="W28" s="293" t="e">
        <f>#REF!/1000</f>
        <v>#REF!</v>
      </c>
      <c r="X28" s="293" t="e">
        <f>#REF!</f>
        <v>#REF!</v>
      </c>
      <c r="Y28" s="293" t="e">
        <f>#REF!</f>
        <v>#REF!</v>
      </c>
      <c r="Z28" s="293" t="e">
        <f>#REF!/1000</f>
        <v>#REF!</v>
      </c>
      <c r="AA28" s="293" t="e">
        <f>#REF!/1000</f>
        <v>#REF!</v>
      </c>
      <c r="AB28" s="293" t="e">
        <f>#REF!</f>
        <v>#REF!</v>
      </c>
      <c r="AC28" s="293" t="e">
        <f>#REF!</f>
        <v>#REF!</v>
      </c>
      <c r="AD28" s="293" t="e">
        <f>#REF!/1000</f>
        <v>#REF!</v>
      </c>
      <c r="AE28" s="293" t="e">
        <f>#REF!/1000</f>
        <v>#REF!</v>
      </c>
    </row>
    <row r="29" spans="1:31" s="102" customFormat="1">
      <c r="A29" s="111" t="s">
        <v>579</v>
      </c>
      <c r="B29" s="292" t="e">
        <f>#REF!</f>
        <v>#REF!</v>
      </c>
      <c r="C29" s="293" t="e">
        <f>#REF!/1000</f>
        <v>#REF!</v>
      </c>
      <c r="D29" s="292" t="e">
        <f>#REF!</f>
        <v>#REF!</v>
      </c>
      <c r="E29" s="293" t="e">
        <f>#REF!</f>
        <v>#REF!</v>
      </c>
      <c r="F29" s="292" t="e">
        <f>#REF!/1000</f>
        <v>#REF!</v>
      </c>
      <c r="G29" s="293" t="e">
        <f>#REF!/1000</f>
        <v>#REF!</v>
      </c>
      <c r="H29" s="292" t="e">
        <f>#REF!</f>
        <v>#REF!</v>
      </c>
      <c r="I29" s="293" t="e">
        <f>#REF!</f>
        <v>#REF!</v>
      </c>
      <c r="J29" s="293" t="e">
        <f>#REF!/1000</f>
        <v>#REF!</v>
      </c>
      <c r="K29" s="293" t="e">
        <f>#REF!/1000</f>
        <v>#REF!</v>
      </c>
      <c r="L29" s="293" t="e">
        <f>#REF!</f>
        <v>#REF!</v>
      </c>
      <c r="M29" s="293" t="e">
        <f>#REF!</f>
        <v>#REF!</v>
      </c>
      <c r="N29" s="293" t="e">
        <f>#REF!/1000</f>
        <v>#REF!</v>
      </c>
      <c r="O29" s="293" t="e">
        <f>#REF!/1000</f>
        <v>#REF!</v>
      </c>
      <c r="P29" s="293" t="e">
        <f>#REF!</f>
        <v>#REF!</v>
      </c>
      <c r="Q29" s="293" t="e">
        <f>#REF!</f>
        <v>#REF!</v>
      </c>
      <c r="R29" s="293" t="e">
        <f>#REF!/1000</f>
        <v>#REF!</v>
      </c>
      <c r="S29" s="293" t="e">
        <f>#REF!/1000</f>
        <v>#REF!</v>
      </c>
      <c r="T29" s="293" t="e">
        <f>#REF!</f>
        <v>#REF!</v>
      </c>
      <c r="U29" s="293" t="e">
        <f>#REF!</f>
        <v>#REF!</v>
      </c>
      <c r="V29" s="293" t="e">
        <f>#REF!/1000</f>
        <v>#REF!</v>
      </c>
      <c r="W29" s="293" t="e">
        <f>#REF!/1000</f>
        <v>#REF!</v>
      </c>
      <c r="X29" s="293" t="e">
        <f>#REF!</f>
        <v>#REF!</v>
      </c>
      <c r="Y29" s="293" t="e">
        <f>#REF!</f>
        <v>#REF!</v>
      </c>
      <c r="Z29" s="293" t="e">
        <f>#REF!/1000</f>
        <v>#REF!</v>
      </c>
      <c r="AA29" s="293" t="e">
        <f>#REF!/1000</f>
        <v>#REF!</v>
      </c>
      <c r="AB29" s="293" t="e">
        <f>#REF!</f>
        <v>#REF!</v>
      </c>
      <c r="AC29" s="293" t="e">
        <f>#REF!</f>
        <v>#REF!</v>
      </c>
      <c r="AD29" s="293" t="e">
        <f>#REF!/1000</f>
        <v>#REF!</v>
      </c>
      <c r="AE29" s="293" t="e">
        <f>#REF!/1000</f>
        <v>#REF!</v>
      </c>
    </row>
    <row r="30" spans="1:31" s="102" customFormat="1">
      <c r="A30" s="111" t="s">
        <v>580</v>
      </c>
      <c r="B30" s="292" t="e">
        <f>#REF!</f>
        <v>#REF!</v>
      </c>
      <c r="C30" s="293" t="e">
        <f>#REF!/1000</f>
        <v>#REF!</v>
      </c>
      <c r="D30" s="292" t="e">
        <f>#REF!</f>
        <v>#REF!</v>
      </c>
      <c r="E30" s="293" t="e">
        <f>#REF!</f>
        <v>#REF!</v>
      </c>
      <c r="F30" s="292" t="e">
        <f>#REF!/1000</f>
        <v>#REF!</v>
      </c>
      <c r="G30" s="293" t="e">
        <f>#REF!/1000</f>
        <v>#REF!</v>
      </c>
      <c r="H30" s="292" t="e">
        <f>#REF!</f>
        <v>#REF!</v>
      </c>
      <c r="I30" s="293" t="e">
        <f>#REF!</f>
        <v>#REF!</v>
      </c>
      <c r="J30" s="293" t="e">
        <f>#REF!/1000</f>
        <v>#REF!</v>
      </c>
      <c r="K30" s="293" t="e">
        <f>#REF!/1000</f>
        <v>#REF!</v>
      </c>
      <c r="L30" s="293" t="e">
        <f>#REF!</f>
        <v>#REF!</v>
      </c>
      <c r="M30" s="293" t="e">
        <f>#REF!</f>
        <v>#REF!</v>
      </c>
      <c r="N30" s="293" t="e">
        <f>#REF!/1000</f>
        <v>#REF!</v>
      </c>
      <c r="O30" s="293" t="e">
        <f>#REF!/1000</f>
        <v>#REF!</v>
      </c>
      <c r="P30" s="293" t="e">
        <f>#REF!</f>
        <v>#REF!</v>
      </c>
      <c r="Q30" s="293" t="e">
        <f>#REF!</f>
        <v>#REF!</v>
      </c>
      <c r="R30" s="293" t="e">
        <f>#REF!/1000</f>
        <v>#REF!</v>
      </c>
      <c r="S30" s="293" t="e">
        <f>#REF!/1000</f>
        <v>#REF!</v>
      </c>
      <c r="T30" s="293" t="e">
        <f>#REF!</f>
        <v>#REF!</v>
      </c>
      <c r="U30" s="293" t="e">
        <f>#REF!</f>
        <v>#REF!</v>
      </c>
      <c r="V30" s="293" t="e">
        <f>#REF!/1000</f>
        <v>#REF!</v>
      </c>
      <c r="W30" s="293" t="e">
        <f>#REF!/1000</f>
        <v>#REF!</v>
      </c>
      <c r="X30" s="293" t="e">
        <f>#REF!</f>
        <v>#REF!</v>
      </c>
      <c r="Y30" s="293" t="e">
        <f>#REF!</f>
        <v>#REF!</v>
      </c>
      <c r="Z30" s="293" t="e">
        <f>#REF!/1000</f>
        <v>#REF!</v>
      </c>
      <c r="AA30" s="293" t="e">
        <f>#REF!/1000</f>
        <v>#REF!</v>
      </c>
      <c r="AB30" s="293" t="e">
        <f>#REF!</f>
        <v>#REF!</v>
      </c>
      <c r="AC30" s="293" t="e">
        <f>#REF!</f>
        <v>#REF!</v>
      </c>
      <c r="AD30" s="293" t="e">
        <f>#REF!/1000</f>
        <v>#REF!</v>
      </c>
      <c r="AE30" s="293" t="e">
        <f>#REF!/1000</f>
        <v>#REF!</v>
      </c>
    </row>
    <row r="31" spans="1:31" s="102" customFormat="1">
      <c r="A31" s="171" t="s">
        <v>581</v>
      </c>
      <c r="B31" s="294" t="e">
        <f>#REF!</f>
        <v>#REF!</v>
      </c>
      <c r="C31" s="295" t="e">
        <f>#REF!/1000</f>
        <v>#REF!</v>
      </c>
      <c r="D31" s="294" t="e">
        <f>#REF!</f>
        <v>#REF!</v>
      </c>
      <c r="E31" s="295" t="e">
        <f>#REF!</f>
        <v>#REF!</v>
      </c>
      <c r="F31" s="294" t="e">
        <f>#REF!/1000</f>
        <v>#REF!</v>
      </c>
      <c r="G31" s="295" t="e">
        <f>#REF!/1000</f>
        <v>#REF!</v>
      </c>
      <c r="H31" s="294" t="e">
        <f>#REF!</f>
        <v>#REF!</v>
      </c>
      <c r="I31" s="295" t="e">
        <f>#REF!</f>
        <v>#REF!</v>
      </c>
      <c r="J31" s="295" t="e">
        <f>#REF!/1000</f>
        <v>#REF!</v>
      </c>
      <c r="K31" s="295" t="e">
        <f>#REF!/1000</f>
        <v>#REF!</v>
      </c>
      <c r="L31" s="295" t="e">
        <f>#REF!</f>
        <v>#REF!</v>
      </c>
      <c r="M31" s="295" t="e">
        <f>#REF!</f>
        <v>#REF!</v>
      </c>
      <c r="N31" s="295" t="e">
        <f>#REF!/1000</f>
        <v>#REF!</v>
      </c>
      <c r="O31" s="295" t="e">
        <f>#REF!/1000</f>
        <v>#REF!</v>
      </c>
      <c r="P31" s="295" t="e">
        <f>#REF!</f>
        <v>#REF!</v>
      </c>
      <c r="Q31" s="295" t="e">
        <f>#REF!</f>
        <v>#REF!</v>
      </c>
      <c r="R31" s="295" t="e">
        <f>#REF!/1000</f>
        <v>#REF!</v>
      </c>
      <c r="S31" s="295" t="e">
        <f>#REF!/1000</f>
        <v>#REF!</v>
      </c>
      <c r="T31" s="295" t="e">
        <f>#REF!</f>
        <v>#REF!</v>
      </c>
      <c r="U31" s="295" t="e">
        <f>#REF!</f>
        <v>#REF!</v>
      </c>
      <c r="V31" s="295" t="e">
        <f>#REF!/1000</f>
        <v>#REF!</v>
      </c>
      <c r="W31" s="295" t="e">
        <f>#REF!/1000</f>
        <v>#REF!</v>
      </c>
      <c r="X31" s="295" t="e">
        <f>#REF!</f>
        <v>#REF!</v>
      </c>
      <c r="Y31" s="295" t="e">
        <f>#REF!</f>
        <v>#REF!</v>
      </c>
      <c r="Z31" s="295" t="e">
        <f>#REF!/1000</f>
        <v>#REF!</v>
      </c>
      <c r="AA31" s="295" t="e">
        <f>#REF!/1000</f>
        <v>#REF!</v>
      </c>
      <c r="AB31" s="295" t="e">
        <f>#REF!</f>
        <v>#REF!</v>
      </c>
      <c r="AC31" s="295" t="e">
        <f>#REF!</f>
        <v>#REF!</v>
      </c>
      <c r="AD31" s="295" t="e">
        <f>#REF!/1000</f>
        <v>#REF!</v>
      </c>
      <c r="AE31" s="295" t="e">
        <f>#REF!/1000</f>
        <v>#REF!</v>
      </c>
    </row>
    <row r="32" spans="1:31" s="102" customFormat="1">
      <c r="A32" s="111" t="s">
        <v>582</v>
      </c>
      <c r="B32" s="292" t="e">
        <f>#REF!</f>
        <v>#REF!</v>
      </c>
      <c r="C32" s="293" t="e">
        <f>#REF!/1000</f>
        <v>#REF!</v>
      </c>
      <c r="D32" s="292" t="e">
        <f>#REF!</f>
        <v>#REF!</v>
      </c>
      <c r="E32" s="293" t="e">
        <f>#REF!</f>
        <v>#REF!</v>
      </c>
      <c r="F32" s="292" t="e">
        <f>#REF!/1000</f>
        <v>#REF!</v>
      </c>
      <c r="G32" s="293" t="e">
        <f>#REF!/1000</f>
        <v>#REF!</v>
      </c>
      <c r="H32" s="292" t="e">
        <f>#REF!</f>
        <v>#REF!</v>
      </c>
      <c r="I32" s="293" t="e">
        <f>#REF!</f>
        <v>#REF!</v>
      </c>
      <c r="J32" s="293" t="e">
        <f>#REF!/1000</f>
        <v>#REF!</v>
      </c>
      <c r="K32" s="293" t="e">
        <f>#REF!/1000</f>
        <v>#REF!</v>
      </c>
      <c r="L32" s="293" t="e">
        <f>#REF!</f>
        <v>#REF!</v>
      </c>
      <c r="M32" s="293" t="e">
        <f>#REF!</f>
        <v>#REF!</v>
      </c>
      <c r="N32" s="293" t="e">
        <f>#REF!/1000</f>
        <v>#REF!</v>
      </c>
      <c r="O32" s="293" t="e">
        <f>#REF!/1000</f>
        <v>#REF!</v>
      </c>
      <c r="P32" s="293" t="e">
        <f>#REF!</f>
        <v>#REF!</v>
      </c>
      <c r="Q32" s="293" t="e">
        <f>#REF!</f>
        <v>#REF!</v>
      </c>
      <c r="R32" s="293" t="e">
        <f>#REF!/1000</f>
        <v>#REF!</v>
      </c>
      <c r="S32" s="293" t="e">
        <f>#REF!/1000</f>
        <v>#REF!</v>
      </c>
      <c r="T32" s="293" t="e">
        <f>#REF!</f>
        <v>#REF!</v>
      </c>
      <c r="U32" s="293" t="e">
        <f>#REF!</f>
        <v>#REF!</v>
      </c>
      <c r="V32" s="293" t="e">
        <f>#REF!/1000</f>
        <v>#REF!</v>
      </c>
      <c r="W32" s="293" t="e">
        <f>#REF!/1000</f>
        <v>#REF!</v>
      </c>
      <c r="X32" s="293" t="e">
        <f>#REF!</f>
        <v>#REF!</v>
      </c>
      <c r="Y32" s="293" t="e">
        <f>#REF!</f>
        <v>#REF!</v>
      </c>
      <c r="Z32" s="293" t="e">
        <f>#REF!/1000</f>
        <v>#REF!</v>
      </c>
      <c r="AA32" s="293" t="e">
        <f>#REF!/1000</f>
        <v>#REF!</v>
      </c>
      <c r="AB32" s="293" t="e">
        <f>#REF!</f>
        <v>#REF!</v>
      </c>
      <c r="AC32" s="293" t="e">
        <f>#REF!</f>
        <v>#REF!</v>
      </c>
      <c r="AD32" s="293" t="e">
        <f>#REF!/1000</f>
        <v>#REF!</v>
      </c>
      <c r="AE32" s="293" t="e">
        <f>#REF!/1000</f>
        <v>#REF!</v>
      </c>
    </row>
    <row r="33" spans="1:31" s="102" customFormat="1">
      <c r="A33" s="111" t="s">
        <v>583</v>
      </c>
      <c r="B33" s="292" t="e">
        <f>#REF!</f>
        <v>#REF!</v>
      </c>
      <c r="C33" s="293" t="e">
        <f>#REF!/1000</f>
        <v>#REF!</v>
      </c>
      <c r="D33" s="292" t="e">
        <f>#REF!</f>
        <v>#REF!</v>
      </c>
      <c r="E33" s="293" t="e">
        <f>#REF!</f>
        <v>#REF!</v>
      </c>
      <c r="F33" s="292" t="e">
        <f>#REF!/1000</f>
        <v>#REF!</v>
      </c>
      <c r="G33" s="293" t="e">
        <f>#REF!/1000</f>
        <v>#REF!</v>
      </c>
      <c r="H33" s="292" t="e">
        <f>#REF!</f>
        <v>#REF!</v>
      </c>
      <c r="I33" s="293" t="e">
        <f>#REF!</f>
        <v>#REF!</v>
      </c>
      <c r="J33" s="293" t="e">
        <f>#REF!/1000</f>
        <v>#REF!</v>
      </c>
      <c r="K33" s="293" t="e">
        <f>#REF!/1000</f>
        <v>#REF!</v>
      </c>
      <c r="L33" s="293" t="e">
        <f>#REF!</f>
        <v>#REF!</v>
      </c>
      <c r="M33" s="293" t="e">
        <f>#REF!</f>
        <v>#REF!</v>
      </c>
      <c r="N33" s="293" t="e">
        <f>#REF!/1000</f>
        <v>#REF!</v>
      </c>
      <c r="O33" s="293" t="e">
        <f>#REF!/1000</f>
        <v>#REF!</v>
      </c>
      <c r="P33" s="293" t="e">
        <f>#REF!</f>
        <v>#REF!</v>
      </c>
      <c r="Q33" s="293" t="e">
        <f>#REF!</f>
        <v>#REF!</v>
      </c>
      <c r="R33" s="293" t="e">
        <f>#REF!/1000</f>
        <v>#REF!</v>
      </c>
      <c r="S33" s="293" t="e">
        <f>#REF!/1000</f>
        <v>#REF!</v>
      </c>
      <c r="T33" s="293" t="e">
        <f>#REF!</f>
        <v>#REF!</v>
      </c>
      <c r="U33" s="293" t="e">
        <f>#REF!</f>
        <v>#REF!</v>
      </c>
      <c r="V33" s="293" t="e">
        <f>#REF!/1000</f>
        <v>#REF!</v>
      </c>
      <c r="W33" s="293" t="e">
        <f>#REF!/1000</f>
        <v>#REF!</v>
      </c>
      <c r="X33" s="293" t="e">
        <f>#REF!</f>
        <v>#REF!</v>
      </c>
      <c r="Y33" s="293" t="e">
        <f>#REF!</f>
        <v>#REF!</v>
      </c>
      <c r="Z33" s="293" t="e">
        <f>#REF!/1000</f>
        <v>#REF!</v>
      </c>
      <c r="AA33" s="293" t="e">
        <f>#REF!/1000</f>
        <v>#REF!</v>
      </c>
      <c r="AB33" s="293" t="e">
        <f>#REF!</f>
        <v>#REF!</v>
      </c>
      <c r="AC33" s="293" t="e">
        <f>#REF!</f>
        <v>#REF!</v>
      </c>
      <c r="AD33" s="293" t="e">
        <f>#REF!/1000</f>
        <v>#REF!</v>
      </c>
      <c r="AE33" s="293" t="e">
        <f>#REF!/1000</f>
        <v>#REF!</v>
      </c>
    </row>
    <row r="34" spans="1:31" s="102" customFormat="1">
      <c r="A34" s="111" t="s">
        <v>584</v>
      </c>
      <c r="B34" s="292" t="e">
        <f>#REF!</f>
        <v>#REF!</v>
      </c>
      <c r="C34" s="293" t="e">
        <f>#REF!/1000</f>
        <v>#REF!</v>
      </c>
      <c r="D34" s="292" t="e">
        <f>#REF!</f>
        <v>#REF!</v>
      </c>
      <c r="E34" s="293" t="e">
        <f>#REF!</f>
        <v>#REF!</v>
      </c>
      <c r="F34" s="292" t="e">
        <f>#REF!/1000</f>
        <v>#REF!</v>
      </c>
      <c r="G34" s="293" t="e">
        <f>#REF!/1000</f>
        <v>#REF!</v>
      </c>
      <c r="H34" s="292" t="e">
        <f>#REF!</f>
        <v>#REF!</v>
      </c>
      <c r="I34" s="293" t="e">
        <f>#REF!</f>
        <v>#REF!</v>
      </c>
      <c r="J34" s="293" t="e">
        <f>#REF!/1000</f>
        <v>#REF!</v>
      </c>
      <c r="K34" s="293" t="e">
        <f>#REF!/1000</f>
        <v>#REF!</v>
      </c>
      <c r="L34" s="293" t="e">
        <f>#REF!</f>
        <v>#REF!</v>
      </c>
      <c r="M34" s="293" t="e">
        <f>#REF!</f>
        <v>#REF!</v>
      </c>
      <c r="N34" s="293" t="e">
        <f>#REF!/1000</f>
        <v>#REF!</v>
      </c>
      <c r="O34" s="293" t="e">
        <f>#REF!/1000</f>
        <v>#REF!</v>
      </c>
      <c r="P34" s="293" t="e">
        <f>#REF!</f>
        <v>#REF!</v>
      </c>
      <c r="Q34" s="293" t="e">
        <f>#REF!</f>
        <v>#REF!</v>
      </c>
      <c r="R34" s="293" t="e">
        <f>#REF!/1000</f>
        <v>#REF!</v>
      </c>
      <c r="S34" s="293" t="e">
        <f>#REF!/1000</f>
        <v>#REF!</v>
      </c>
      <c r="T34" s="293" t="e">
        <f>#REF!</f>
        <v>#REF!</v>
      </c>
      <c r="U34" s="293" t="e">
        <f>#REF!</f>
        <v>#REF!</v>
      </c>
      <c r="V34" s="293" t="e">
        <f>#REF!/1000</f>
        <v>#REF!</v>
      </c>
      <c r="W34" s="293" t="e">
        <f>#REF!/1000</f>
        <v>#REF!</v>
      </c>
      <c r="X34" s="293" t="e">
        <f>#REF!</f>
        <v>#REF!</v>
      </c>
      <c r="Y34" s="293" t="e">
        <f>#REF!</f>
        <v>#REF!</v>
      </c>
      <c r="Z34" s="293" t="e">
        <f>#REF!/1000</f>
        <v>#REF!</v>
      </c>
      <c r="AA34" s="293" t="e">
        <f>#REF!/1000</f>
        <v>#REF!</v>
      </c>
      <c r="AB34" s="293" t="e">
        <f>#REF!</f>
        <v>#REF!</v>
      </c>
      <c r="AC34" s="293" t="e">
        <f>#REF!</f>
        <v>#REF!</v>
      </c>
      <c r="AD34" s="293" t="e">
        <f>#REF!/1000</f>
        <v>#REF!</v>
      </c>
      <c r="AE34" s="293" t="e">
        <f>#REF!/1000</f>
        <v>#REF!</v>
      </c>
    </row>
    <row r="35" spans="1:31" s="102" customFormat="1">
      <c r="A35" s="111" t="s">
        <v>585</v>
      </c>
      <c r="B35" s="292" t="e">
        <f>#REF!</f>
        <v>#REF!</v>
      </c>
      <c r="C35" s="293" t="e">
        <f>#REF!/1000</f>
        <v>#REF!</v>
      </c>
      <c r="D35" s="292" t="e">
        <f>#REF!</f>
        <v>#REF!</v>
      </c>
      <c r="E35" s="293" t="e">
        <f>#REF!</f>
        <v>#REF!</v>
      </c>
      <c r="F35" s="292" t="e">
        <f>#REF!/1000</f>
        <v>#REF!</v>
      </c>
      <c r="G35" s="293" t="e">
        <f>#REF!/1000</f>
        <v>#REF!</v>
      </c>
      <c r="H35" s="292" t="e">
        <f>#REF!</f>
        <v>#REF!</v>
      </c>
      <c r="I35" s="293" t="e">
        <f>#REF!</f>
        <v>#REF!</v>
      </c>
      <c r="J35" s="293" t="e">
        <f>#REF!/1000</f>
        <v>#REF!</v>
      </c>
      <c r="K35" s="293" t="e">
        <f>#REF!/1000</f>
        <v>#REF!</v>
      </c>
      <c r="L35" s="293" t="e">
        <f>#REF!</f>
        <v>#REF!</v>
      </c>
      <c r="M35" s="293" t="e">
        <f>#REF!</f>
        <v>#REF!</v>
      </c>
      <c r="N35" s="293" t="e">
        <f>#REF!/1000</f>
        <v>#REF!</v>
      </c>
      <c r="O35" s="293" t="e">
        <f>#REF!/1000</f>
        <v>#REF!</v>
      </c>
      <c r="P35" s="293" t="e">
        <f>#REF!</f>
        <v>#REF!</v>
      </c>
      <c r="Q35" s="293" t="e">
        <f>#REF!</f>
        <v>#REF!</v>
      </c>
      <c r="R35" s="293" t="e">
        <f>#REF!/1000</f>
        <v>#REF!</v>
      </c>
      <c r="S35" s="293" t="e">
        <f>#REF!/1000</f>
        <v>#REF!</v>
      </c>
      <c r="T35" s="293" t="e">
        <f>#REF!</f>
        <v>#REF!</v>
      </c>
      <c r="U35" s="293" t="e">
        <f>#REF!</f>
        <v>#REF!</v>
      </c>
      <c r="V35" s="293" t="e">
        <f>#REF!/1000</f>
        <v>#REF!</v>
      </c>
      <c r="W35" s="293" t="e">
        <f>#REF!/1000</f>
        <v>#REF!</v>
      </c>
      <c r="X35" s="293" t="e">
        <f>#REF!</f>
        <v>#REF!</v>
      </c>
      <c r="Y35" s="293" t="e">
        <f>#REF!</f>
        <v>#REF!</v>
      </c>
      <c r="Z35" s="293" t="e">
        <f>#REF!/1000</f>
        <v>#REF!</v>
      </c>
      <c r="AA35" s="293" t="e">
        <f>#REF!/1000</f>
        <v>#REF!</v>
      </c>
      <c r="AB35" s="293" t="e">
        <f>#REF!</f>
        <v>#REF!</v>
      </c>
      <c r="AC35" s="293" t="e">
        <f>#REF!</f>
        <v>#REF!</v>
      </c>
      <c r="AD35" s="293" t="e">
        <f>#REF!/1000</f>
        <v>#REF!</v>
      </c>
      <c r="AE35" s="293" t="e">
        <f>#REF!/1000</f>
        <v>#REF!</v>
      </c>
    </row>
    <row r="36" spans="1:31" s="102" customFormat="1">
      <c r="A36" s="171" t="s">
        <v>586</v>
      </c>
      <c r="B36" s="294" t="e">
        <f>#REF!</f>
        <v>#REF!</v>
      </c>
      <c r="C36" s="295" t="e">
        <f>#REF!/1000</f>
        <v>#REF!</v>
      </c>
      <c r="D36" s="294" t="e">
        <f>#REF!</f>
        <v>#REF!</v>
      </c>
      <c r="E36" s="295" t="e">
        <f>#REF!</f>
        <v>#REF!</v>
      </c>
      <c r="F36" s="294" t="e">
        <f>#REF!/1000</f>
        <v>#REF!</v>
      </c>
      <c r="G36" s="295" t="e">
        <f>#REF!/1000</f>
        <v>#REF!</v>
      </c>
      <c r="H36" s="294" t="e">
        <f>#REF!</f>
        <v>#REF!</v>
      </c>
      <c r="I36" s="295" t="e">
        <f>#REF!</f>
        <v>#REF!</v>
      </c>
      <c r="J36" s="295" t="e">
        <f>#REF!/1000</f>
        <v>#REF!</v>
      </c>
      <c r="K36" s="295" t="e">
        <f>#REF!/1000</f>
        <v>#REF!</v>
      </c>
      <c r="L36" s="295" t="e">
        <f>#REF!</f>
        <v>#REF!</v>
      </c>
      <c r="M36" s="295" t="e">
        <f>#REF!</f>
        <v>#REF!</v>
      </c>
      <c r="N36" s="295" t="e">
        <f>#REF!/1000</f>
        <v>#REF!</v>
      </c>
      <c r="O36" s="295" t="e">
        <f>#REF!/1000</f>
        <v>#REF!</v>
      </c>
      <c r="P36" s="295" t="e">
        <f>#REF!</f>
        <v>#REF!</v>
      </c>
      <c r="Q36" s="295" t="e">
        <f>#REF!</f>
        <v>#REF!</v>
      </c>
      <c r="R36" s="295" t="e">
        <f>#REF!/1000</f>
        <v>#REF!</v>
      </c>
      <c r="S36" s="295" t="e">
        <f>#REF!/1000</f>
        <v>#REF!</v>
      </c>
      <c r="T36" s="295" t="e">
        <f>#REF!</f>
        <v>#REF!</v>
      </c>
      <c r="U36" s="295" t="e">
        <f>#REF!</f>
        <v>#REF!</v>
      </c>
      <c r="V36" s="295" t="e">
        <f>#REF!/1000</f>
        <v>#REF!</v>
      </c>
      <c r="W36" s="295" t="e">
        <f>#REF!/1000</f>
        <v>#REF!</v>
      </c>
      <c r="X36" s="295" t="e">
        <f>#REF!</f>
        <v>#REF!</v>
      </c>
      <c r="Y36" s="295" t="e">
        <f>#REF!</f>
        <v>#REF!</v>
      </c>
      <c r="Z36" s="295" t="e">
        <f>#REF!/1000</f>
        <v>#REF!</v>
      </c>
      <c r="AA36" s="295" t="e">
        <f>#REF!/1000</f>
        <v>#REF!</v>
      </c>
      <c r="AB36" s="295" t="e">
        <f>#REF!</f>
        <v>#REF!</v>
      </c>
      <c r="AC36" s="295" t="e">
        <f>#REF!</f>
        <v>#REF!</v>
      </c>
      <c r="AD36" s="295" t="e">
        <f>#REF!/1000</f>
        <v>#REF!</v>
      </c>
      <c r="AE36" s="295" t="e">
        <f>#REF!/1000</f>
        <v>#REF!</v>
      </c>
    </row>
    <row r="37" spans="1:31" s="102" customFormat="1">
      <c r="A37" s="111" t="s">
        <v>587</v>
      </c>
      <c r="B37" s="292" t="e">
        <f>#REF!</f>
        <v>#REF!</v>
      </c>
      <c r="C37" s="293" t="e">
        <f>#REF!/1000</f>
        <v>#REF!</v>
      </c>
      <c r="D37" s="292" t="e">
        <f>#REF!</f>
        <v>#REF!</v>
      </c>
      <c r="E37" s="293" t="e">
        <f>#REF!</f>
        <v>#REF!</v>
      </c>
      <c r="F37" s="292" t="e">
        <f>#REF!/1000</f>
        <v>#REF!</v>
      </c>
      <c r="G37" s="293" t="e">
        <f>#REF!/1000</f>
        <v>#REF!</v>
      </c>
      <c r="H37" s="292" t="e">
        <f>#REF!</f>
        <v>#REF!</v>
      </c>
      <c r="I37" s="293" t="e">
        <f>#REF!</f>
        <v>#REF!</v>
      </c>
      <c r="J37" s="293" t="e">
        <f>#REF!/1000</f>
        <v>#REF!</v>
      </c>
      <c r="K37" s="293" t="e">
        <f>#REF!/1000</f>
        <v>#REF!</v>
      </c>
      <c r="L37" s="293" t="e">
        <f>#REF!</f>
        <v>#REF!</v>
      </c>
      <c r="M37" s="293" t="e">
        <f>#REF!</f>
        <v>#REF!</v>
      </c>
      <c r="N37" s="293" t="e">
        <f>#REF!/1000</f>
        <v>#REF!</v>
      </c>
      <c r="O37" s="293" t="e">
        <f>#REF!/1000</f>
        <v>#REF!</v>
      </c>
      <c r="P37" s="293" t="e">
        <f>#REF!</f>
        <v>#REF!</v>
      </c>
      <c r="Q37" s="293" t="e">
        <f>#REF!</f>
        <v>#REF!</v>
      </c>
      <c r="R37" s="293" t="e">
        <f>#REF!/1000</f>
        <v>#REF!</v>
      </c>
      <c r="S37" s="293" t="e">
        <f>#REF!/1000</f>
        <v>#REF!</v>
      </c>
      <c r="T37" s="293" t="e">
        <f>#REF!</f>
        <v>#REF!</v>
      </c>
      <c r="U37" s="293" t="e">
        <f>#REF!</f>
        <v>#REF!</v>
      </c>
      <c r="V37" s="293" t="e">
        <f>#REF!/1000</f>
        <v>#REF!</v>
      </c>
      <c r="W37" s="293" t="e">
        <f>#REF!/1000</f>
        <v>#REF!</v>
      </c>
      <c r="X37" s="293" t="e">
        <f>#REF!</f>
        <v>#REF!</v>
      </c>
      <c r="Y37" s="293" t="e">
        <f>#REF!</f>
        <v>#REF!</v>
      </c>
      <c r="Z37" s="293" t="e">
        <f>#REF!/1000</f>
        <v>#REF!</v>
      </c>
      <c r="AA37" s="293" t="e">
        <f>#REF!/1000</f>
        <v>#REF!</v>
      </c>
      <c r="AB37" s="293" t="e">
        <f>#REF!</f>
        <v>#REF!</v>
      </c>
      <c r="AC37" s="293" t="e">
        <f>#REF!</f>
        <v>#REF!</v>
      </c>
      <c r="AD37" s="293" t="e">
        <f>#REF!/1000</f>
        <v>#REF!</v>
      </c>
      <c r="AE37" s="293" t="e">
        <f>#REF!/1000</f>
        <v>#REF!</v>
      </c>
    </row>
    <row r="38" spans="1:31" s="102" customFormat="1">
      <c r="A38" s="111" t="s">
        <v>588</v>
      </c>
      <c r="B38" s="292" t="e">
        <f>#REF!</f>
        <v>#REF!</v>
      </c>
      <c r="C38" s="293" t="e">
        <f>#REF!/1000</f>
        <v>#REF!</v>
      </c>
      <c r="D38" s="292" t="e">
        <f>#REF!</f>
        <v>#REF!</v>
      </c>
      <c r="E38" s="293" t="e">
        <f>#REF!</f>
        <v>#REF!</v>
      </c>
      <c r="F38" s="292" t="e">
        <f>#REF!/1000</f>
        <v>#REF!</v>
      </c>
      <c r="G38" s="293" t="e">
        <f>#REF!/1000</f>
        <v>#REF!</v>
      </c>
      <c r="H38" s="292" t="e">
        <f>#REF!</f>
        <v>#REF!</v>
      </c>
      <c r="I38" s="293" t="e">
        <f>#REF!</f>
        <v>#REF!</v>
      </c>
      <c r="J38" s="293" t="e">
        <f>#REF!/1000</f>
        <v>#REF!</v>
      </c>
      <c r="K38" s="293" t="e">
        <f>#REF!/1000</f>
        <v>#REF!</v>
      </c>
      <c r="L38" s="293" t="e">
        <f>#REF!</f>
        <v>#REF!</v>
      </c>
      <c r="M38" s="293" t="e">
        <f>#REF!</f>
        <v>#REF!</v>
      </c>
      <c r="N38" s="293" t="e">
        <f>#REF!/1000</f>
        <v>#REF!</v>
      </c>
      <c r="O38" s="293" t="e">
        <f>#REF!/1000</f>
        <v>#REF!</v>
      </c>
      <c r="P38" s="293" t="e">
        <f>#REF!</f>
        <v>#REF!</v>
      </c>
      <c r="Q38" s="293" t="e">
        <f>#REF!</f>
        <v>#REF!</v>
      </c>
      <c r="R38" s="293" t="e">
        <f>#REF!/1000</f>
        <v>#REF!</v>
      </c>
      <c r="S38" s="293" t="e">
        <f>#REF!/1000</f>
        <v>#REF!</v>
      </c>
      <c r="T38" s="293" t="e">
        <f>#REF!</f>
        <v>#REF!</v>
      </c>
      <c r="U38" s="293" t="e">
        <f>#REF!</f>
        <v>#REF!</v>
      </c>
      <c r="V38" s="293" t="e">
        <f>#REF!/1000</f>
        <v>#REF!</v>
      </c>
      <c r="W38" s="293" t="e">
        <f>#REF!/1000</f>
        <v>#REF!</v>
      </c>
      <c r="X38" s="293" t="e">
        <f>#REF!</f>
        <v>#REF!</v>
      </c>
      <c r="Y38" s="293" t="e">
        <f>#REF!</f>
        <v>#REF!</v>
      </c>
      <c r="Z38" s="293" t="e">
        <f>#REF!/1000</f>
        <v>#REF!</v>
      </c>
      <c r="AA38" s="293" t="e">
        <f>#REF!/1000</f>
        <v>#REF!</v>
      </c>
      <c r="AB38" s="293" t="e">
        <f>#REF!</f>
        <v>#REF!</v>
      </c>
      <c r="AC38" s="293" t="e">
        <f>#REF!</f>
        <v>#REF!</v>
      </c>
      <c r="AD38" s="293" t="e">
        <f>#REF!/1000</f>
        <v>#REF!</v>
      </c>
      <c r="AE38" s="293" t="e">
        <f>#REF!/1000</f>
        <v>#REF!</v>
      </c>
    </row>
    <row r="39" spans="1:31" s="102" customFormat="1">
      <c r="A39" s="111" t="s">
        <v>589</v>
      </c>
      <c r="B39" s="292" t="e">
        <f>#REF!</f>
        <v>#REF!</v>
      </c>
      <c r="C39" s="293" t="e">
        <f>#REF!/1000</f>
        <v>#REF!</v>
      </c>
      <c r="D39" s="292" t="e">
        <f>#REF!</f>
        <v>#REF!</v>
      </c>
      <c r="E39" s="293" t="e">
        <f>#REF!</f>
        <v>#REF!</v>
      </c>
      <c r="F39" s="292" t="e">
        <f>#REF!/1000</f>
        <v>#REF!</v>
      </c>
      <c r="G39" s="293" t="e">
        <f>#REF!/1000</f>
        <v>#REF!</v>
      </c>
      <c r="H39" s="292" t="e">
        <f>#REF!</f>
        <v>#REF!</v>
      </c>
      <c r="I39" s="293" t="e">
        <f>#REF!</f>
        <v>#REF!</v>
      </c>
      <c r="J39" s="293" t="e">
        <f>#REF!/1000</f>
        <v>#REF!</v>
      </c>
      <c r="K39" s="293" t="e">
        <f>#REF!/1000</f>
        <v>#REF!</v>
      </c>
      <c r="L39" s="293" t="e">
        <f>#REF!</f>
        <v>#REF!</v>
      </c>
      <c r="M39" s="293" t="e">
        <f>#REF!</f>
        <v>#REF!</v>
      </c>
      <c r="N39" s="293" t="e">
        <f>#REF!/1000</f>
        <v>#REF!</v>
      </c>
      <c r="O39" s="293" t="e">
        <f>#REF!/1000</f>
        <v>#REF!</v>
      </c>
      <c r="P39" s="293" t="e">
        <f>#REF!</f>
        <v>#REF!</v>
      </c>
      <c r="Q39" s="293" t="e">
        <f>#REF!</f>
        <v>#REF!</v>
      </c>
      <c r="R39" s="293" t="e">
        <f>#REF!/1000</f>
        <v>#REF!</v>
      </c>
      <c r="S39" s="293" t="e">
        <f>#REF!/1000</f>
        <v>#REF!</v>
      </c>
      <c r="T39" s="293" t="e">
        <f>#REF!</f>
        <v>#REF!</v>
      </c>
      <c r="U39" s="293" t="e">
        <f>#REF!</f>
        <v>#REF!</v>
      </c>
      <c r="V39" s="293" t="e">
        <f>#REF!/1000</f>
        <v>#REF!</v>
      </c>
      <c r="W39" s="293" t="e">
        <f>#REF!/1000</f>
        <v>#REF!</v>
      </c>
      <c r="X39" s="293" t="e">
        <f>#REF!</f>
        <v>#REF!</v>
      </c>
      <c r="Y39" s="293" t="e">
        <f>#REF!</f>
        <v>#REF!</v>
      </c>
      <c r="Z39" s="293" t="e">
        <f>#REF!/1000</f>
        <v>#REF!</v>
      </c>
      <c r="AA39" s="293" t="e">
        <f>#REF!/1000</f>
        <v>#REF!</v>
      </c>
      <c r="AB39" s="293" t="e">
        <f>#REF!</f>
        <v>#REF!</v>
      </c>
      <c r="AC39" s="293" t="e">
        <f>#REF!</f>
        <v>#REF!</v>
      </c>
      <c r="AD39" s="293" t="e">
        <f>#REF!/1000</f>
        <v>#REF!</v>
      </c>
      <c r="AE39" s="293" t="e">
        <f>#REF!/1000</f>
        <v>#REF!</v>
      </c>
    </row>
    <row r="40" spans="1:31" s="102" customFormat="1">
      <c r="A40" s="111" t="s">
        <v>590</v>
      </c>
      <c r="B40" s="292" t="e">
        <f>#REF!</f>
        <v>#REF!</v>
      </c>
      <c r="C40" s="293" t="e">
        <f>#REF!/1000</f>
        <v>#REF!</v>
      </c>
      <c r="D40" s="292" t="e">
        <f>#REF!</f>
        <v>#REF!</v>
      </c>
      <c r="E40" s="293" t="e">
        <f>#REF!</f>
        <v>#REF!</v>
      </c>
      <c r="F40" s="292" t="e">
        <f>#REF!/1000</f>
        <v>#REF!</v>
      </c>
      <c r="G40" s="293" t="e">
        <f>#REF!/1000</f>
        <v>#REF!</v>
      </c>
      <c r="H40" s="292" t="e">
        <f>#REF!</f>
        <v>#REF!</v>
      </c>
      <c r="I40" s="293" t="e">
        <f>#REF!</f>
        <v>#REF!</v>
      </c>
      <c r="J40" s="293" t="e">
        <f>#REF!/1000</f>
        <v>#REF!</v>
      </c>
      <c r="K40" s="293" t="e">
        <f>#REF!/1000</f>
        <v>#REF!</v>
      </c>
      <c r="L40" s="293" t="e">
        <f>#REF!</f>
        <v>#REF!</v>
      </c>
      <c r="M40" s="293" t="e">
        <f>#REF!</f>
        <v>#REF!</v>
      </c>
      <c r="N40" s="293" t="e">
        <f>#REF!/1000</f>
        <v>#REF!</v>
      </c>
      <c r="O40" s="293" t="e">
        <f>#REF!/1000</f>
        <v>#REF!</v>
      </c>
      <c r="P40" s="293" t="e">
        <f>#REF!</f>
        <v>#REF!</v>
      </c>
      <c r="Q40" s="293" t="e">
        <f>#REF!</f>
        <v>#REF!</v>
      </c>
      <c r="R40" s="293" t="e">
        <f>#REF!/1000</f>
        <v>#REF!</v>
      </c>
      <c r="S40" s="293" t="e">
        <f>#REF!/1000</f>
        <v>#REF!</v>
      </c>
      <c r="T40" s="293" t="e">
        <f>#REF!</f>
        <v>#REF!</v>
      </c>
      <c r="U40" s="293" t="e">
        <f>#REF!</f>
        <v>#REF!</v>
      </c>
      <c r="V40" s="293" t="e">
        <f>#REF!/1000</f>
        <v>#REF!</v>
      </c>
      <c r="W40" s="293" t="e">
        <f>#REF!/1000</f>
        <v>#REF!</v>
      </c>
      <c r="X40" s="293" t="e">
        <f>#REF!</f>
        <v>#REF!</v>
      </c>
      <c r="Y40" s="293" t="e">
        <f>#REF!</f>
        <v>#REF!</v>
      </c>
      <c r="Z40" s="293" t="e">
        <f>#REF!/1000</f>
        <v>#REF!</v>
      </c>
      <c r="AA40" s="293" t="e">
        <f>#REF!/1000</f>
        <v>#REF!</v>
      </c>
      <c r="AB40" s="293" t="e">
        <f>#REF!</f>
        <v>#REF!</v>
      </c>
      <c r="AC40" s="293" t="e">
        <f>#REF!</f>
        <v>#REF!</v>
      </c>
      <c r="AD40" s="293" t="e">
        <f>#REF!/1000</f>
        <v>#REF!</v>
      </c>
      <c r="AE40" s="293" t="e">
        <f>#REF!/1000</f>
        <v>#REF!</v>
      </c>
    </row>
    <row r="41" spans="1:31" s="102" customFormat="1">
      <c r="A41" s="171" t="s">
        <v>591</v>
      </c>
      <c r="B41" s="294" t="e">
        <f>#REF!</f>
        <v>#REF!</v>
      </c>
      <c r="C41" s="295" t="e">
        <f>#REF!/1000</f>
        <v>#REF!</v>
      </c>
      <c r="D41" s="294" t="e">
        <f>#REF!</f>
        <v>#REF!</v>
      </c>
      <c r="E41" s="295" t="e">
        <f>#REF!</f>
        <v>#REF!</v>
      </c>
      <c r="F41" s="294" t="e">
        <f>#REF!/1000</f>
        <v>#REF!</v>
      </c>
      <c r="G41" s="295" t="e">
        <f>#REF!/1000</f>
        <v>#REF!</v>
      </c>
      <c r="H41" s="294" t="e">
        <f>#REF!</f>
        <v>#REF!</v>
      </c>
      <c r="I41" s="295" t="e">
        <f>#REF!</f>
        <v>#REF!</v>
      </c>
      <c r="J41" s="295" t="e">
        <f>#REF!/1000</f>
        <v>#REF!</v>
      </c>
      <c r="K41" s="295" t="e">
        <f>#REF!/1000</f>
        <v>#REF!</v>
      </c>
      <c r="L41" s="295" t="e">
        <f>#REF!</f>
        <v>#REF!</v>
      </c>
      <c r="M41" s="295" t="e">
        <f>#REF!</f>
        <v>#REF!</v>
      </c>
      <c r="N41" s="295" t="e">
        <f>#REF!/1000</f>
        <v>#REF!</v>
      </c>
      <c r="O41" s="295" t="e">
        <f>#REF!/1000</f>
        <v>#REF!</v>
      </c>
      <c r="P41" s="295" t="e">
        <f>#REF!</f>
        <v>#REF!</v>
      </c>
      <c r="Q41" s="295" t="e">
        <f>#REF!</f>
        <v>#REF!</v>
      </c>
      <c r="R41" s="295" t="e">
        <f>#REF!/1000</f>
        <v>#REF!</v>
      </c>
      <c r="S41" s="295" t="e">
        <f>#REF!/1000</f>
        <v>#REF!</v>
      </c>
      <c r="T41" s="295" t="e">
        <f>#REF!</f>
        <v>#REF!</v>
      </c>
      <c r="U41" s="295" t="e">
        <f>#REF!</f>
        <v>#REF!</v>
      </c>
      <c r="V41" s="295" t="e">
        <f>#REF!/1000</f>
        <v>#REF!</v>
      </c>
      <c r="W41" s="295" t="e">
        <f>#REF!/1000</f>
        <v>#REF!</v>
      </c>
      <c r="X41" s="295" t="e">
        <f>#REF!</f>
        <v>#REF!</v>
      </c>
      <c r="Y41" s="295" t="e">
        <f>#REF!</f>
        <v>#REF!</v>
      </c>
      <c r="Z41" s="295" t="e">
        <f>#REF!/1000</f>
        <v>#REF!</v>
      </c>
      <c r="AA41" s="295" t="e">
        <f>#REF!/1000</f>
        <v>#REF!</v>
      </c>
      <c r="AB41" s="295" t="e">
        <f>#REF!</f>
        <v>#REF!</v>
      </c>
      <c r="AC41" s="295" t="e">
        <f>#REF!</f>
        <v>#REF!</v>
      </c>
      <c r="AD41" s="295" t="e">
        <f>#REF!/1000</f>
        <v>#REF!</v>
      </c>
      <c r="AE41" s="295" t="e">
        <f>#REF!/1000</f>
        <v>#REF!</v>
      </c>
    </row>
    <row r="42" spans="1:31" s="102" customFormat="1">
      <c r="A42" s="111" t="s">
        <v>592</v>
      </c>
      <c r="B42" s="292" t="e">
        <f>#REF!</f>
        <v>#REF!</v>
      </c>
      <c r="C42" s="293" t="e">
        <f>#REF!/1000</f>
        <v>#REF!</v>
      </c>
      <c r="D42" s="292" t="e">
        <f>#REF!</f>
        <v>#REF!</v>
      </c>
      <c r="E42" s="293" t="e">
        <f>#REF!</f>
        <v>#REF!</v>
      </c>
      <c r="F42" s="292" t="e">
        <f>#REF!/1000</f>
        <v>#REF!</v>
      </c>
      <c r="G42" s="293" t="e">
        <f>#REF!/1000</f>
        <v>#REF!</v>
      </c>
      <c r="H42" s="292" t="e">
        <f>#REF!</f>
        <v>#REF!</v>
      </c>
      <c r="I42" s="293" t="e">
        <f>#REF!</f>
        <v>#REF!</v>
      </c>
      <c r="J42" s="293" t="e">
        <f>#REF!/1000</f>
        <v>#REF!</v>
      </c>
      <c r="K42" s="293" t="e">
        <f>#REF!/1000</f>
        <v>#REF!</v>
      </c>
      <c r="L42" s="293" t="e">
        <f>#REF!</f>
        <v>#REF!</v>
      </c>
      <c r="M42" s="293" t="e">
        <f>#REF!</f>
        <v>#REF!</v>
      </c>
      <c r="N42" s="293" t="e">
        <f>#REF!/1000</f>
        <v>#REF!</v>
      </c>
      <c r="O42" s="293" t="e">
        <f>#REF!/1000</f>
        <v>#REF!</v>
      </c>
      <c r="P42" s="293" t="e">
        <f>#REF!</f>
        <v>#REF!</v>
      </c>
      <c r="Q42" s="293" t="e">
        <f>#REF!</f>
        <v>#REF!</v>
      </c>
      <c r="R42" s="293" t="e">
        <f>#REF!/1000</f>
        <v>#REF!</v>
      </c>
      <c r="S42" s="293" t="e">
        <f>#REF!/1000</f>
        <v>#REF!</v>
      </c>
      <c r="T42" s="293" t="e">
        <f>#REF!</f>
        <v>#REF!</v>
      </c>
      <c r="U42" s="293" t="e">
        <f>#REF!</f>
        <v>#REF!</v>
      </c>
      <c r="V42" s="293" t="e">
        <f>#REF!/1000</f>
        <v>#REF!</v>
      </c>
      <c r="W42" s="293" t="e">
        <f>#REF!/1000</f>
        <v>#REF!</v>
      </c>
      <c r="X42" s="293" t="e">
        <f>#REF!</f>
        <v>#REF!</v>
      </c>
      <c r="Y42" s="293" t="e">
        <f>#REF!</f>
        <v>#REF!</v>
      </c>
      <c r="Z42" s="293" t="e">
        <f>#REF!/1000</f>
        <v>#REF!</v>
      </c>
      <c r="AA42" s="293" t="e">
        <f>#REF!/1000</f>
        <v>#REF!</v>
      </c>
      <c r="AB42" s="293" t="e">
        <f>#REF!</f>
        <v>#REF!</v>
      </c>
      <c r="AC42" s="293" t="e">
        <f>#REF!</f>
        <v>#REF!</v>
      </c>
      <c r="AD42" s="293" t="e">
        <f>#REF!/1000</f>
        <v>#REF!</v>
      </c>
      <c r="AE42" s="293" t="e">
        <f>#REF!/1000</f>
        <v>#REF!</v>
      </c>
    </row>
    <row r="43" spans="1:31" s="102" customFormat="1">
      <c r="A43" s="111" t="s">
        <v>593</v>
      </c>
      <c r="B43" s="292" t="e">
        <f>#REF!</f>
        <v>#REF!</v>
      </c>
      <c r="C43" s="293" t="e">
        <f>#REF!/1000</f>
        <v>#REF!</v>
      </c>
      <c r="D43" s="292" t="e">
        <f>#REF!</f>
        <v>#REF!</v>
      </c>
      <c r="E43" s="293" t="e">
        <f>#REF!</f>
        <v>#REF!</v>
      </c>
      <c r="F43" s="292" t="e">
        <f>#REF!/1000</f>
        <v>#REF!</v>
      </c>
      <c r="G43" s="293" t="e">
        <f>#REF!/1000</f>
        <v>#REF!</v>
      </c>
      <c r="H43" s="292" t="e">
        <f>#REF!</f>
        <v>#REF!</v>
      </c>
      <c r="I43" s="293" t="e">
        <f>#REF!</f>
        <v>#REF!</v>
      </c>
      <c r="J43" s="293" t="e">
        <f>#REF!/1000</f>
        <v>#REF!</v>
      </c>
      <c r="K43" s="293" t="e">
        <f>#REF!/1000</f>
        <v>#REF!</v>
      </c>
      <c r="L43" s="293" t="e">
        <f>#REF!</f>
        <v>#REF!</v>
      </c>
      <c r="M43" s="293" t="e">
        <f>#REF!</f>
        <v>#REF!</v>
      </c>
      <c r="N43" s="293" t="e">
        <f>#REF!/1000</f>
        <v>#REF!</v>
      </c>
      <c r="O43" s="293" t="e">
        <f>#REF!/1000</f>
        <v>#REF!</v>
      </c>
      <c r="P43" s="293" t="e">
        <f>#REF!</f>
        <v>#REF!</v>
      </c>
      <c r="Q43" s="293" t="e">
        <f>#REF!</f>
        <v>#REF!</v>
      </c>
      <c r="R43" s="293" t="e">
        <f>#REF!/1000</f>
        <v>#REF!</v>
      </c>
      <c r="S43" s="293" t="e">
        <f>#REF!/1000</f>
        <v>#REF!</v>
      </c>
      <c r="T43" s="293" t="e">
        <f>#REF!</f>
        <v>#REF!</v>
      </c>
      <c r="U43" s="293" t="e">
        <f>#REF!</f>
        <v>#REF!</v>
      </c>
      <c r="V43" s="293" t="e">
        <f>#REF!/1000</f>
        <v>#REF!</v>
      </c>
      <c r="W43" s="293" t="e">
        <f>#REF!/1000</f>
        <v>#REF!</v>
      </c>
      <c r="X43" s="293" t="e">
        <f>#REF!</f>
        <v>#REF!</v>
      </c>
      <c r="Y43" s="293" t="e">
        <f>#REF!</f>
        <v>#REF!</v>
      </c>
      <c r="Z43" s="293" t="e">
        <f>#REF!/1000</f>
        <v>#REF!</v>
      </c>
      <c r="AA43" s="293" t="e">
        <f>#REF!/1000</f>
        <v>#REF!</v>
      </c>
      <c r="AB43" s="293" t="e">
        <f>#REF!</f>
        <v>#REF!</v>
      </c>
      <c r="AC43" s="293" t="e">
        <f>#REF!</f>
        <v>#REF!</v>
      </c>
      <c r="AD43" s="293" t="e">
        <f>#REF!/1000</f>
        <v>#REF!</v>
      </c>
      <c r="AE43" s="293" t="e">
        <f>#REF!/1000</f>
        <v>#REF!</v>
      </c>
    </row>
    <row r="44" spans="1:31" s="102" customFormat="1">
      <c r="A44" s="111" t="s">
        <v>594</v>
      </c>
      <c r="B44" s="292" t="e">
        <f>#REF!</f>
        <v>#REF!</v>
      </c>
      <c r="C44" s="293" t="e">
        <f>#REF!/1000</f>
        <v>#REF!</v>
      </c>
      <c r="D44" s="292" t="e">
        <f>#REF!</f>
        <v>#REF!</v>
      </c>
      <c r="E44" s="293" t="e">
        <f>#REF!</f>
        <v>#REF!</v>
      </c>
      <c r="F44" s="292" t="e">
        <f>#REF!/1000</f>
        <v>#REF!</v>
      </c>
      <c r="G44" s="293" t="e">
        <f>#REF!/1000</f>
        <v>#REF!</v>
      </c>
      <c r="H44" s="292" t="e">
        <f>#REF!</f>
        <v>#REF!</v>
      </c>
      <c r="I44" s="293" t="e">
        <f>#REF!</f>
        <v>#REF!</v>
      </c>
      <c r="J44" s="293" t="e">
        <f>#REF!/1000</f>
        <v>#REF!</v>
      </c>
      <c r="K44" s="293" t="e">
        <f>#REF!/1000</f>
        <v>#REF!</v>
      </c>
      <c r="L44" s="293" t="e">
        <f>#REF!</f>
        <v>#REF!</v>
      </c>
      <c r="M44" s="293" t="e">
        <f>#REF!</f>
        <v>#REF!</v>
      </c>
      <c r="N44" s="293" t="e">
        <f>#REF!/1000</f>
        <v>#REF!</v>
      </c>
      <c r="O44" s="293" t="e">
        <f>#REF!/1000</f>
        <v>#REF!</v>
      </c>
      <c r="P44" s="293" t="e">
        <f>#REF!</f>
        <v>#REF!</v>
      </c>
      <c r="Q44" s="293" t="e">
        <f>#REF!</f>
        <v>#REF!</v>
      </c>
      <c r="R44" s="293" t="e">
        <f>#REF!/1000</f>
        <v>#REF!</v>
      </c>
      <c r="S44" s="293" t="e">
        <f>#REF!/1000</f>
        <v>#REF!</v>
      </c>
      <c r="T44" s="293" t="e">
        <f>#REF!</f>
        <v>#REF!</v>
      </c>
      <c r="U44" s="293" t="e">
        <f>#REF!</f>
        <v>#REF!</v>
      </c>
      <c r="V44" s="293" t="e">
        <f>#REF!/1000</f>
        <v>#REF!</v>
      </c>
      <c r="W44" s="293" t="e">
        <f>#REF!/1000</f>
        <v>#REF!</v>
      </c>
      <c r="X44" s="293" t="e">
        <f>#REF!</f>
        <v>#REF!</v>
      </c>
      <c r="Y44" s="293" t="e">
        <f>#REF!</f>
        <v>#REF!</v>
      </c>
      <c r="Z44" s="293" t="e">
        <f>#REF!/1000</f>
        <v>#REF!</v>
      </c>
      <c r="AA44" s="293" t="e">
        <f>#REF!/1000</f>
        <v>#REF!</v>
      </c>
      <c r="AB44" s="293" t="e">
        <f>#REF!</f>
        <v>#REF!</v>
      </c>
      <c r="AC44" s="293" t="e">
        <f>#REF!</f>
        <v>#REF!</v>
      </c>
      <c r="AD44" s="293" t="e">
        <f>#REF!/1000</f>
        <v>#REF!</v>
      </c>
      <c r="AE44" s="293" t="e">
        <f>#REF!/1000</f>
        <v>#REF!</v>
      </c>
    </row>
    <row r="45" spans="1:31" s="102" customFormat="1">
      <c r="A45" s="111" t="s">
        <v>595</v>
      </c>
      <c r="B45" s="292" t="e">
        <f>#REF!</f>
        <v>#REF!</v>
      </c>
      <c r="C45" s="293" t="e">
        <f>#REF!/1000</f>
        <v>#REF!</v>
      </c>
      <c r="D45" s="292" t="e">
        <f>#REF!</f>
        <v>#REF!</v>
      </c>
      <c r="E45" s="293" t="e">
        <f>#REF!</f>
        <v>#REF!</v>
      </c>
      <c r="F45" s="292" t="e">
        <f>#REF!/1000</f>
        <v>#REF!</v>
      </c>
      <c r="G45" s="293" t="e">
        <f>#REF!/1000</f>
        <v>#REF!</v>
      </c>
      <c r="H45" s="292" t="e">
        <f>#REF!</f>
        <v>#REF!</v>
      </c>
      <c r="I45" s="293" t="e">
        <f>#REF!</f>
        <v>#REF!</v>
      </c>
      <c r="J45" s="293" t="e">
        <f>#REF!/1000</f>
        <v>#REF!</v>
      </c>
      <c r="K45" s="293" t="e">
        <f>#REF!/1000</f>
        <v>#REF!</v>
      </c>
      <c r="L45" s="293" t="e">
        <f>#REF!</f>
        <v>#REF!</v>
      </c>
      <c r="M45" s="293" t="e">
        <f>#REF!</f>
        <v>#REF!</v>
      </c>
      <c r="N45" s="293" t="e">
        <f>#REF!/1000</f>
        <v>#REF!</v>
      </c>
      <c r="O45" s="293" t="e">
        <f>#REF!/1000</f>
        <v>#REF!</v>
      </c>
      <c r="P45" s="293" t="e">
        <f>#REF!</f>
        <v>#REF!</v>
      </c>
      <c r="Q45" s="293" t="e">
        <f>#REF!</f>
        <v>#REF!</v>
      </c>
      <c r="R45" s="293" t="e">
        <f>#REF!/1000</f>
        <v>#REF!</v>
      </c>
      <c r="S45" s="293" t="e">
        <f>#REF!/1000</f>
        <v>#REF!</v>
      </c>
      <c r="T45" s="293" t="e">
        <f>#REF!</f>
        <v>#REF!</v>
      </c>
      <c r="U45" s="293" t="e">
        <f>#REF!</f>
        <v>#REF!</v>
      </c>
      <c r="V45" s="293" t="e">
        <f>#REF!/1000</f>
        <v>#REF!</v>
      </c>
      <c r="W45" s="293" t="e">
        <f>#REF!/1000</f>
        <v>#REF!</v>
      </c>
      <c r="X45" s="293" t="e">
        <f>#REF!</f>
        <v>#REF!</v>
      </c>
      <c r="Y45" s="293" t="e">
        <f>#REF!</f>
        <v>#REF!</v>
      </c>
      <c r="Z45" s="293" t="e">
        <f>#REF!/1000</f>
        <v>#REF!</v>
      </c>
      <c r="AA45" s="293" t="e">
        <f>#REF!/1000</f>
        <v>#REF!</v>
      </c>
      <c r="AB45" s="293" t="e">
        <f>#REF!</f>
        <v>#REF!</v>
      </c>
      <c r="AC45" s="293" t="e">
        <f>#REF!</f>
        <v>#REF!</v>
      </c>
      <c r="AD45" s="293" t="e">
        <f>#REF!/1000</f>
        <v>#REF!</v>
      </c>
      <c r="AE45" s="293" t="e">
        <f>#REF!/1000</f>
        <v>#REF!</v>
      </c>
    </row>
    <row r="46" spans="1:31" s="102" customFormat="1">
      <c r="A46" s="171" t="s">
        <v>596</v>
      </c>
      <c r="B46" s="294" t="e">
        <f>#REF!</f>
        <v>#REF!</v>
      </c>
      <c r="C46" s="295" t="e">
        <f>#REF!/1000</f>
        <v>#REF!</v>
      </c>
      <c r="D46" s="294" t="e">
        <f>#REF!</f>
        <v>#REF!</v>
      </c>
      <c r="E46" s="295" t="e">
        <f>#REF!</f>
        <v>#REF!</v>
      </c>
      <c r="F46" s="294" t="e">
        <f>#REF!/1000</f>
        <v>#REF!</v>
      </c>
      <c r="G46" s="295" t="e">
        <f>#REF!/1000</f>
        <v>#REF!</v>
      </c>
      <c r="H46" s="294" t="e">
        <f>#REF!</f>
        <v>#REF!</v>
      </c>
      <c r="I46" s="295" t="e">
        <f>#REF!</f>
        <v>#REF!</v>
      </c>
      <c r="J46" s="295" t="e">
        <f>#REF!/1000</f>
        <v>#REF!</v>
      </c>
      <c r="K46" s="295" t="e">
        <f>#REF!/1000</f>
        <v>#REF!</v>
      </c>
      <c r="L46" s="295" t="e">
        <f>#REF!</f>
        <v>#REF!</v>
      </c>
      <c r="M46" s="295" t="e">
        <f>#REF!</f>
        <v>#REF!</v>
      </c>
      <c r="N46" s="295" t="e">
        <f>#REF!/1000</f>
        <v>#REF!</v>
      </c>
      <c r="O46" s="295" t="e">
        <f>#REF!/1000</f>
        <v>#REF!</v>
      </c>
      <c r="P46" s="295" t="e">
        <f>#REF!</f>
        <v>#REF!</v>
      </c>
      <c r="Q46" s="295" t="e">
        <f>#REF!</f>
        <v>#REF!</v>
      </c>
      <c r="R46" s="295" t="e">
        <f>#REF!/1000</f>
        <v>#REF!</v>
      </c>
      <c r="S46" s="295" t="e">
        <f>#REF!/1000</f>
        <v>#REF!</v>
      </c>
      <c r="T46" s="295" t="e">
        <f>#REF!</f>
        <v>#REF!</v>
      </c>
      <c r="U46" s="295" t="e">
        <f>#REF!</f>
        <v>#REF!</v>
      </c>
      <c r="V46" s="295" t="e">
        <f>#REF!/1000</f>
        <v>#REF!</v>
      </c>
      <c r="W46" s="295" t="e">
        <f>#REF!/1000</f>
        <v>#REF!</v>
      </c>
      <c r="X46" s="295" t="e">
        <f>#REF!</f>
        <v>#REF!</v>
      </c>
      <c r="Y46" s="295" t="e">
        <f>#REF!</f>
        <v>#REF!</v>
      </c>
      <c r="Z46" s="295" t="e">
        <f>#REF!/1000</f>
        <v>#REF!</v>
      </c>
      <c r="AA46" s="295" t="e">
        <f>#REF!/1000</f>
        <v>#REF!</v>
      </c>
      <c r="AB46" s="295" t="e">
        <f>#REF!</f>
        <v>#REF!</v>
      </c>
      <c r="AC46" s="295" t="e">
        <f>#REF!</f>
        <v>#REF!</v>
      </c>
      <c r="AD46" s="295" t="e">
        <f>#REF!/1000</f>
        <v>#REF!</v>
      </c>
      <c r="AE46" s="295" t="e">
        <f>#REF!/1000</f>
        <v>#REF!</v>
      </c>
    </row>
    <row r="47" spans="1:31" s="102" customFormat="1">
      <c r="A47" s="111" t="s">
        <v>597</v>
      </c>
      <c r="B47" s="292" t="e">
        <f>#REF!</f>
        <v>#REF!</v>
      </c>
      <c r="C47" s="293" t="e">
        <f>#REF!/1000</f>
        <v>#REF!</v>
      </c>
      <c r="D47" s="292" t="e">
        <f>#REF!</f>
        <v>#REF!</v>
      </c>
      <c r="E47" s="293" t="e">
        <f>#REF!</f>
        <v>#REF!</v>
      </c>
      <c r="F47" s="292" t="e">
        <f>#REF!/1000</f>
        <v>#REF!</v>
      </c>
      <c r="G47" s="293" t="e">
        <f>#REF!/1000</f>
        <v>#REF!</v>
      </c>
      <c r="H47" s="292" t="e">
        <f>#REF!</f>
        <v>#REF!</v>
      </c>
      <c r="I47" s="293" t="e">
        <f>#REF!</f>
        <v>#REF!</v>
      </c>
      <c r="J47" s="293" t="e">
        <f>#REF!/1000</f>
        <v>#REF!</v>
      </c>
      <c r="K47" s="293" t="e">
        <f>#REF!/1000</f>
        <v>#REF!</v>
      </c>
      <c r="L47" s="293" t="e">
        <f>#REF!</f>
        <v>#REF!</v>
      </c>
      <c r="M47" s="293" t="e">
        <f>#REF!</f>
        <v>#REF!</v>
      </c>
      <c r="N47" s="293" t="e">
        <f>#REF!/1000</f>
        <v>#REF!</v>
      </c>
      <c r="O47" s="293" t="e">
        <f>#REF!/1000</f>
        <v>#REF!</v>
      </c>
      <c r="P47" s="293" t="e">
        <f>#REF!</f>
        <v>#REF!</v>
      </c>
      <c r="Q47" s="293" t="e">
        <f>#REF!</f>
        <v>#REF!</v>
      </c>
      <c r="R47" s="293" t="e">
        <f>#REF!/1000</f>
        <v>#REF!</v>
      </c>
      <c r="S47" s="293" t="e">
        <f>#REF!/1000</f>
        <v>#REF!</v>
      </c>
      <c r="T47" s="293" t="e">
        <f>#REF!</f>
        <v>#REF!</v>
      </c>
      <c r="U47" s="293" t="e">
        <f>#REF!</f>
        <v>#REF!</v>
      </c>
      <c r="V47" s="293" t="e">
        <f>#REF!/1000</f>
        <v>#REF!</v>
      </c>
      <c r="W47" s="293" t="e">
        <f>#REF!/1000</f>
        <v>#REF!</v>
      </c>
      <c r="X47" s="293" t="e">
        <f>#REF!</f>
        <v>#REF!</v>
      </c>
      <c r="Y47" s="293" t="e">
        <f>#REF!</f>
        <v>#REF!</v>
      </c>
      <c r="Z47" s="293" t="e">
        <f>#REF!/1000</f>
        <v>#REF!</v>
      </c>
      <c r="AA47" s="293" t="e">
        <f>#REF!/1000</f>
        <v>#REF!</v>
      </c>
      <c r="AB47" s="293" t="e">
        <f>#REF!</f>
        <v>#REF!</v>
      </c>
      <c r="AC47" s="293" t="e">
        <f>#REF!</f>
        <v>#REF!</v>
      </c>
      <c r="AD47" s="293" t="e">
        <f>#REF!/1000</f>
        <v>#REF!</v>
      </c>
      <c r="AE47" s="293" t="e">
        <f>#REF!/1000</f>
        <v>#REF!</v>
      </c>
    </row>
    <row r="48" spans="1:31" s="102" customFormat="1">
      <c r="A48" s="111" t="s">
        <v>598</v>
      </c>
      <c r="B48" s="292" t="e">
        <f>#REF!</f>
        <v>#REF!</v>
      </c>
      <c r="C48" s="293" t="e">
        <f>#REF!/1000</f>
        <v>#REF!</v>
      </c>
      <c r="D48" s="292" t="e">
        <f>#REF!</f>
        <v>#REF!</v>
      </c>
      <c r="E48" s="293" t="e">
        <f>#REF!</f>
        <v>#REF!</v>
      </c>
      <c r="F48" s="292" t="e">
        <f>#REF!/1000</f>
        <v>#REF!</v>
      </c>
      <c r="G48" s="293" t="e">
        <f>#REF!/1000</f>
        <v>#REF!</v>
      </c>
      <c r="H48" s="292" t="e">
        <f>#REF!</f>
        <v>#REF!</v>
      </c>
      <c r="I48" s="293" t="e">
        <f>#REF!</f>
        <v>#REF!</v>
      </c>
      <c r="J48" s="293" t="e">
        <f>#REF!/1000</f>
        <v>#REF!</v>
      </c>
      <c r="K48" s="293" t="e">
        <f>#REF!/1000</f>
        <v>#REF!</v>
      </c>
      <c r="L48" s="293" t="e">
        <f>#REF!</f>
        <v>#REF!</v>
      </c>
      <c r="M48" s="293" t="e">
        <f>#REF!</f>
        <v>#REF!</v>
      </c>
      <c r="N48" s="293" t="e">
        <f>#REF!/1000</f>
        <v>#REF!</v>
      </c>
      <c r="O48" s="293" t="e">
        <f>#REF!/1000</f>
        <v>#REF!</v>
      </c>
      <c r="P48" s="293" t="e">
        <f>#REF!</f>
        <v>#REF!</v>
      </c>
      <c r="Q48" s="293" t="e">
        <f>#REF!</f>
        <v>#REF!</v>
      </c>
      <c r="R48" s="293" t="e">
        <f>#REF!/1000</f>
        <v>#REF!</v>
      </c>
      <c r="S48" s="293" t="e">
        <f>#REF!/1000</f>
        <v>#REF!</v>
      </c>
      <c r="T48" s="293" t="e">
        <f>#REF!</f>
        <v>#REF!</v>
      </c>
      <c r="U48" s="293" t="e">
        <f>#REF!</f>
        <v>#REF!</v>
      </c>
      <c r="V48" s="293" t="e">
        <f>#REF!/1000</f>
        <v>#REF!</v>
      </c>
      <c r="W48" s="293" t="e">
        <f>#REF!/1000</f>
        <v>#REF!</v>
      </c>
      <c r="X48" s="293" t="e">
        <f>#REF!</f>
        <v>#REF!</v>
      </c>
      <c r="Y48" s="293" t="e">
        <f>#REF!</f>
        <v>#REF!</v>
      </c>
      <c r="Z48" s="293" t="e">
        <f>#REF!/1000</f>
        <v>#REF!</v>
      </c>
      <c r="AA48" s="293" t="e">
        <f>#REF!/1000</f>
        <v>#REF!</v>
      </c>
      <c r="AB48" s="293" t="e">
        <f>#REF!</f>
        <v>#REF!</v>
      </c>
      <c r="AC48" s="293" t="e">
        <f>#REF!</f>
        <v>#REF!</v>
      </c>
      <c r="AD48" s="293" t="e">
        <f>#REF!/1000</f>
        <v>#REF!</v>
      </c>
      <c r="AE48" s="293" t="e">
        <f>#REF!/1000</f>
        <v>#REF!</v>
      </c>
    </row>
    <row r="49" spans="1:31" s="102" customFormat="1">
      <c r="A49" s="111" t="s">
        <v>599</v>
      </c>
      <c r="B49" s="292" t="e">
        <f>#REF!</f>
        <v>#REF!</v>
      </c>
      <c r="C49" s="293" t="e">
        <f>#REF!/1000</f>
        <v>#REF!</v>
      </c>
      <c r="D49" s="292" t="e">
        <f>#REF!</f>
        <v>#REF!</v>
      </c>
      <c r="E49" s="293" t="e">
        <f>#REF!</f>
        <v>#REF!</v>
      </c>
      <c r="F49" s="292" t="e">
        <f>#REF!/1000</f>
        <v>#REF!</v>
      </c>
      <c r="G49" s="293" t="e">
        <f>#REF!/1000</f>
        <v>#REF!</v>
      </c>
      <c r="H49" s="292" t="e">
        <f>#REF!</f>
        <v>#REF!</v>
      </c>
      <c r="I49" s="293" t="e">
        <f>#REF!</f>
        <v>#REF!</v>
      </c>
      <c r="J49" s="293" t="e">
        <f>#REF!/1000</f>
        <v>#REF!</v>
      </c>
      <c r="K49" s="293" t="e">
        <f>#REF!/1000</f>
        <v>#REF!</v>
      </c>
      <c r="L49" s="293" t="e">
        <f>#REF!</f>
        <v>#REF!</v>
      </c>
      <c r="M49" s="293" t="e">
        <f>#REF!</f>
        <v>#REF!</v>
      </c>
      <c r="N49" s="293" t="e">
        <f>#REF!/1000</f>
        <v>#REF!</v>
      </c>
      <c r="O49" s="293" t="e">
        <f>#REF!/1000</f>
        <v>#REF!</v>
      </c>
      <c r="P49" s="293" t="e">
        <f>#REF!</f>
        <v>#REF!</v>
      </c>
      <c r="Q49" s="293" t="e">
        <f>#REF!</f>
        <v>#REF!</v>
      </c>
      <c r="R49" s="293" t="e">
        <f>#REF!/1000</f>
        <v>#REF!</v>
      </c>
      <c r="S49" s="293" t="e">
        <f>#REF!/1000</f>
        <v>#REF!</v>
      </c>
      <c r="T49" s="293" t="e">
        <f>#REF!</f>
        <v>#REF!</v>
      </c>
      <c r="U49" s="293" t="e">
        <f>#REF!</f>
        <v>#REF!</v>
      </c>
      <c r="V49" s="293" t="e">
        <f>#REF!/1000</f>
        <v>#REF!</v>
      </c>
      <c r="W49" s="293" t="e">
        <f>#REF!/1000</f>
        <v>#REF!</v>
      </c>
      <c r="X49" s="293" t="e">
        <f>#REF!</f>
        <v>#REF!</v>
      </c>
      <c r="Y49" s="293" t="e">
        <f>#REF!</f>
        <v>#REF!</v>
      </c>
      <c r="Z49" s="293" t="e">
        <f>#REF!/1000</f>
        <v>#REF!</v>
      </c>
      <c r="AA49" s="293" t="e">
        <f>#REF!/1000</f>
        <v>#REF!</v>
      </c>
      <c r="AB49" s="293" t="e">
        <f>#REF!</f>
        <v>#REF!</v>
      </c>
      <c r="AC49" s="293" t="e">
        <f>#REF!</f>
        <v>#REF!</v>
      </c>
      <c r="AD49" s="293" t="e">
        <f>#REF!/1000</f>
        <v>#REF!</v>
      </c>
      <c r="AE49" s="293" t="e">
        <f>#REF!/1000</f>
        <v>#REF!</v>
      </c>
    </row>
    <row r="50" spans="1:31" s="102" customFormat="1">
      <c r="A50" s="111" t="s">
        <v>600</v>
      </c>
      <c r="B50" s="292" t="e">
        <f>#REF!</f>
        <v>#REF!</v>
      </c>
      <c r="C50" s="293" t="e">
        <f>#REF!/1000</f>
        <v>#REF!</v>
      </c>
      <c r="D50" s="292" t="e">
        <f>#REF!</f>
        <v>#REF!</v>
      </c>
      <c r="E50" s="293" t="e">
        <f>#REF!</f>
        <v>#REF!</v>
      </c>
      <c r="F50" s="292" t="e">
        <f>#REF!/1000</f>
        <v>#REF!</v>
      </c>
      <c r="G50" s="293" t="e">
        <f>#REF!/1000</f>
        <v>#REF!</v>
      </c>
      <c r="H50" s="292" t="e">
        <f>#REF!</f>
        <v>#REF!</v>
      </c>
      <c r="I50" s="293" t="e">
        <f>#REF!</f>
        <v>#REF!</v>
      </c>
      <c r="J50" s="293" t="e">
        <f>#REF!/1000</f>
        <v>#REF!</v>
      </c>
      <c r="K50" s="293" t="e">
        <f>#REF!/1000</f>
        <v>#REF!</v>
      </c>
      <c r="L50" s="293" t="e">
        <f>#REF!</f>
        <v>#REF!</v>
      </c>
      <c r="M50" s="293" t="e">
        <f>#REF!</f>
        <v>#REF!</v>
      </c>
      <c r="N50" s="293" t="e">
        <f>#REF!/1000</f>
        <v>#REF!</v>
      </c>
      <c r="O50" s="293" t="e">
        <f>#REF!/1000</f>
        <v>#REF!</v>
      </c>
      <c r="P50" s="293" t="e">
        <f>#REF!</f>
        <v>#REF!</v>
      </c>
      <c r="Q50" s="293" t="e">
        <f>#REF!</f>
        <v>#REF!</v>
      </c>
      <c r="R50" s="293" t="e">
        <f>#REF!/1000</f>
        <v>#REF!</v>
      </c>
      <c r="S50" s="293" t="e">
        <f>#REF!/1000</f>
        <v>#REF!</v>
      </c>
      <c r="T50" s="293" t="e">
        <f>#REF!</f>
        <v>#REF!</v>
      </c>
      <c r="U50" s="293" t="e">
        <f>#REF!</f>
        <v>#REF!</v>
      </c>
      <c r="V50" s="293" t="e">
        <f>#REF!/1000</f>
        <v>#REF!</v>
      </c>
      <c r="W50" s="293" t="e">
        <f>#REF!/1000</f>
        <v>#REF!</v>
      </c>
      <c r="X50" s="293" t="e">
        <f>#REF!</f>
        <v>#REF!</v>
      </c>
      <c r="Y50" s="293" t="e">
        <f>#REF!</f>
        <v>#REF!</v>
      </c>
      <c r="Z50" s="293" t="e">
        <f>#REF!/1000</f>
        <v>#REF!</v>
      </c>
      <c r="AA50" s="293" t="e">
        <f>#REF!/1000</f>
        <v>#REF!</v>
      </c>
      <c r="AB50" s="293" t="e">
        <f>#REF!</f>
        <v>#REF!</v>
      </c>
      <c r="AC50" s="293" t="e">
        <f>#REF!</f>
        <v>#REF!</v>
      </c>
      <c r="AD50" s="293" t="e">
        <f>#REF!/1000</f>
        <v>#REF!</v>
      </c>
      <c r="AE50" s="293" t="e">
        <f>#REF!/1000</f>
        <v>#REF!</v>
      </c>
    </row>
    <row r="51" spans="1:31" s="102" customFormat="1">
      <c r="A51" s="171" t="s">
        <v>601</v>
      </c>
      <c r="B51" s="294" t="e">
        <f>#REF!</f>
        <v>#REF!</v>
      </c>
      <c r="C51" s="295" t="e">
        <f>#REF!/1000</f>
        <v>#REF!</v>
      </c>
      <c r="D51" s="294" t="e">
        <f>#REF!</f>
        <v>#REF!</v>
      </c>
      <c r="E51" s="295" t="e">
        <f>#REF!</f>
        <v>#REF!</v>
      </c>
      <c r="F51" s="294" t="e">
        <f>#REF!/1000</f>
        <v>#REF!</v>
      </c>
      <c r="G51" s="295" t="e">
        <f>#REF!/1000</f>
        <v>#REF!</v>
      </c>
      <c r="H51" s="294" t="e">
        <f>#REF!</f>
        <v>#REF!</v>
      </c>
      <c r="I51" s="295" t="e">
        <f>#REF!</f>
        <v>#REF!</v>
      </c>
      <c r="J51" s="295" t="e">
        <f>#REF!/1000</f>
        <v>#REF!</v>
      </c>
      <c r="K51" s="295" t="e">
        <f>#REF!/1000</f>
        <v>#REF!</v>
      </c>
      <c r="L51" s="295" t="e">
        <f>#REF!</f>
        <v>#REF!</v>
      </c>
      <c r="M51" s="295" t="e">
        <f>#REF!</f>
        <v>#REF!</v>
      </c>
      <c r="N51" s="295" t="e">
        <f>#REF!/1000</f>
        <v>#REF!</v>
      </c>
      <c r="O51" s="295" t="e">
        <f>#REF!/1000</f>
        <v>#REF!</v>
      </c>
      <c r="P51" s="295" t="e">
        <f>#REF!</f>
        <v>#REF!</v>
      </c>
      <c r="Q51" s="295" t="e">
        <f>#REF!</f>
        <v>#REF!</v>
      </c>
      <c r="R51" s="295" t="e">
        <f>#REF!/1000</f>
        <v>#REF!</v>
      </c>
      <c r="S51" s="295" t="e">
        <f>#REF!/1000</f>
        <v>#REF!</v>
      </c>
      <c r="T51" s="295" t="e">
        <f>#REF!</f>
        <v>#REF!</v>
      </c>
      <c r="U51" s="295" t="e">
        <f>#REF!</f>
        <v>#REF!</v>
      </c>
      <c r="V51" s="295" t="e">
        <f>#REF!/1000</f>
        <v>#REF!</v>
      </c>
      <c r="W51" s="295" t="e">
        <f>#REF!/1000</f>
        <v>#REF!</v>
      </c>
      <c r="X51" s="295" t="e">
        <f>#REF!</f>
        <v>#REF!</v>
      </c>
      <c r="Y51" s="295" t="e">
        <f>#REF!</f>
        <v>#REF!</v>
      </c>
      <c r="Z51" s="295" t="e">
        <f>#REF!/1000</f>
        <v>#REF!</v>
      </c>
      <c r="AA51" s="295" t="e">
        <f>#REF!/1000</f>
        <v>#REF!</v>
      </c>
      <c r="AB51" s="295" t="e">
        <f>#REF!</f>
        <v>#REF!</v>
      </c>
      <c r="AC51" s="295" t="e">
        <f>#REF!</f>
        <v>#REF!</v>
      </c>
      <c r="AD51" s="295" t="e">
        <f>#REF!/1000</f>
        <v>#REF!</v>
      </c>
      <c r="AE51" s="295" t="e">
        <f>#REF!/1000</f>
        <v>#REF!</v>
      </c>
    </row>
    <row r="52" spans="1:31" s="102" customFormat="1">
      <c r="A52" s="111" t="s">
        <v>602</v>
      </c>
      <c r="B52" s="292" t="e">
        <f>#REF!</f>
        <v>#REF!</v>
      </c>
      <c r="C52" s="293" t="e">
        <f>#REF!/1000</f>
        <v>#REF!</v>
      </c>
      <c r="D52" s="292" t="e">
        <f>#REF!</f>
        <v>#REF!</v>
      </c>
      <c r="E52" s="293" t="e">
        <f>#REF!</f>
        <v>#REF!</v>
      </c>
      <c r="F52" s="292" t="e">
        <f>#REF!/1000</f>
        <v>#REF!</v>
      </c>
      <c r="G52" s="293" t="e">
        <f>#REF!/1000</f>
        <v>#REF!</v>
      </c>
      <c r="H52" s="292" t="e">
        <f>#REF!</f>
        <v>#REF!</v>
      </c>
      <c r="I52" s="293" t="e">
        <f>#REF!</f>
        <v>#REF!</v>
      </c>
      <c r="J52" s="293" t="e">
        <f>#REF!/1000</f>
        <v>#REF!</v>
      </c>
      <c r="K52" s="293" t="e">
        <f>#REF!/1000</f>
        <v>#REF!</v>
      </c>
      <c r="L52" s="293" t="e">
        <f>#REF!</f>
        <v>#REF!</v>
      </c>
      <c r="M52" s="293" t="e">
        <f>#REF!</f>
        <v>#REF!</v>
      </c>
      <c r="N52" s="293" t="e">
        <f>#REF!/1000</f>
        <v>#REF!</v>
      </c>
      <c r="O52" s="293" t="e">
        <f>#REF!/1000</f>
        <v>#REF!</v>
      </c>
      <c r="P52" s="293" t="e">
        <f>#REF!</f>
        <v>#REF!</v>
      </c>
      <c r="Q52" s="293" t="e">
        <f>#REF!</f>
        <v>#REF!</v>
      </c>
      <c r="R52" s="293" t="e">
        <f>#REF!/1000</f>
        <v>#REF!</v>
      </c>
      <c r="S52" s="293" t="e">
        <f>#REF!/1000</f>
        <v>#REF!</v>
      </c>
      <c r="T52" s="293" t="e">
        <f>#REF!</f>
        <v>#REF!</v>
      </c>
      <c r="U52" s="293" t="e">
        <f>#REF!</f>
        <v>#REF!</v>
      </c>
      <c r="V52" s="293" t="e">
        <f>#REF!/1000</f>
        <v>#REF!</v>
      </c>
      <c r="W52" s="293" t="e">
        <f>#REF!/1000</f>
        <v>#REF!</v>
      </c>
      <c r="X52" s="293" t="e">
        <f>#REF!</f>
        <v>#REF!</v>
      </c>
      <c r="Y52" s="293" t="e">
        <f>#REF!</f>
        <v>#REF!</v>
      </c>
      <c r="Z52" s="293" t="e">
        <f>#REF!/1000</f>
        <v>#REF!</v>
      </c>
      <c r="AA52" s="293" t="e">
        <f>#REF!/1000</f>
        <v>#REF!</v>
      </c>
      <c r="AB52" s="293" t="e">
        <f>#REF!</f>
        <v>#REF!</v>
      </c>
      <c r="AC52" s="293" t="e">
        <f>#REF!</f>
        <v>#REF!</v>
      </c>
      <c r="AD52" s="293" t="e">
        <f>#REF!/1000</f>
        <v>#REF!</v>
      </c>
      <c r="AE52" s="293" t="e">
        <f>#REF!/1000</f>
        <v>#REF!</v>
      </c>
    </row>
    <row r="53" spans="1:31" s="102" customFormat="1">
      <c r="A53" s="111" t="s">
        <v>603</v>
      </c>
      <c r="B53" s="292" t="e">
        <f>#REF!</f>
        <v>#REF!</v>
      </c>
      <c r="C53" s="293" t="e">
        <f>#REF!/1000</f>
        <v>#REF!</v>
      </c>
      <c r="D53" s="292" t="e">
        <f>#REF!</f>
        <v>#REF!</v>
      </c>
      <c r="E53" s="293" t="e">
        <f>#REF!</f>
        <v>#REF!</v>
      </c>
      <c r="F53" s="292" t="e">
        <f>#REF!/1000</f>
        <v>#REF!</v>
      </c>
      <c r="G53" s="293" t="e">
        <f>#REF!/1000</f>
        <v>#REF!</v>
      </c>
      <c r="H53" s="292" t="e">
        <f>#REF!</f>
        <v>#REF!</v>
      </c>
      <c r="I53" s="293" t="e">
        <f>#REF!</f>
        <v>#REF!</v>
      </c>
      <c r="J53" s="293" t="e">
        <f>#REF!/1000</f>
        <v>#REF!</v>
      </c>
      <c r="K53" s="293" t="e">
        <f>#REF!/1000</f>
        <v>#REF!</v>
      </c>
      <c r="L53" s="293" t="e">
        <f>#REF!</f>
        <v>#REF!</v>
      </c>
      <c r="M53" s="293" t="e">
        <f>#REF!</f>
        <v>#REF!</v>
      </c>
      <c r="N53" s="293" t="e">
        <f>#REF!/1000</f>
        <v>#REF!</v>
      </c>
      <c r="O53" s="293" t="e">
        <f>#REF!/1000</f>
        <v>#REF!</v>
      </c>
      <c r="P53" s="293" t="e">
        <f>#REF!</f>
        <v>#REF!</v>
      </c>
      <c r="Q53" s="293" t="e">
        <f>#REF!</f>
        <v>#REF!</v>
      </c>
      <c r="R53" s="293" t="e">
        <f>#REF!/1000</f>
        <v>#REF!</v>
      </c>
      <c r="S53" s="293" t="e">
        <f>#REF!/1000</f>
        <v>#REF!</v>
      </c>
      <c r="T53" s="293" t="e">
        <f>#REF!</f>
        <v>#REF!</v>
      </c>
      <c r="U53" s="293" t="e">
        <f>#REF!</f>
        <v>#REF!</v>
      </c>
      <c r="V53" s="293" t="e">
        <f>#REF!/1000</f>
        <v>#REF!</v>
      </c>
      <c r="W53" s="293" t="e">
        <f>#REF!/1000</f>
        <v>#REF!</v>
      </c>
      <c r="X53" s="293" t="e">
        <f>#REF!</f>
        <v>#REF!</v>
      </c>
      <c r="Y53" s="293" t="e">
        <f>#REF!</f>
        <v>#REF!</v>
      </c>
      <c r="Z53" s="293" t="e">
        <f>#REF!/1000</f>
        <v>#REF!</v>
      </c>
      <c r="AA53" s="293" t="e">
        <f>#REF!/1000</f>
        <v>#REF!</v>
      </c>
      <c r="AB53" s="293" t="e">
        <f>#REF!</f>
        <v>#REF!</v>
      </c>
      <c r="AC53" s="293" t="e">
        <f>#REF!</f>
        <v>#REF!</v>
      </c>
      <c r="AD53" s="293" t="e">
        <f>#REF!/1000</f>
        <v>#REF!</v>
      </c>
      <c r="AE53" s="293" t="e">
        <f>#REF!/1000</f>
        <v>#REF!</v>
      </c>
    </row>
    <row r="54" spans="1:31" s="102" customFormat="1">
      <c r="A54" s="111" t="s">
        <v>604</v>
      </c>
      <c r="B54" s="292" t="e">
        <f>#REF!</f>
        <v>#REF!</v>
      </c>
      <c r="C54" s="293" t="e">
        <f>#REF!/1000</f>
        <v>#REF!</v>
      </c>
      <c r="D54" s="292" t="e">
        <f>#REF!</f>
        <v>#REF!</v>
      </c>
      <c r="E54" s="293" t="e">
        <f>#REF!</f>
        <v>#REF!</v>
      </c>
      <c r="F54" s="292" t="e">
        <f>#REF!/1000</f>
        <v>#REF!</v>
      </c>
      <c r="G54" s="293" t="e">
        <f>#REF!/1000</f>
        <v>#REF!</v>
      </c>
      <c r="H54" s="292" t="e">
        <f>#REF!</f>
        <v>#REF!</v>
      </c>
      <c r="I54" s="293" t="e">
        <f>#REF!</f>
        <v>#REF!</v>
      </c>
      <c r="J54" s="293" t="e">
        <f>#REF!/1000</f>
        <v>#REF!</v>
      </c>
      <c r="K54" s="293" t="e">
        <f>#REF!/1000</f>
        <v>#REF!</v>
      </c>
      <c r="L54" s="293" t="e">
        <f>#REF!</f>
        <v>#REF!</v>
      </c>
      <c r="M54" s="293" t="e">
        <f>#REF!</f>
        <v>#REF!</v>
      </c>
      <c r="N54" s="293" t="e">
        <f>#REF!/1000</f>
        <v>#REF!</v>
      </c>
      <c r="O54" s="293" t="e">
        <f>#REF!/1000</f>
        <v>#REF!</v>
      </c>
      <c r="P54" s="293" t="e">
        <f>#REF!</f>
        <v>#REF!</v>
      </c>
      <c r="Q54" s="293" t="e">
        <f>#REF!</f>
        <v>#REF!</v>
      </c>
      <c r="R54" s="293" t="e">
        <f>#REF!/1000</f>
        <v>#REF!</v>
      </c>
      <c r="S54" s="293" t="e">
        <f>#REF!/1000</f>
        <v>#REF!</v>
      </c>
      <c r="T54" s="293" t="e">
        <f>#REF!</f>
        <v>#REF!</v>
      </c>
      <c r="U54" s="293" t="e">
        <f>#REF!</f>
        <v>#REF!</v>
      </c>
      <c r="V54" s="293" t="e">
        <f>#REF!/1000</f>
        <v>#REF!</v>
      </c>
      <c r="W54" s="293" t="e">
        <f>#REF!/1000</f>
        <v>#REF!</v>
      </c>
      <c r="X54" s="293" t="e">
        <f>#REF!</f>
        <v>#REF!</v>
      </c>
      <c r="Y54" s="293" t="e">
        <f>#REF!</f>
        <v>#REF!</v>
      </c>
      <c r="Z54" s="293" t="e">
        <f>#REF!/1000</f>
        <v>#REF!</v>
      </c>
      <c r="AA54" s="293" t="e">
        <f>#REF!/1000</f>
        <v>#REF!</v>
      </c>
      <c r="AB54" s="293" t="e">
        <f>#REF!</f>
        <v>#REF!</v>
      </c>
      <c r="AC54" s="293" t="e">
        <f>#REF!</f>
        <v>#REF!</v>
      </c>
      <c r="AD54" s="293" t="e">
        <f>#REF!/1000</f>
        <v>#REF!</v>
      </c>
      <c r="AE54" s="293" t="e">
        <f>#REF!/1000</f>
        <v>#REF!</v>
      </c>
    </row>
    <row r="55" spans="1:31" s="102" customFormat="1">
      <c r="A55" s="111" t="s">
        <v>605</v>
      </c>
      <c r="B55" s="292" t="e">
        <f>#REF!</f>
        <v>#REF!</v>
      </c>
      <c r="C55" s="293" t="e">
        <f>#REF!/1000</f>
        <v>#REF!</v>
      </c>
      <c r="D55" s="292" t="e">
        <f>#REF!</f>
        <v>#REF!</v>
      </c>
      <c r="E55" s="293" t="e">
        <f>#REF!</f>
        <v>#REF!</v>
      </c>
      <c r="F55" s="292" t="e">
        <f>#REF!/1000</f>
        <v>#REF!</v>
      </c>
      <c r="G55" s="293" t="e">
        <f>#REF!/1000</f>
        <v>#REF!</v>
      </c>
      <c r="H55" s="292" t="e">
        <f>#REF!</f>
        <v>#REF!</v>
      </c>
      <c r="I55" s="293" t="e">
        <f>#REF!</f>
        <v>#REF!</v>
      </c>
      <c r="J55" s="293" t="e">
        <f>#REF!/1000</f>
        <v>#REF!</v>
      </c>
      <c r="K55" s="293" t="e">
        <f>#REF!/1000</f>
        <v>#REF!</v>
      </c>
      <c r="L55" s="293" t="e">
        <f>#REF!</f>
        <v>#REF!</v>
      </c>
      <c r="M55" s="293" t="e">
        <f>#REF!</f>
        <v>#REF!</v>
      </c>
      <c r="N55" s="293" t="e">
        <f>#REF!/1000</f>
        <v>#REF!</v>
      </c>
      <c r="O55" s="293" t="e">
        <f>#REF!/1000</f>
        <v>#REF!</v>
      </c>
      <c r="P55" s="293" t="e">
        <f>#REF!</f>
        <v>#REF!</v>
      </c>
      <c r="Q55" s="293" t="e">
        <f>#REF!</f>
        <v>#REF!</v>
      </c>
      <c r="R55" s="293" t="e">
        <f>#REF!/1000</f>
        <v>#REF!</v>
      </c>
      <c r="S55" s="293" t="e">
        <f>#REF!/1000</f>
        <v>#REF!</v>
      </c>
      <c r="T55" s="293" t="e">
        <f>#REF!</f>
        <v>#REF!</v>
      </c>
      <c r="U55" s="293" t="e">
        <f>#REF!</f>
        <v>#REF!</v>
      </c>
      <c r="V55" s="293" t="e">
        <f>#REF!/1000</f>
        <v>#REF!</v>
      </c>
      <c r="W55" s="293" t="e">
        <f>#REF!/1000</f>
        <v>#REF!</v>
      </c>
      <c r="X55" s="293" t="e">
        <f>#REF!</f>
        <v>#REF!</v>
      </c>
      <c r="Y55" s="293" t="e">
        <f>#REF!</f>
        <v>#REF!</v>
      </c>
      <c r="Z55" s="293" t="e">
        <f>#REF!/1000</f>
        <v>#REF!</v>
      </c>
      <c r="AA55" s="293" t="e">
        <f>#REF!/1000</f>
        <v>#REF!</v>
      </c>
      <c r="AB55" s="293" t="e">
        <f>#REF!</f>
        <v>#REF!</v>
      </c>
      <c r="AC55" s="293" t="e">
        <f>#REF!</f>
        <v>#REF!</v>
      </c>
      <c r="AD55" s="293" t="e">
        <f>#REF!/1000</f>
        <v>#REF!</v>
      </c>
      <c r="AE55" s="293" t="e">
        <f>#REF!/1000</f>
        <v>#REF!</v>
      </c>
    </row>
    <row r="56" spans="1:31" s="102" customFormat="1">
      <c r="A56" s="171" t="s">
        <v>606</v>
      </c>
      <c r="B56" s="294" t="e">
        <f>#REF!</f>
        <v>#REF!</v>
      </c>
      <c r="C56" s="295" t="e">
        <f>#REF!/1000</f>
        <v>#REF!</v>
      </c>
      <c r="D56" s="294" t="e">
        <f>#REF!</f>
        <v>#REF!</v>
      </c>
      <c r="E56" s="295" t="e">
        <f>#REF!</f>
        <v>#REF!</v>
      </c>
      <c r="F56" s="294" t="e">
        <f>#REF!/1000</f>
        <v>#REF!</v>
      </c>
      <c r="G56" s="295" t="e">
        <f>#REF!/1000</f>
        <v>#REF!</v>
      </c>
      <c r="H56" s="294" t="e">
        <f>#REF!</f>
        <v>#REF!</v>
      </c>
      <c r="I56" s="295" t="e">
        <f>#REF!</f>
        <v>#REF!</v>
      </c>
      <c r="J56" s="295" t="e">
        <f>#REF!/1000</f>
        <v>#REF!</v>
      </c>
      <c r="K56" s="295" t="e">
        <f>#REF!/1000</f>
        <v>#REF!</v>
      </c>
      <c r="L56" s="295" t="e">
        <f>#REF!</f>
        <v>#REF!</v>
      </c>
      <c r="M56" s="295" t="e">
        <f>#REF!</f>
        <v>#REF!</v>
      </c>
      <c r="N56" s="295" t="e">
        <f>#REF!/1000</f>
        <v>#REF!</v>
      </c>
      <c r="O56" s="295" t="e">
        <f>#REF!/1000</f>
        <v>#REF!</v>
      </c>
      <c r="P56" s="295" t="e">
        <f>#REF!</f>
        <v>#REF!</v>
      </c>
      <c r="Q56" s="295" t="e">
        <f>#REF!</f>
        <v>#REF!</v>
      </c>
      <c r="R56" s="295" t="e">
        <f>#REF!/1000</f>
        <v>#REF!</v>
      </c>
      <c r="S56" s="295" t="e">
        <f>#REF!/1000</f>
        <v>#REF!</v>
      </c>
      <c r="T56" s="295" t="e">
        <f>#REF!</f>
        <v>#REF!</v>
      </c>
      <c r="U56" s="295" t="e">
        <f>#REF!</f>
        <v>#REF!</v>
      </c>
      <c r="V56" s="295" t="e">
        <f>#REF!/1000</f>
        <v>#REF!</v>
      </c>
      <c r="W56" s="295" t="e">
        <f>#REF!/1000</f>
        <v>#REF!</v>
      </c>
      <c r="X56" s="295" t="e">
        <f>#REF!</f>
        <v>#REF!</v>
      </c>
      <c r="Y56" s="295" t="e">
        <f>#REF!</f>
        <v>#REF!</v>
      </c>
      <c r="Z56" s="295" t="e">
        <f>#REF!/1000</f>
        <v>#REF!</v>
      </c>
      <c r="AA56" s="295" t="e">
        <f>#REF!/1000</f>
        <v>#REF!</v>
      </c>
      <c r="AB56" s="295" t="e">
        <f>#REF!</f>
        <v>#REF!</v>
      </c>
      <c r="AC56" s="295" t="e">
        <f>#REF!</f>
        <v>#REF!</v>
      </c>
      <c r="AD56" s="295" t="e">
        <f>#REF!/1000</f>
        <v>#REF!</v>
      </c>
      <c r="AE56" s="295" t="e">
        <f>#REF!/1000</f>
        <v>#REF!</v>
      </c>
    </row>
    <row r="57" spans="1:31" ht="18.75" customHeight="1">
      <c r="B57" s="5" t="s">
        <v>231</v>
      </c>
    </row>
  </sheetData>
  <customSheetViews>
    <customSheetView guid="{6F28069D-A7F4-41D2-AA1B-4487F97E36F1}" showPageBreaks="1" printArea="1" showRuler="0">
      <pageMargins left="0.59055118110236227" right="0" top="0.78740157480314965" bottom="0.39370078740157483" header="0.51181102362204722" footer="0.51181102362204722"/>
      <pageSetup paperSize="8" orientation="landscape" horizontalDpi="4294967292" r:id="rId1"/>
      <headerFooter alignWithMargins="0"/>
    </customSheetView>
  </customSheetViews>
  <mergeCells count="11">
    <mergeCell ref="X3:AA4"/>
    <mergeCell ref="AB3:AE4"/>
    <mergeCell ref="B3:C4"/>
    <mergeCell ref="A3:A5"/>
    <mergeCell ref="L4:O4"/>
    <mergeCell ref="P3:S4"/>
    <mergeCell ref="T3:W4"/>
    <mergeCell ref="D3:K3"/>
    <mergeCell ref="L3:O3"/>
    <mergeCell ref="D4:G4"/>
    <mergeCell ref="H4:K4"/>
  </mergeCells>
  <phoneticPr fontId="2"/>
  <pageMargins left="0.59055118110236227" right="0" top="0.78740157480314965" bottom="0.39370078740157483" header="0.51181102362204722" footer="0.51181102362204722"/>
  <pageSetup paperSize="8" orientation="landscape" horizontalDpi="4294967292"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Q56"/>
  <sheetViews>
    <sheetView zoomScale="85" zoomScaleNormal="85" workbookViewId="0">
      <pane xSplit="1" ySplit="9" topLeftCell="B10" activePane="bottomRight" state="frozen"/>
      <selection sqref="A1:R1"/>
      <selection pane="topRight" sqref="A1:R1"/>
      <selection pane="bottomLeft" sqref="A1:R1"/>
      <selection pane="bottomRight"/>
    </sheetView>
  </sheetViews>
  <sheetFormatPr defaultColWidth="9" defaultRowHeight="13"/>
  <cols>
    <col min="1" max="1" width="14.90625" style="6" customWidth="1"/>
    <col min="2" max="17" width="11.08984375" style="5" customWidth="1"/>
    <col min="18" max="16384" width="9" style="5"/>
  </cols>
  <sheetData>
    <row r="1" spans="1:17" ht="28.5" customHeight="1">
      <c r="A1" s="3" t="s">
        <v>208</v>
      </c>
      <c r="B1" s="3"/>
      <c r="C1" s="3"/>
      <c r="D1" s="3"/>
      <c r="E1" s="3"/>
      <c r="F1" s="3"/>
      <c r="G1" s="3"/>
      <c r="H1" s="3"/>
      <c r="I1" s="3"/>
      <c r="J1" s="3"/>
      <c r="K1" s="3"/>
      <c r="L1" s="3"/>
      <c r="M1" s="3"/>
      <c r="N1" s="3"/>
      <c r="O1" s="3"/>
      <c r="P1" s="3"/>
      <c r="Q1" s="3"/>
    </row>
    <row r="2" spans="1:17">
      <c r="A2" s="212" t="s">
        <v>607</v>
      </c>
      <c r="Q2" s="8" t="s">
        <v>702</v>
      </c>
    </row>
    <row r="3" spans="1:17">
      <c r="A3" s="840" t="s">
        <v>559</v>
      </c>
      <c r="B3" s="771" t="s">
        <v>519</v>
      </c>
      <c r="C3" s="771"/>
      <c r="D3" s="766" t="s">
        <v>542</v>
      </c>
      <c r="E3" s="815"/>
      <c r="F3" s="815"/>
      <c r="G3" s="815"/>
      <c r="H3" s="815"/>
      <c r="I3" s="767"/>
      <c r="J3" s="810" t="s">
        <v>555</v>
      </c>
      <c r="K3" s="811"/>
      <c r="L3" s="810" t="s">
        <v>461</v>
      </c>
      <c r="M3" s="811"/>
      <c r="N3" s="810" t="s">
        <v>230</v>
      </c>
      <c r="O3" s="811"/>
      <c r="P3" s="810" t="s">
        <v>551</v>
      </c>
      <c r="Q3" s="811"/>
    </row>
    <row r="4" spans="1:17">
      <c r="A4" s="841"/>
      <c r="B4" s="771"/>
      <c r="C4" s="771"/>
      <c r="D4" s="766" t="s">
        <v>526</v>
      </c>
      <c r="E4" s="767"/>
      <c r="F4" s="766" t="s">
        <v>547</v>
      </c>
      <c r="G4" s="767"/>
      <c r="H4" s="766" t="s">
        <v>548</v>
      </c>
      <c r="I4" s="767"/>
      <c r="J4" s="812"/>
      <c r="K4" s="813"/>
      <c r="L4" s="812"/>
      <c r="M4" s="813"/>
      <c r="N4" s="812"/>
      <c r="O4" s="813"/>
      <c r="P4" s="812"/>
      <c r="Q4" s="813"/>
    </row>
    <row r="5" spans="1:17">
      <c r="A5" s="772"/>
      <c r="B5" s="11" t="s">
        <v>520</v>
      </c>
      <c r="C5" s="13" t="s">
        <v>521</v>
      </c>
      <c r="D5" s="11" t="s">
        <v>520</v>
      </c>
      <c r="E5" s="12" t="s">
        <v>521</v>
      </c>
      <c r="F5" s="11" t="s">
        <v>520</v>
      </c>
      <c r="G5" s="13" t="s">
        <v>521</v>
      </c>
      <c r="H5" s="11" t="s">
        <v>520</v>
      </c>
      <c r="I5" s="13" t="s">
        <v>521</v>
      </c>
      <c r="J5" s="11" t="s">
        <v>520</v>
      </c>
      <c r="K5" s="13" t="s">
        <v>521</v>
      </c>
      <c r="L5" s="11" t="s">
        <v>520</v>
      </c>
      <c r="M5" s="13" t="s">
        <v>521</v>
      </c>
      <c r="N5" s="11" t="s">
        <v>520</v>
      </c>
      <c r="O5" s="13" t="s">
        <v>521</v>
      </c>
      <c r="P5" s="11" t="s">
        <v>520</v>
      </c>
      <c r="Q5" s="11" t="s">
        <v>521</v>
      </c>
    </row>
    <row r="6" spans="1:17">
      <c r="A6" s="23"/>
      <c r="B6" s="276" t="s">
        <v>558</v>
      </c>
      <c r="C6" s="15" t="s">
        <v>558</v>
      </c>
      <c r="D6" s="14" t="s">
        <v>558</v>
      </c>
      <c r="E6" s="15" t="s">
        <v>558</v>
      </c>
      <c r="F6" s="14" t="s">
        <v>558</v>
      </c>
      <c r="G6" s="15" t="s">
        <v>558</v>
      </c>
      <c r="H6" s="14" t="s">
        <v>558</v>
      </c>
      <c r="I6" s="15" t="s">
        <v>558</v>
      </c>
      <c r="J6" s="14" t="s">
        <v>558</v>
      </c>
      <c r="K6" s="15" t="s">
        <v>558</v>
      </c>
      <c r="L6" s="14" t="s">
        <v>558</v>
      </c>
      <c r="M6" s="15" t="s">
        <v>558</v>
      </c>
      <c r="N6" s="14" t="s">
        <v>558</v>
      </c>
      <c r="O6" s="15" t="s">
        <v>558</v>
      </c>
      <c r="P6" s="14" t="s">
        <v>558</v>
      </c>
      <c r="Q6" s="14" t="s">
        <v>558</v>
      </c>
    </row>
    <row r="7" spans="1:17" s="19" customFormat="1" ht="19" customHeight="1">
      <c r="A7" s="153" t="s">
        <v>703</v>
      </c>
      <c r="B7" s="281">
        <v>102.10405972216898</v>
      </c>
      <c r="C7" s="282">
        <v>103.42511741995801</v>
      </c>
      <c r="D7" s="283">
        <v>101.36197315413862</v>
      </c>
      <c r="E7" s="282">
        <v>102.94973058382251</v>
      </c>
      <c r="F7" s="283">
        <v>100.87832827951301</v>
      </c>
      <c r="G7" s="282">
        <v>102.59117883469627</v>
      </c>
      <c r="H7" s="283">
        <v>101.37029873015682</v>
      </c>
      <c r="I7" s="282">
        <v>103.25713383758853</v>
      </c>
      <c r="J7" s="283">
        <v>104.79926726432664</v>
      </c>
      <c r="K7" s="282">
        <v>103.25476307006372</v>
      </c>
      <c r="L7" s="283">
        <v>102.19020705868056</v>
      </c>
      <c r="M7" s="282">
        <v>105.01258529768359</v>
      </c>
      <c r="N7" s="283">
        <v>99.932854085991934</v>
      </c>
      <c r="O7" s="282">
        <v>99.337769428199834</v>
      </c>
      <c r="P7" s="283">
        <v>114.91366802043392</v>
      </c>
      <c r="Q7" s="282">
        <v>117.16812784772293</v>
      </c>
    </row>
    <row r="8" spans="1:17" s="19" customFormat="1" ht="19" customHeight="1">
      <c r="A8" s="153" t="s">
        <v>704</v>
      </c>
      <c r="B8" s="281">
        <v>89.559936791424988</v>
      </c>
      <c r="C8" s="282">
        <v>96.950476954375205</v>
      </c>
      <c r="D8" s="283">
        <v>88.771525754351217</v>
      </c>
      <c r="E8" s="282">
        <v>95.947711054237331</v>
      </c>
      <c r="F8" s="283">
        <v>99.230842484580748</v>
      </c>
      <c r="G8" s="282">
        <v>96.694801644509369</v>
      </c>
      <c r="H8" s="283">
        <v>88.592350443871339</v>
      </c>
      <c r="I8" s="282">
        <v>95.311326199685766</v>
      </c>
      <c r="J8" s="283">
        <v>95.371467122347354</v>
      </c>
      <c r="K8" s="282">
        <v>101.56679773800386</v>
      </c>
      <c r="L8" s="283">
        <v>88.371623629625105</v>
      </c>
      <c r="M8" s="282">
        <v>97.498803271690221</v>
      </c>
      <c r="N8" s="283">
        <v>91.04762303214315</v>
      </c>
      <c r="O8" s="282">
        <v>95.374886740763245</v>
      </c>
      <c r="P8" s="283">
        <v>118.02937589327726</v>
      </c>
      <c r="Q8" s="282">
        <v>122.30302707878845</v>
      </c>
    </row>
    <row r="9" spans="1:17" s="19" customFormat="1" ht="19" customHeight="1">
      <c r="A9" s="158" t="s">
        <v>705</v>
      </c>
      <c r="B9" s="284">
        <v>110.15510050323137</v>
      </c>
      <c r="C9" s="285">
        <v>107.97921356209773</v>
      </c>
      <c r="D9" s="284">
        <v>111.49846783554239</v>
      </c>
      <c r="E9" s="285">
        <v>109.0068277863965</v>
      </c>
      <c r="F9" s="284">
        <v>117.30452349969704</v>
      </c>
      <c r="G9" s="285">
        <v>105.11409327064494</v>
      </c>
      <c r="H9" s="284">
        <v>111.38706236922093</v>
      </c>
      <c r="I9" s="285">
        <v>112.37085862962255</v>
      </c>
      <c r="J9" s="284">
        <v>107.71357163403547</v>
      </c>
      <c r="K9" s="285">
        <v>105.21596831674087</v>
      </c>
      <c r="L9" s="284">
        <v>109.03667097902803</v>
      </c>
      <c r="M9" s="285">
        <v>105.54381100943966</v>
      </c>
      <c r="N9" s="284">
        <v>104.5197236466739</v>
      </c>
      <c r="O9" s="285">
        <v>98.368400750403111</v>
      </c>
      <c r="P9" s="284">
        <v>115.71576656827244</v>
      </c>
      <c r="Q9" s="285">
        <v>118.16994648807695</v>
      </c>
    </row>
    <row r="10" spans="1:17" s="102" customFormat="1">
      <c r="A10" s="111" t="s">
        <v>560</v>
      </c>
      <c r="B10" s="286">
        <v>107.28775410875106</v>
      </c>
      <c r="C10" s="287">
        <v>104.47083053891791</v>
      </c>
      <c r="D10" s="286">
        <v>108.35443308479995</v>
      </c>
      <c r="E10" s="287">
        <v>105.11767073611853</v>
      </c>
      <c r="F10" s="286">
        <v>119.63645217121292</v>
      </c>
      <c r="G10" s="287">
        <v>102.41464957730962</v>
      </c>
      <c r="H10" s="287">
        <v>108.05467962309719</v>
      </c>
      <c r="I10" s="287">
        <v>108.07955024968163</v>
      </c>
      <c r="J10" s="287">
        <v>105.32585194167794</v>
      </c>
      <c r="K10" s="287">
        <v>101.52405379589813</v>
      </c>
      <c r="L10" s="287">
        <v>106.37272976852532</v>
      </c>
      <c r="M10" s="287">
        <v>103.41691141983848</v>
      </c>
      <c r="N10" s="287">
        <v>102.27726449695899</v>
      </c>
      <c r="O10" s="287">
        <v>96.969357525764892</v>
      </c>
      <c r="P10" s="287">
        <v>109.31279650992711</v>
      </c>
      <c r="Q10" s="287">
        <v>114.28500143528385</v>
      </c>
    </row>
    <row r="11" spans="1:17" s="102" customFormat="1">
      <c r="A11" s="111" t="s">
        <v>561</v>
      </c>
      <c r="B11" s="286">
        <v>104.95973922653113</v>
      </c>
      <c r="C11" s="287">
        <v>103.92112765340819</v>
      </c>
      <c r="D11" s="286">
        <v>106.06131251581728</v>
      </c>
      <c r="E11" s="287">
        <v>104.72562599315908</v>
      </c>
      <c r="F11" s="286">
        <v>117.8112534117153</v>
      </c>
      <c r="G11" s="287">
        <v>102.46985182668445</v>
      </c>
      <c r="H11" s="287">
        <v>105.85285735330517</v>
      </c>
      <c r="I11" s="287">
        <v>106.72883434331585</v>
      </c>
      <c r="J11" s="287">
        <v>102.00021281598455</v>
      </c>
      <c r="K11" s="287">
        <v>99.521876921867005</v>
      </c>
      <c r="L11" s="287">
        <v>104.28887449965598</v>
      </c>
      <c r="M11" s="287">
        <v>102.99252849028552</v>
      </c>
      <c r="N11" s="287">
        <v>99.997436489015357</v>
      </c>
      <c r="O11" s="287">
        <v>96.630218437993278</v>
      </c>
      <c r="P11" s="287">
        <v>105.8800743724822</v>
      </c>
      <c r="Q11" s="287">
        <v>116.2655624613474</v>
      </c>
    </row>
    <row r="12" spans="1:17" s="102" customFormat="1">
      <c r="A12" s="111" t="s">
        <v>562</v>
      </c>
      <c r="B12" s="286">
        <v>103.8123447589346</v>
      </c>
      <c r="C12" s="287">
        <v>104.6583216374158</v>
      </c>
      <c r="D12" s="286">
        <v>104.68993061662137</v>
      </c>
      <c r="E12" s="287">
        <v>105.43817180687418</v>
      </c>
      <c r="F12" s="286">
        <v>112.68918464421276</v>
      </c>
      <c r="G12" s="287">
        <v>104.71067931797032</v>
      </c>
      <c r="H12" s="287">
        <v>104.53589667261333</v>
      </c>
      <c r="I12" s="287">
        <v>106.08022050576021</v>
      </c>
      <c r="J12" s="287">
        <v>101.55091111801582</v>
      </c>
      <c r="K12" s="287">
        <v>101.00484919776488</v>
      </c>
      <c r="L12" s="287">
        <v>103.29952064419643</v>
      </c>
      <c r="M12" s="287">
        <v>103.73354334724974</v>
      </c>
      <c r="N12" s="287">
        <v>105.2415910111058</v>
      </c>
      <c r="O12" s="287">
        <v>99.576319701271885</v>
      </c>
      <c r="P12" s="287">
        <v>118.10999696140992</v>
      </c>
      <c r="Q12" s="287">
        <v>111.77743689723316</v>
      </c>
    </row>
    <row r="13" spans="1:17" s="102" customFormat="1">
      <c r="A13" s="111" t="s">
        <v>563</v>
      </c>
      <c r="B13" s="286">
        <v>107.30653922051307</v>
      </c>
      <c r="C13" s="287">
        <v>106.46262180515616</v>
      </c>
      <c r="D13" s="286">
        <v>108.373160899298</v>
      </c>
      <c r="E13" s="287">
        <v>107.06922385147924</v>
      </c>
      <c r="F13" s="286">
        <v>122.24800528354425</v>
      </c>
      <c r="G13" s="287">
        <v>103.58227659615369</v>
      </c>
      <c r="H13" s="287">
        <v>108.1142919943096</v>
      </c>
      <c r="I13" s="287">
        <v>110.21674165592835</v>
      </c>
      <c r="J13" s="287">
        <v>105.14950780534143</v>
      </c>
      <c r="K13" s="287">
        <v>103.56106381665894</v>
      </c>
      <c r="L13" s="287">
        <v>106.52781679676906</v>
      </c>
      <c r="M13" s="287">
        <v>105.57596297146628</v>
      </c>
      <c r="N13" s="287">
        <v>103.1485174456688</v>
      </c>
      <c r="O13" s="287">
        <v>100.95369022471033</v>
      </c>
      <c r="P13" s="287">
        <v>112.96874366562615</v>
      </c>
      <c r="Q13" s="287">
        <v>116.27284129994651</v>
      </c>
    </row>
    <row r="14" spans="1:17" s="102" customFormat="1">
      <c r="A14" s="111" t="s">
        <v>564</v>
      </c>
      <c r="B14" s="286">
        <v>104.43561918658777</v>
      </c>
      <c r="C14" s="287">
        <v>103.94868124229646</v>
      </c>
      <c r="D14" s="286">
        <v>105.4076782132301</v>
      </c>
      <c r="E14" s="287">
        <v>104.88776054126147</v>
      </c>
      <c r="F14" s="286">
        <v>122.15407592395363</v>
      </c>
      <c r="G14" s="287">
        <v>103.71464553533944</v>
      </c>
      <c r="H14" s="287">
        <v>105.08043125044256</v>
      </c>
      <c r="I14" s="287">
        <v>106.02238635340284</v>
      </c>
      <c r="J14" s="287">
        <v>101.12728756381296</v>
      </c>
      <c r="K14" s="287">
        <v>100.08947942210557</v>
      </c>
      <c r="L14" s="287">
        <v>104.14514840886181</v>
      </c>
      <c r="M14" s="287">
        <v>102.69989400563873</v>
      </c>
      <c r="N14" s="287">
        <v>103.16009707925349</v>
      </c>
      <c r="O14" s="287">
        <v>98.851634180572603</v>
      </c>
      <c r="P14" s="287">
        <v>112.18292908720606</v>
      </c>
      <c r="Q14" s="287">
        <v>122.8442501776086</v>
      </c>
    </row>
    <row r="15" spans="1:17" s="102" customFormat="1">
      <c r="A15" s="111" t="s">
        <v>565</v>
      </c>
      <c r="B15" s="286">
        <v>106.7771085469184</v>
      </c>
      <c r="C15" s="287">
        <v>107.28501352738145</v>
      </c>
      <c r="D15" s="286">
        <v>107.89923988637523</v>
      </c>
      <c r="E15" s="287">
        <v>108.62669631338515</v>
      </c>
      <c r="F15" s="286">
        <v>122.4994558119286</v>
      </c>
      <c r="G15" s="287">
        <v>105.56005452845166</v>
      </c>
      <c r="H15" s="287">
        <v>107.6419452154439</v>
      </c>
      <c r="I15" s="287">
        <v>111.27495750618728</v>
      </c>
      <c r="J15" s="287">
        <v>104.67036843372095</v>
      </c>
      <c r="K15" s="287">
        <v>104.69699497258524</v>
      </c>
      <c r="L15" s="287">
        <v>105.82768585298616</v>
      </c>
      <c r="M15" s="287">
        <v>103.93944553834807</v>
      </c>
      <c r="N15" s="287">
        <v>105.26980119911644</v>
      </c>
      <c r="O15" s="287">
        <v>100.83003665974266</v>
      </c>
      <c r="P15" s="287">
        <v>110.9738194274529</v>
      </c>
      <c r="Q15" s="287">
        <v>114.47762100801282</v>
      </c>
    </row>
    <row r="16" spans="1:17" s="102" customFormat="1">
      <c r="A16" s="171" t="s">
        <v>566</v>
      </c>
      <c r="B16" s="288">
        <v>107.53201363881595</v>
      </c>
      <c r="C16" s="289">
        <v>105.80595118750253</v>
      </c>
      <c r="D16" s="288">
        <v>108.94869431660422</v>
      </c>
      <c r="E16" s="289">
        <v>107.13708774285892</v>
      </c>
      <c r="F16" s="288">
        <v>120.21752302936868</v>
      </c>
      <c r="G16" s="289">
        <v>103.27571952503422</v>
      </c>
      <c r="H16" s="289">
        <v>108.74423692183089</v>
      </c>
      <c r="I16" s="289">
        <v>110.28625755629302</v>
      </c>
      <c r="J16" s="289">
        <v>105.06415357613945</v>
      </c>
      <c r="K16" s="289">
        <v>102.2400730885898</v>
      </c>
      <c r="L16" s="289">
        <v>106.23396458264341</v>
      </c>
      <c r="M16" s="289">
        <v>102.82092802484971</v>
      </c>
      <c r="N16" s="289">
        <v>107.27248503535367</v>
      </c>
      <c r="O16" s="289">
        <v>102.8056530333731</v>
      </c>
      <c r="P16" s="289">
        <v>115.89367298906272</v>
      </c>
      <c r="Q16" s="289">
        <v>115.9735755140353</v>
      </c>
    </row>
    <row r="17" spans="1:17" s="102" customFormat="1">
      <c r="A17" s="111" t="s">
        <v>567</v>
      </c>
      <c r="B17" s="286">
        <v>109.83296862228946</v>
      </c>
      <c r="C17" s="287">
        <v>107.90508464560315</v>
      </c>
      <c r="D17" s="286">
        <v>111.359090626747</v>
      </c>
      <c r="E17" s="287">
        <v>109.15192508075916</v>
      </c>
      <c r="F17" s="286">
        <v>112.20226369139297</v>
      </c>
      <c r="G17" s="287">
        <v>103.99184989557398</v>
      </c>
      <c r="H17" s="287">
        <v>111.34228635868246</v>
      </c>
      <c r="I17" s="287">
        <v>113.37892376185469</v>
      </c>
      <c r="J17" s="287">
        <v>105.95946228448972</v>
      </c>
      <c r="K17" s="287">
        <v>103.91171099115584</v>
      </c>
      <c r="L17" s="287">
        <v>109.16192436802814</v>
      </c>
      <c r="M17" s="287">
        <v>105.76965876687063</v>
      </c>
      <c r="N17" s="287">
        <v>103.80502628706762</v>
      </c>
      <c r="O17" s="287">
        <v>97.998331506098651</v>
      </c>
      <c r="P17" s="287">
        <v>120.23047375160051</v>
      </c>
      <c r="Q17" s="287">
        <v>130.08912937861768</v>
      </c>
    </row>
    <row r="18" spans="1:17" s="102" customFormat="1">
      <c r="A18" s="111" t="s">
        <v>568</v>
      </c>
      <c r="B18" s="286">
        <v>109.22281777201897</v>
      </c>
      <c r="C18" s="287">
        <v>108.03112009062478</v>
      </c>
      <c r="D18" s="286">
        <v>110.1127293011907</v>
      </c>
      <c r="E18" s="287">
        <v>108.84448227355396</v>
      </c>
      <c r="F18" s="286">
        <v>114.79929422143802</v>
      </c>
      <c r="G18" s="287">
        <v>106.34311038341495</v>
      </c>
      <c r="H18" s="287">
        <v>110.03078367943233</v>
      </c>
      <c r="I18" s="287">
        <v>110.82356972113728</v>
      </c>
      <c r="J18" s="287">
        <v>106.49040921627227</v>
      </c>
      <c r="K18" s="287">
        <v>104.27158037139654</v>
      </c>
      <c r="L18" s="287">
        <v>108.86019153301415</v>
      </c>
      <c r="M18" s="287">
        <v>106.39622742028403</v>
      </c>
      <c r="N18" s="287">
        <v>106.54767765554651</v>
      </c>
      <c r="O18" s="287">
        <v>97.500516474108807</v>
      </c>
      <c r="P18" s="287">
        <v>120.99324886710441</v>
      </c>
      <c r="Q18" s="287">
        <v>127.28740054641834</v>
      </c>
    </row>
    <row r="19" spans="1:17" s="102" customFormat="1">
      <c r="A19" s="111" t="s">
        <v>569</v>
      </c>
      <c r="B19" s="286">
        <v>109.54822495870783</v>
      </c>
      <c r="C19" s="287">
        <v>108.02036609330798</v>
      </c>
      <c r="D19" s="286">
        <v>110.79595995246353</v>
      </c>
      <c r="E19" s="287">
        <v>108.72835794124937</v>
      </c>
      <c r="F19" s="286">
        <v>122.63852864890356</v>
      </c>
      <c r="G19" s="287">
        <v>104.71231481352612</v>
      </c>
      <c r="H19" s="287">
        <v>110.58452319976423</v>
      </c>
      <c r="I19" s="287">
        <v>112.05861084443376</v>
      </c>
      <c r="J19" s="287">
        <v>105.83850905591777</v>
      </c>
      <c r="K19" s="287">
        <v>103.40599810899616</v>
      </c>
      <c r="L19" s="287">
        <v>108.95294880585</v>
      </c>
      <c r="M19" s="287">
        <v>106.54267238150695</v>
      </c>
      <c r="N19" s="287">
        <v>105.73268370515999</v>
      </c>
      <c r="O19" s="287">
        <v>101.14640472858466</v>
      </c>
      <c r="P19" s="287">
        <v>124.84738201455741</v>
      </c>
      <c r="Q19" s="287">
        <v>135.56482626219793</v>
      </c>
    </row>
    <row r="20" spans="1:17" s="102" customFormat="1">
      <c r="A20" s="111" t="s">
        <v>570</v>
      </c>
      <c r="B20" s="286">
        <v>112.59493352249254</v>
      </c>
      <c r="C20" s="287">
        <v>110.77904522698026</v>
      </c>
      <c r="D20" s="286">
        <v>114.35496938351193</v>
      </c>
      <c r="E20" s="287">
        <v>112.53812961184993</v>
      </c>
      <c r="F20" s="286">
        <v>118.42919936547425</v>
      </c>
      <c r="G20" s="287">
        <v>107.56615466298413</v>
      </c>
      <c r="H20" s="287">
        <v>114.29324652738629</v>
      </c>
      <c r="I20" s="287">
        <v>116.35508384731634</v>
      </c>
      <c r="J20" s="287">
        <v>109.47971995559359</v>
      </c>
      <c r="K20" s="287">
        <v>106.30182250297355</v>
      </c>
      <c r="L20" s="287">
        <v>111.31624166198377</v>
      </c>
      <c r="M20" s="287">
        <v>107.00256265130194</v>
      </c>
      <c r="N20" s="287">
        <v>106.22965328580094</v>
      </c>
      <c r="O20" s="287">
        <v>99.343910875151835</v>
      </c>
      <c r="P20" s="287">
        <v>120.85094310088439</v>
      </c>
      <c r="Q20" s="287">
        <v>127.54189324614009</v>
      </c>
    </row>
    <row r="21" spans="1:17" s="102" customFormat="1">
      <c r="A21" s="171" t="s">
        <v>571</v>
      </c>
      <c r="B21" s="288">
        <v>112.44634205654394</v>
      </c>
      <c r="C21" s="289">
        <v>109.74204484413785</v>
      </c>
      <c r="D21" s="288">
        <v>114.09983682929041</v>
      </c>
      <c r="E21" s="289">
        <v>111.1518545742951</v>
      </c>
      <c r="F21" s="288">
        <v>116.48218471532323</v>
      </c>
      <c r="G21" s="289">
        <v>106.25664650233915</v>
      </c>
      <c r="H21" s="289">
        <v>114.05517885889256</v>
      </c>
      <c r="I21" s="289">
        <v>115.3872526099552</v>
      </c>
      <c r="J21" s="289">
        <v>109.88851915774201</v>
      </c>
      <c r="K21" s="289">
        <v>107.2075763598894</v>
      </c>
      <c r="L21" s="289">
        <v>111.10548327924164</v>
      </c>
      <c r="M21" s="289">
        <v>106.27001373232234</v>
      </c>
      <c r="N21" s="289">
        <v>105.4286951543105</v>
      </c>
      <c r="O21" s="289">
        <v>98.465316215091875</v>
      </c>
      <c r="P21" s="289">
        <v>120.86022948399651</v>
      </c>
      <c r="Q21" s="289">
        <v>123.97350630435977</v>
      </c>
    </row>
    <row r="22" spans="1:17" s="102" customFormat="1">
      <c r="A22" s="111" t="s">
        <v>572</v>
      </c>
      <c r="B22" s="286">
        <v>112.64661666391854</v>
      </c>
      <c r="C22" s="287">
        <v>110.77078041204045</v>
      </c>
      <c r="D22" s="286">
        <v>114.3460063263805</v>
      </c>
      <c r="E22" s="287">
        <v>112.7469199436233</v>
      </c>
      <c r="F22" s="286">
        <v>114.85544846815455</v>
      </c>
      <c r="G22" s="287">
        <v>108.4640937084983</v>
      </c>
      <c r="H22" s="287">
        <v>114.33707168472336</v>
      </c>
      <c r="I22" s="287">
        <v>116.00238006455356</v>
      </c>
      <c r="J22" s="287">
        <v>110.15162099091751</v>
      </c>
      <c r="K22" s="287">
        <v>107.32724665769223</v>
      </c>
      <c r="L22" s="287">
        <v>111.12739840317867</v>
      </c>
      <c r="M22" s="287">
        <v>106.0637190210639</v>
      </c>
      <c r="N22" s="287">
        <v>108.10970801830835</v>
      </c>
      <c r="O22" s="287">
        <v>99.969184132370088</v>
      </c>
      <c r="P22" s="287">
        <v>107.92138326353324</v>
      </c>
      <c r="Q22" s="287">
        <v>106.32646425353359</v>
      </c>
    </row>
    <row r="23" spans="1:17" s="102" customFormat="1">
      <c r="A23" s="111" t="s">
        <v>573</v>
      </c>
      <c r="B23" s="286">
        <v>111.85271358176901</v>
      </c>
      <c r="C23" s="287">
        <v>110.76986707758188</v>
      </c>
      <c r="D23" s="286">
        <v>113.50753413722154</v>
      </c>
      <c r="E23" s="287">
        <v>112.65948286897812</v>
      </c>
      <c r="F23" s="286">
        <v>118.27107994610952</v>
      </c>
      <c r="G23" s="287">
        <v>108.75670593615713</v>
      </c>
      <c r="H23" s="287">
        <v>113.42755486938563</v>
      </c>
      <c r="I23" s="287">
        <v>115.76702510605958</v>
      </c>
      <c r="J23" s="287">
        <v>109.80078781999505</v>
      </c>
      <c r="K23" s="287">
        <v>107.49497834639412</v>
      </c>
      <c r="L23" s="287">
        <v>110.27318554075907</v>
      </c>
      <c r="M23" s="287">
        <v>106.55463254909996</v>
      </c>
      <c r="N23" s="287">
        <v>106.41455913332646</v>
      </c>
      <c r="O23" s="287">
        <v>100.4138204595413</v>
      </c>
      <c r="P23" s="287">
        <v>116.71402386257554</v>
      </c>
      <c r="Q23" s="287">
        <v>120.61492626871642</v>
      </c>
    </row>
    <row r="24" spans="1:17" s="102" customFormat="1">
      <c r="A24" s="111" t="s">
        <v>574</v>
      </c>
      <c r="B24" s="286">
        <v>107.75709758213389</v>
      </c>
      <c r="C24" s="287">
        <v>105.25553864187147</v>
      </c>
      <c r="D24" s="286">
        <v>108.98993441636082</v>
      </c>
      <c r="E24" s="287">
        <v>105.28953246750726</v>
      </c>
      <c r="F24" s="286">
        <v>117.11794916597502</v>
      </c>
      <c r="G24" s="287">
        <v>101.95177274340537</v>
      </c>
      <c r="H24" s="287">
        <v>108.85035602675725</v>
      </c>
      <c r="I24" s="287">
        <v>108.08500044218283</v>
      </c>
      <c r="J24" s="287">
        <v>105.33225649689506</v>
      </c>
      <c r="K24" s="287">
        <v>103.64700200744662</v>
      </c>
      <c r="L24" s="287">
        <v>106.84187064472346</v>
      </c>
      <c r="M24" s="287">
        <v>105.7613256319009</v>
      </c>
      <c r="N24" s="287">
        <v>102.3314352100404</v>
      </c>
      <c r="O24" s="287">
        <v>98.810314144081076</v>
      </c>
      <c r="P24" s="287">
        <v>116.23971107004871</v>
      </c>
      <c r="Q24" s="287">
        <v>119.53100765299871</v>
      </c>
    </row>
    <row r="25" spans="1:17" s="102" customFormat="1">
      <c r="A25" s="111" t="s">
        <v>575</v>
      </c>
      <c r="B25" s="286">
        <v>109.40833209731402</v>
      </c>
      <c r="C25" s="287">
        <v>107.63951819712953</v>
      </c>
      <c r="D25" s="286">
        <v>109.11143240221541</v>
      </c>
      <c r="E25" s="287">
        <v>107.24976909013972</v>
      </c>
      <c r="F25" s="286">
        <v>113.83342349874587</v>
      </c>
      <c r="G25" s="287">
        <v>103.94877615096235</v>
      </c>
      <c r="H25" s="287">
        <v>109.02286555168151</v>
      </c>
      <c r="I25" s="287">
        <v>110.15570900810501</v>
      </c>
      <c r="J25" s="287">
        <v>107.14479643894144</v>
      </c>
      <c r="K25" s="287">
        <v>106.04329103889319</v>
      </c>
      <c r="L25" s="287">
        <v>111.17243000157404</v>
      </c>
      <c r="M25" s="287">
        <v>110.05410504919755</v>
      </c>
      <c r="N25" s="287">
        <v>107.76430055586141</v>
      </c>
      <c r="O25" s="287">
        <v>101.02403256189146</v>
      </c>
      <c r="P25" s="287">
        <v>112.71176400900367</v>
      </c>
      <c r="Q25" s="287">
        <v>121.46321551634895</v>
      </c>
    </row>
    <row r="26" spans="1:17" s="102" customFormat="1">
      <c r="A26" s="171" t="s">
        <v>576</v>
      </c>
      <c r="B26" s="288">
        <v>109.43027407162711</v>
      </c>
      <c r="C26" s="289">
        <v>106.57799338801507</v>
      </c>
      <c r="D26" s="288">
        <v>110.57684341406042</v>
      </c>
      <c r="E26" s="289">
        <v>107.16109388342716</v>
      </c>
      <c r="F26" s="288">
        <v>117.48786823188289</v>
      </c>
      <c r="G26" s="289">
        <v>102.96838608180975</v>
      </c>
      <c r="H26" s="289">
        <v>110.43278139017147</v>
      </c>
      <c r="I26" s="289">
        <v>110.93504797447051</v>
      </c>
      <c r="J26" s="289">
        <v>107.59858655331584</v>
      </c>
      <c r="K26" s="289">
        <v>105.00016781318058</v>
      </c>
      <c r="L26" s="289">
        <v>108.08244107464419</v>
      </c>
      <c r="M26" s="289">
        <v>104.91628517145557</v>
      </c>
      <c r="N26" s="289">
        <v>105.33099682833928</v>
      </c>
      <c r="O26" s="289">
        <v>98.877330206606558</v>
      </c>
      <c r="P26" s="289">
        <v>116.49620192595252</v>
      </c>
      <c r="Q26" s="289">
        <v>116.40856882632056</v>
      </c>
    </row>
    <row r="27" spans="1:17" s="102" customFormat="1">
      <c r="A27" s="111" t="s">
        <v>577</v>
      </c>
      <c r="B27" s="286">
        <v>111.65044438942581</v>
      </c>
      <c r="C27" s="287">
        <v>108.47793766577381</v>
      </c>
      <c r="D27" s="286">
        <v>111.84413261979718</v>
      </c>
      <c r="E27" s="287">
        <v>108.74300249295898</v>
      </c>
      <c r="F27" s="286">
        <v>120.19240455323865</v>
      </c>
      <c r="G27" s="287">
        <v>105.7049265534649</v>
      </c>
      <c r="H27" s="287">
        <v>111.69447281191958</v>
      </c>
      <c r="I27" s="287">
        <v>111.38403242353824</v>
      </c>
      <c r="J27" s="287">
        <v>106.87927952446637</v>
      </c>
      <c r="K27" s="287">
        <v>105.25428258777293</v>
      </c>
      <c r="L27" s="287">
        <v>113.75007376022836</v>
      </c>
      <c r="M27" s="287">
        <v>109.33103623262872</v>
      </c>
      <c r="N27" s="287">
        <v>111.33332038910355</v>
      </c>
      <c r="O27" s="287">
        <v>105.22883708367425</v>
      </c>
      <c r="P27" s="287">
        <v>109.23630547780887</v>
      </c>
      <c r="Q27" s="287">
        <v>105.7127280831819</v>
      </c>
    </row>
    <row r="28" spans="1:17" s="102" customFormat="1">
      <c r="A28" s="111" t="s">
        <v>578</v>
      </c>
      <c r="B28" s="286">
        <v>108.49668632743995</v>
      </c>
      <c r="C28" s="287">
        <v>107.69698413557252</v>
      </c>
      <c r="D28" s="286">
        <v>109.40302086787858</v>
      </c>
      <c r="E28" s="287">
        <v>108.54554788346931</v>
      </c>
      <c r="F28" s="286">
        <v>116.46639312231339</v>
      </c>
      <c r="G28" s="287">
        <v>106.73818444680352</v>
      </c>
      <c r="H28" s="287">
        <v>109.27711476300533</v>
      </c>
      <c r="I28" s="287">
        <v>110.05456039007531</v>
      </c>
      <c r="J28" s="287">
        <v>106.00135775887176</v>
      </c>
      <c r="K28" s="287">
        <v>104.36167870883986</v>
      </c>
      <c r="L28" s="287">
        <v>108.06869953489509</v>
      </c>
      <c r="M28" s="287">
        <v>106.1448149456286</v>
      </c>
      <c r="N28" s="287">
        <v>108.68117022267771</v>
      </c>
      <c r="O28" s="287">
        <v>101.1839036628416</v>
      </c>
      <c r="P28" s="287">
        <v>127.6207729468599</v>
      </c>
      <c r="Q28" s="287">
        <v>129.84273849995091</v>
      </c>
    </row>
    <row r="29" spans="1:17" s="102" customFormat="1">
      <c r="A29" s="111" t="s">
        <v>579</v>
      </c>
      <c r="B29" s="286">
        <v>108.33499906089163</v>
      </c>
      <c r="C29" s="287">
        <v>106.78135226061156</v>
      </c>
      <c r="D29" s="286">
        <v>109.49440587978702</v>
      </c>
      <c r="E29" s="287">
        <v>107.59965115177434</v>
      </c>
      <c r="F29" s="286">
        <v>120.59441842090411</v>
      </c>
      <c r="G29" s="287">
        <v>104.20972306627854</v>
      </c>
      <c r="H29" s="287">
        <v>109.29337680012144</v>
      </c>
      <c r="I29" s="287">
        <v>110.66926968245498</v>
      </c>
      <c r="J29" s="287">
        <v>106.25682936182319</v>
      </c>
      <c r="K29" s="287">
        <v>104.4314617057961</v>
      </c>
      <c r="L29" s="287">
        <v>107.33582070388685</v>
      </c>
      <c r="M29" s="287">
        <v>105.0961980690653</v>
      </c>
      <c r="N29" s="287">
        <v>104.47299023256242</v>
      </c>
      <c r="O29" s="287">
        <v>99.480084172369914</v>
      </c>
      <c r="P29" s="287">
        <v>111.07171736020402</v>
      </c>
      <c r="Q29" s="287">
        <v>117.28638911444935</v>
      </c>
    </row>
    <row r="30" spans="1:17" s="102" customFormat="1">
      <c r="A30" s="111" t="s">
        <v>580</v>
      </c>
      <c r="B30" s="286">
        <v>108.90317802564201</v>
      </c>
      <c r="C30" s="287">
        <v>108.26456507846565</v>
      </c>
      <c r="D30" s="286">
        <v>109.75111717029856</v>
      </c>
      <c r="E30" s="287">
        <v>109.46982233570448</v>
      </c>
      <c r="F30" s="286">
        <v>123.08249097321</v>
      </c>
      <c r="G30" s="287">
        <v>107.8544007315523</v>
      </c>
      <c r="H30" s="287">
        <v>109.53040898873398</v>
      </c>
      <c r="I30" s="287">
        <v>110.62531379484244</v>
      </c>
      <c r="J30" s="287">
        <v>106.41315257755193</v>
      </c>
      <c r="K30" s="287">
        <v>105.26571736487386</v>
      </c>
      <c r="L30" s="287">
        <v>108.75460732836228</v>
      </c>
      <c r="M30" s="287">
        <v>105.3204493413441</v>
      </c>
      <c r="N30" s="287">
        <v>108.62511976308684</v>
      </c>
      <c r="O30" s="287">
        <v>105.26782479271294</v>
      </c>
      <c r="P30" s="287">
        <v>117.29657882570504</v>
      </c>
      <c r="Q30" s="287">
        <v>120.49786638428664</v>
      </c>
    </row>
    <row r="31" spans="1:17" s="102" customFormat="1">
      <c r="A31" s="171" t="s">
        <v>581</v>
      </c>
      <c r="B31" s="288">
        <v>107.73766897264974</v>
      </c>
      <c r="C31" s="289">
        <v>107.3345548222366</v>
      </c>
      <c r="D31" s="288">
        <v>109.03619423919331</v>
      </c>
      <c r="E31" s="289">
        <v>108.33843116212931</v>
      </c>
      <c r="F31" s="288">
        <v>122.08498960919619</v>
      </c>
      <c r="G31" s="289">
        <v>104.90501468546962</v>
      </c>
      <c r="H31" s="289">
        <v>108.80679988727225</v>
      </c>
      <c r="I31" s="289">
        <v>110.97356651056845</v>
      </c>
      <c r="J31" s="289">
        <v>105.21827004498381</v>
      </c>
      <c r="K31" s="289">
        <v>104.31794269052537</v>
      </c>
      <c r="L31" s="289">
        <v>106.69559045007308</v>
      </c>
      <c r="M31" s="289">
        <v>104.76977360505168</v>
      </c>
      <c r="N31" s="289">
        <v>104.19881483744939</v>
      </c>
      <c r="O31" s="289">
        <v>100.33879062335369</v>
      </c>
      <c r="P31" s="289">
        <v>120.23027503067927</v>
      </c>
      <c r="Q31" s="289">
        <v>129.88122562516617</v>
      </c>
    </row>
    <row r="32" spans="1:17" s="102" customFormat="1">
      <c r="A32" s="111" t="s">
        <v>582</v>
      </c>
      <c r="B32" s="286">
        <v>111.05236590750482</v>
      </c>
      <c r="C32" s="287">
        <v>109.49996168437434</v>
      </c>
      <c r="D32" s="286">
        <v>112.46742382150555</v>
      </c>
      <c r="E32" s="287">
        <v>110.64432685658403</v>
      </c>
      <c r="F32" s="286">
        <v>120.4833016780639</v>
      </c>
      <c r="G32" s="287">
        <v>106.00332005286236</v>
      </c>
      <c r="H32" s="287">
        <v>112.3340113836805</v>
      </c>
      <c r="I32" s="287">
        <v>113.92516411375495</v>
      </c>
      <c r="J32" s="287">
        <v>107.1200592988308</v>
      </c>
      <c r="K32" s="287">
        <v>105.60138400881003</v>
      </c>
      <c r="L32" s="287">
        <v>110.56654137019042</v>
      </c>
      <c r="M32" s="287">
        <v>107.00007473812308</v>
      </c>
      <c r="N32" s="287">
        <v>105.13863956755003</v>
      </c>
      <c r="O32" s="287">
        <v>99.660252773654349</v>
      </c>
      <c r="P32" s="287">
        <v>121.7844776181858</v>
      </c>
      <c r="Q32" s="287">
        <v>125.34637044477748</v>
      </c>
    </row>
    <row r="33" spans="1:17" s="102" customFormat="1">
      <c r="A33" s="111" t="s">
        <v>583</v>
      </c>
      <c r="B33" s="286">
        <v>109.42250404236134</v>
      </c>
      <c r="C33" s="287">
        <v>107.37823469414862</v>
      </c>
      <c r="D33" s="286">
        <v>110.06168355087379</v>
      </c>
      <c r="E33" s="287">
        <v>108.23930767882321</v>
      </c>
      <c r="F33" s="286">
        <v>124.26839667009504</v>
      </c>
      <c r="G33" s="287">
        <v>105.27237569978337</v>
      </c>
      <c r="H33" s="287">
        <v>109.83522020898189</v>
      </c>
      <c r="I33" s="287">
        <v>110.56632754334058</v>
      </c>
      <c r="J33" s="287">
        <v>107.0836652812345</v>
      </c>
      <c r="K33" s="287">
        <v>104.69930176894245</v>
      </c>
      <c r="L33" s="287">
        <v>109.38636403439639</v>
      </c>
      <c r="M33" s="287">
        <v>105.47244052052827</v>
      </c>
      <c r="N33" s="287">
        <v>104.2160972192882</v>
      </c>
      <c r="O33" s="287">
        <v>100.44585706391631</v>
      </c>
      <c r="P33" s="287">
        <v>112.21570223155008</v>
      </c>
      <c r="Q33" s="287">
        <v>121.41139695553937</v>
      </c>
    </row>
    <row r="34" spans="1:17" s="102" customFormat="1">
      <c r="A34" s="111" t="s">
        <v>584</v>
      </c>
      <c r="B34" s="286">
        <v>129.50345276592182</v>
      </c>
      <c r="C34" s="287">
        <v>111.72995625424016</v>
      </c>
      <c r="D34" s="286">
        <v>130.69650581244849</v>
      </c>
      <c r="E34" s="287">
        <v>112.90752763067702</v>
      </c>
      <c r="F34" s="286">
        <v>133.84868124943739</v>
      </c>
      <c r="G34" s="287">
        <v>107.58145013353682</v>
      </c>
      <c r="H34" s="287">
        <v>130.64016019894532</v>
      </c>
      <c r="I34" s="287">
        <v>117.53189128211545</v>
      </c>
      <c r="J34" s="287">
        <v>124.37567282340525</v>
      </c>
      <c r="K34" s="287">
        <v>109.79183474774274</v>
      </c>
      <c r="L34" s="287">
        <v>129.86809838804533</v>
      </c>
      <c r="M34" s="287">
        <v>108.88017454209403</v>
      </c>
      <c r="N34" s="287">
        <v>105.97798170232262</v>
      </c>
      <c r="O34" s="287">
        <v>101.30046481676216</v>
      </c>
      <c r="P34" s="287">
        <v>133.2321848081441</v>
      </c>
      <c r="Q34" s="287">
        <v>117.14335777145037</v>
      </c>
    </row>
    <row r="35" spans="1:17" s="102" customFormat="1">
      <c r="A35" s="111" t="s">
        <v>585</v>
      </c>
      <c r="B35" s="286">
        <v>109.68089962642875</v>
      </c>
      <c r="C35" s="287">
        <v>107.9174857403888</v>
      </c>
      <c r="D35" s="286">
        <v>111.09080674307843</v>
      </c>
      <c r="E35" s="287">
        <v>109.02543861341991</v>
      </c>
      <c r="F35" s="286">
        <v>117.03557960321365</v>
      </c>
      <c r="G35" s="287">
        <v>106.02137422101204</v>
      </c>
      <c r="H35" s="287">
        <v>110.96137936942958</v>
      </c>
      <c r="I35" s="287">
        <v>111.77852881334607</v>
      </c>
      <c r="J35" s="287">
        <v>107.18327121902583</v>
      </c>
      <c r="K35" s="287">
        <v>104.93671919471612</v>
      </c>
      <c r="L35" s="287">
        <v>108.2116701431556</v>
      </c>
      <c r="M35" s="287">
        <v>104.83792401545338</v>
      </c>
      <c r="N35" s="287">
        <v>103.90904015980522</v>
      </c>
      <c r="O35" s="287">
        <v>98.662568842258707</v>
      </c>
      <c r="P35" s="287">
        <v>114.2639298541303</v>
      </c>
      <c r="Q35" s="287">
        <v>117.12422055081863</v>
      </c>
    </row>
    <row r="36" spans="1:17" s="102" customFormat="1">
      <c r="A36" s="171" t="s">
        <v>586</v>
      </c>
      <c r="B36" s="288">
        <v>111.18633172568933</v>
      </c>
      <c r="C36" s="289">
        <v>107.71189220114769</v>
      </c>
      <c r="D36" s="288">
        <v>112.8130996840534</v>
      </c>
      <c r="E36" s="289">
        <v>108.39619025018405</v>
      </c>
      <c r="F36" s="288">
        <v>115.77299050056871</v>
      </c>
      <c r="G36" s="289">
        <v>103.8283856013154</v>
      </c>
      <c r="H36" s="289">
        <v>112.74962582266461</v>
      </c>
      <c r="I36" s="289">
        <v>112.52870762382628</v>
      </c>
      <c r="J36" s="289">
        <v>108.1323247158895</v>
      </c>
      <c r="K36" s="289">
        <v>105.67485369835798</v>
      </c>
      <c r="L36" s="289">
        <v>109.80611401882443</v>
      </c>
      <c r="M36" s="289">
        <v>105.44115286653508</v>
      </c>
      <c r="N36" s="289">
        <v>101.61559863417102</v>
      </c>
      <c r="O36" s="289">
        <v>94.796526352231652</v>
      </c>
      <c r="P36" s="289">
        <v>118.28997339381783</v>
      </c>
      <c r="Q36" s="289">
        <v>120.82449200710958</v>
      </c>
    </row>
    <row r="37" spans="1:17" s="102" customFormat="1">
      <c r="A37" s="111" t="s">
        <v>587</v>
      </c>
      <c r="B37" s="286">
        <v>110.78333786045371</v>
      </c>
      <c r="C37" s="287">
        <v>108.63931626662486</v>
      </c>
      <c r="D37" s="286">
        <v>112.46540091195227</v>
      </c>
      <c r="E37" s="287">
        <v>109.97155467921141</v>
      </c>
      <c r="F37" s="286">
        <v>118.59362624050691</v>
      </c>
      <c r="G37" s="287">
        <v>106.24976588026887</v>
      </c>
      <c r="H37" s="287">
        <v>112.35654885362392</v>
      </c>
      <c r="I37" s="287">
        <v>113.06596290748814</v>
      </c>
      <c r="J37" s="287">
        <v>107.66471369018001</v>
      </c>
      <c r="K37" s="287">
        <v>105.27715652709418</v>
      </c>
      <c r="L37" s="287">
        <v>109.40495827567223</v>
      </c>
      <c r="M37" s="287">
        <v>105.67175584921698</v>
      </c>
      <c r="N37" s="287">
        <v>104.23281620096749</v>
      </c>
      <c r="O37" s="287">
        <v>97.963119282558949</v>
      </c>
      <c r="P37" s="287">
        <v>120.34142665224942</v>
      </c>
      <c r="Q37" s="287">
        <v>118.53134345178782</v>
      </c>
    </row>
    <row r="38" spans="1:17" s="102" customFormat="1">
      <c r="A38" s="111" t="s">
        <v>588</v>
      </c>
      <c r="B38" s="286">
        <v>109.57620619519189</v>
      </c>
      <c r="C38" s="287">
        <v>107.68753135744366</v>
      </c>
      <c r="D38" s="286">
        <v>111.29532330814564</v>
      </c>
      <c r="E38" s="287">
        <v>108.58512715246692</v>
      </c>
      <c r="F38" s="286">
        <v>117.13212810471541</v>
      </c>
      <c r="G38" s="287">
        <v>105.72361484551385</v>
      </c>
      <c r="H38" s="287">
        <v>111.18559049780008</v>
      </c>
      <c r="I38" s="287">
        <v>110.77903180310551</v>
      </c>
      <c r="J38" s="287">
        <v>105.67384016038429</v>
      </c>
      <c r="K38" s="287">
        <v>104.34093833232525</v>
      </c>
      <c r="L38" s="287">
        <v>108.22620297759795</v>
      </c>
      <c r="M38" s="287">
        <v>105.1343621089643</v>
      </c>
      <c r="N38" s="287">
        <v>106.29627159341027</v>
      </c>
      <c r="O38" s="287">
        <v>98.132248841764422</v>
      </c>
      <c r="P38" s="287">
        <v>114.26686700626672</v>
      </c>
      <c r="Q38" s="287">
        <v>112.85601430919164</v>
      </c>
    </row>
    <row r="39" spans="1:17" s="102" customFormat="1">
      <c r="A39" s="111" t="s">
        <v>589</v>
      </c>
      <c r="B39" s="286">
        <v>107.39925769262899</v>
      </c>
      <c r="C39" s="287">
        <v>106.01035229880668</v>
      </c>
      <c r="D39" s="286">
        <v>107.95476769550936</v>
      </c>
      <c r="E39" s="287">
        <v>106.2091202838583</v>
      </c>
      <c r="F39" s="286">
        <v>125.31404265005051</v>
      </c>
      <c r="G39" s="287">
        <v>103.71316188724053</v>
      </c>
      <c r="H39" s="287">
        <v>107.65840858673219</v>
      </c>
      <c r="I39" s="287">
        <v>108.19478443571808</v>
      </c>
      <c r="J39" s="287">
        <v>104.31356668438761</v>
      </c>
      <c r="K39" s="287">
        <v>103.25519409828617</v>
      </c>
      <c r="L39" s="287">
        <v>107.62741113994178</v>
      </c>
      <c r="M39" s="287">
        <v>105.30691523770473</v>
      </c>
      <c r="N39" s="287">
        <v>112.49445996724154</v>
      </c>
      <c r="O39" s="287">
        <v>102.28003094638076</v>
      </c>
      <c r="P39" s="287">
        <v>127.89152178290931</v>
      </c>
      <c r="Q39" s="287">
        <v>129.40449138163527</v>
      </c>
    </row>
    <row r="40" spans="1:17" s="102" customFormat="1">
      <c r="A40" s="111" t="s">
        <v>590</v>
      </c>
      <c r="B40" s="286">
        <v>106.29934689189749</v>
      </c>
      <c r="C40" s="287">
        <v>105.42105199075134</v>
      </c>
      <c r="D40" s="286">
        <v>107.17059810586245</v>
      </c>
      <c r="E40" s="287">
        <v>106.07603386959801</v>
      </c>
      <c r="F40" s="286">
        <v>115.30100334448161</v>
      </c>
      <c r="G40" s="287">
        <v>104.45046157501629</v>
      </c>
      <c r="H40" s="287">
        <v>107.00374036682972</v>
      </c>
      <c r="I40" s="287">
        <v>107.7311056379676</v>
      </c>
      <c r="J40" s="287">
        <v>102.1080567576941</v>
      </c>
      <c r="K40" s="287">
        <v>101.97952382706283</v>
      </c>
      <c r="L40" s="287">
        <v>106.61357882101356</v>
      </c>
      <c r="M40" s="287">
        <v>104.57051113938537</v>
      </c>
      <c r="N40" s="287">
        <v>105.44650262648602</v>
      </c>
      <c r="O40" s="287">
        <v>102.2773543705932</v>
      </c>
      <c r="P40" s="287">
        <v>106.49350649350649</v>
      </c>
      <c r="Q40" s="287">
        <v>108.48678872537204</v>
      </c>
    </row>
    <row r="41" spans="1:17" s="102" customFormat="1">
      <c r="A41" s="171" t="s">
        <v>591</v>
      </c>
      <c r="B41" s="288">
        <v>105.83472213635048</v>
      </c>
      <c r="C41" s="289">
        <v>106.29795316903852</v>
      </c>
      <c r="D41" s="288">
        <v>106.44304625555985</v>
      </c>
      <c r="E41" s="289">
        <v>106.97680521135611</v>
      </c>
      <c r="F41" s="288">
        <v>123.02484968254636</v>
      </c>
      <c r="G41" s="289">
        <v>106.98377669637303</v>
      </c>
      <c r="H41" s="289">
        <v>106.13968690600642</v>
      </c>
      <c r="I41" s="289">
        <v>106.97027586139853</v>
      </c>
      <c r="J41" s="289">
        <v>104.25576287645254</v>
      </c>
      <c r="K41" s="289">
        <v>104.50676433528956</v>
      </c>
      <c r="L41" s="289">
        <v>105.47719368760239</v>
      </c>
      <c r="M41" s="289">
        <v>105.01329751787961</v>
      </c>
      <c r="N41" s="289">
        <v>111.14916002878483</v>
      </c>
      <c r="O41" s="289">
        <v>102.02903755904215</v>
      </c>
      <c r="P41" s="289">
        <v>104.23670903375701</v>
      </c>
      <c r="Q41" s="289">
        <v>104.21594654233735</v>
      </c>
    </row>
    <row r="42" spans="1:17" s="102" customFormat="1">
      <c r="A42" s="111" t="s">
        <v>592</v>
      </c>
      <c r="B42" s="286">
        <v>106.21178084593603</v>
      </c>
      <c r="C42" s="287">
        <v>105.58977499727385</v>
      </c>
      <c r="D42" s="286">
        <v>107.23718085697772</v>
      </c>
      <c r="E42" s="287">
        <v>106.2680076287736</v>
      </c>
      <c r="F42" s="286">
        <v>114.61664950037043</v>
      </c>
      <c r="G42" s="287">
        <v>103.13746500802397</v>
      </c>
      <c r="H42" s="287">
        <v>107.09654172058079</v>
      </c>
      <c r="I42" s="287">
        <v>108.95197230795719</v>
      </c>
      <c r="J42" s="287">
        <v>104.33262236525047</v>
      </c>
      <c r="K42" s="287">
        <v>103.3718251980408</v>
      </c>
      <c r="L42" s="287">
        <v>105.25673034326044</v>
      </c>
      <c r="M42" s="287">
        <v>103.9793155345623</v>
      </c>
      <c r="N42" s="287">
        <v>100.35568522676984</v>
      </c>
      <c r="O42" s="287">
        <v>97.00686125143848</v>
      </c>
      <c r="P42" s="287">
        <v>113.71176931893588</v>
      </c>
      <c r="Q42" s="287">
        <v>109.30264908468592</v>
      </c>
    </row>
    <row r="43" spans="1:17" s="102" customFormat="1">
      <c r="A43" s="111" t="s">
        <v>593</v>
      </c>
      <c r="B43" s="286">
        <v>107.44545768138181</v>
      </c>
      <c r="C43" s="287">
        <v>105.27863277233995</v>
      </c>
      <c r="D43" s="286">
        <v>108.48491237077758</v>
      </c>
      <c r="E43" s="287">
        <v>105.75426904312697</v>
      </c>
      <c r="F43" s="286">
        <v>113.13942593560245</v>
      </c>
      <c r="G43" s="287">
        <v>102.16029070015399</v>
      </c>
      <c r="H43" s="287">
        <v>108.40255918259183</v>
      </c>
      <c r="I43" s="287">
        <v>108.77950977302244</v>
      </c>
      <c r="J43" s="287">
        <v>105.94420236442419</v>
      </c>
      <c r="K43" s="287">
        <v>103.46892137173573</v>
      </c>
      <c r="L43" s="287">
        <v>106.38792082766275</v>
      </c>
      <c r="M43" s="287">
        <v>104.31020589170379</v>
      </c>
      <c r="N43" s="287">
        <v>101.47380822048217</v>
      </c>
      <c r="O43" s="287">
        <v>95.901919160187546</v>
      </c>
      <c r="P43" s="287">
        <v>115.14671379383894</v>
      </c>
      <c r="Q43" s="287">
        <v>117.97503777052441</v>
      </c>
    </row>
    <row r="44" spans="1:17" s="102" customFormat="1">
      <c r="A44" s="111" t="s">
        <v>594</v>
      </c>
      <c r="B44" s="286">
        <v>106.03601301949459</v>
      </c>
      <c r="C44" s="287">
        <v>105.33369619971147</v>
      </c>
      <c r="D44" s="286">
        <v>106.94501062238828</v>
      </c>
      <c r="E44" s="287">
        <v>106.16926178458903</v>
      </c>
      <c r="F44" s="286">
        <v>117.06009359600822</v>
      </c>
      <c r="G44" s="287">
        <v>102.95335901050086</v>
      </c>
      <c r="H44" s="287">
        <v>106.7475668638557</v>
      </c>
      <c r="I44" s="287">
        <v>109.23291888281041</v>
      </c>
      <c r="J44" s="287">
        <v>104.95640852533839</v>
      </c>
      <c r="K44" s="287">
        <v>102.47166208788718</v>
      </c>
      <c r="L44" s="287">
        <v>105.05040418915905</v>
      </c>
      <c r="M44" s="287">
        <v>103.9954721922127</v>
      </c>
      <c r="N44" s="287">
        <v>103.81890552245532</v>
      </c>
      <c r="O44" s="287">
        <v>96.914687236209645</v>
      </c>
      <c r="P44" s="287">
        <v>108.83952855847687</v>
      </c>
      <c r="Q44" s="287">
        <v>112.52322621022526</v>
      </c>
    </row>
    <row r="45" spans="1:17" s="102" customFormat="1">
      <c r="A45" s="111" t="s">
        <v>595</v>
      </c>
      <c r="B45" s="286">
        <v>106.31359829110976</v>
      </c>
      <c r="C45" s="287">
        <v>104.05083343349976</v>
      </c>
      <c r="D45" s="286">
        <v>107.10763078973675</v>
      </c>
      <c r="E45" s="287">
        <v>104.36949933493955</v>
      </c>
      <c r="F45" s="286">
        <v>118.20163886450104</v>
      </c>
      <c r="G45" s="287">
        <v>101.27349033161536</v>
      </c>
      <c r="H45" s="287">
        <v>106.88150202815557</v>
      </c>
      <c r="I45" s="287">
        <v>107.29372130839833</v>
      </c>
      <c r="J45" s="287">
        <v>103.76930466267642</v>
      </c>
      <c r="K45" s="287">
        <v>101.95565494514751</v>
      </c>
      <c r="L45" s="287">
        <v>106.11491734836758</v>
      </c>
      <c r="M45" s="287">
        <v>103.86152431567506</v>
      </c>
      <c r="N45" s="287">
        <v>101.95822701067951</v>
      </c>
      <c r="O45" s="287">
        <v>98.13385324058666</v>
      </c>
      <c r="P45" s="287">
        <v>111.04763749031758</v>
      </c>
      <c r="Q45" s="287">
        <v>112.73433151164731</v>
      </c>
    </row>
    <row r="46" spans="1:17" s="102" customFormat="1">
      <c r="A46" s="171" t="s">
        <v>596</v>
      </c>
      <c r="B46" s="288">
        <v>107.61099052372893</v>
      </c>
      <c r="C46" s="289">
        <v>107.00405120140329</v>
      </c>
      <c r="D46" s="288">
        <v>108.43088307611073</v>
      </c>
      <c r="E46" s="289">
        <v>108.04710333990748</v>
      </c>
      <c r="F46" s="288">
        <v>118.20949834762912</v>
      </c>
      <c r="G46" s="289">
        <v>105.22645098694075</v>
      </c>
      <c r="H46" s="289">
        <v>108.2613968369609</v>
      </c>
      <c r="I46" s="289">
        <v>110.39563860817015</v>
      </c>
      <c r="J46" s="289">
        <v>106.14730354296782</v>
      </c>
      <c r="K46" s="289">
        <v>103.81195278338559</v>
      </c>
      <c r="L46" s="289">
        <v>106.82054139554948</v>
      </c>
      <c r="M46" s="289">
        <v>104.47843549631651</v>
      </c>
      <c r="N46" s="289">
        <v>105.24273489790733</v>
      </c>
      <c r="O46" s="289">
        <v>100.669571166208</v>
      </c>
      <c r="P46" s="289">
        <v>128.01683816651075</v>
      </c>
      <c r="Q46" s="289">
        <v>130.89819746287398</v>
      </c>
    </row>
    <row r="47" spans="1:17" s="102" customFormat="1">
      <c r="A47" s="111" t="s">
        <v>597</v>
      </c>
      <c r="B47" s="286">
        <v>105.75745612580035</v>
      </c>
      <c r="C47" s="287">
        <v>104.26930901910832</v>
      </c>
      <c r="D47" s="286">
        <v>105.61097209859003</v>
      </c>
      <c r="E47" s="287">
        <v>104.24703142456231</v>
      </c>
      <c r="F47" s="286">
        <v>106.71407783903429</v>
      </c>
      <c r="G47" s="287">
        <v>102.77592948089548</v>
      </c>
      <c r="H47" s="287">
        <v>105.58919485580687</v>
      </c>
      <c r="I47" s="287">
        <v>105.51932808853589</v>
      </c>
      <c r="J47" s="287">
        <v>104.7482859821496</v>
      </c>
      <c r="K47" s="287">
        <v>103.30686943827783</v>
      </c>
      <c r="L47" s="287">
        <v>106.45477321587948</v>
      </c>
      <c r="M47" s="287">
        <v>104.39704394884663</v>
      </c>
      <c r="N47" s="287">
        <v>102.64626659224928</v>
      </c>
      <c r="O47" s="287">
        <v>99.017132616395216</v>
      </c>
      <c r="P47" s="287">
        <v>115.00590597684857</v>
      </c>
      <c r="Q47" s="287">
        <v>117.18795703101858</v>
      </c>
    </row>
    <row r="48" spans="1:17" s="102" customFormat="1">
      <c r="A48" s="111" t="s">
        <v>598</v>
      </c>
      <c r="B48" s="286">
        <v>110.36114657618563</v>
      </c>
      <c r="C48" s="287">
        <v>103.55518645369328</v>
      </c>
      <c r="D48" s="286">
        <v>111.21336359487269</v>
      </c>
      <c r="E48" s="287">
        <v>103.56249694942244</v>
      </c>
      <c r="F48" s="286">
        <v>114.93324866572927</v>
      </c>
      <c r="G48" s="287">
        <v>101.10856588498875</v>
      </c>
      <c r="H48" s="287">
        <v>111.11561803270091</v>
      </c>
      <c r="I48" s="287">
        <v>106.47255957248782</v>
      </c>
      <c r="J48" s="287">
        <v>108.96950340127371</v>
      </c>
      <c r="K48" s="287">
        <v>103.66536637343724</v>
      </c>
      <c r="L48" s="287">
        <v>109.46925531563645</v>
      </c>
      <c r="M48" s="287">
        <v>103.5824265328348</v>
      </c>
      <c r="N48" s="287">
        <v>100.40712831684581</v>
      </c>
      <c r="O48" s="287">
        <v>95.563092986803994</v>
      </c>
      <c r="P48" s="287">
        <v>114.36838624338623</v>
      </c>
      <c r="Q48" s="287">
        <v>114.20170239916195</v>
      </c>
    </row>
    <row r="49" spans="1:17" s="102" customFormat="1">
      <c r="A49" s="111" t="s">
        <v>599</v>
      </c>
      <c r="B49" s="286">
        <v>111.48179565878149</v>
      </c>
      <c r="C49" s="287">
        <v>107.7276122086636</v>
      </c>
      <c r="D49" s="286">
        <v>112.76626793865641</v>
      </c>
      <c r="E49" s="287">
        <v>108.24987763180127</v>
      </c>
      <c r="F49" s="286">
        <v>114.89194058733239</v>
      </c>
      <c r="G49" s="287">
        <v>104.0843950805854</v>
      </c>
      <c r="H49" s="287">
        <v>112.71460636972652</v>
      </c>
      <c r="I49" s="287">
        <v>112.83649964450684</v>
      </c>
      <c r="J49" s="287">
        <v>111.17757397555191</v>
      </c>
      <c r="K49" s="287">
        <v>107.02152508807761</v>
      </c>
      <c r="L49" s="287">
        <v>109.66413204175286</v>
      </c>
      <c r="M49" s="287">
        <v>105.76081161824995</v>
      </c>
      <c r="N49" s="287">
        <v>103.27941154850755</v>
      </c>
      <c r="O49" s="287">
        <v>97.791234714010159</v>
      </c>
      <c r="P49" s="287">
        <v>118.11623401782253</v>
      </c>
      <c r="Q49" s="287">
        <v>120.79846590353876</v>
      </c>
    </row>
    <row r="50" spans="1:17" s="102" customFormat="1">
      <c r="A50" s="111" t="s">
        <v>600</v>
      </c>
      <c r="B50" s="286">
        <v>107.32787543358491</v>
      </c>
      <c r="C50" s="287">
        <v>104.61367902173077</v>
      </c>
      <c r="D50" s="286">
        <v>109.04451223885265</v>
      </c>
      <c r="E50" s="287">
        <v>105.0405349715797</v>
      </c>
      <c r="F50" s="286">
        <v>117.35171798538499</v>
      </c>
      <c r="G50" s="287">
        <v>99.429651962802041</v>
      </c>
      <c r="H50" s="287">
        <v>108.87726921683164</v>
      </c>
      <c r="I50" s="287">
        <v>110.56531773242216</v>
      </c>
      <c r="J50" s="287">
        <v>105.88723899745037</v>
      </c>
      <c r="K50" s="287">
        <v>103.53725576387851</v>
      </c>
      <c r="L50" s="287">
        <v>105.42344043241766</v>
      </c>
      <c r="M50" s="287">
        <v>103.78131533557841</v>
      </c>
      <c r="N50" s="287">
        <v>101.58298797472654</v>
      </c>
      <c r="O50" s="287">
        <v>91.366137658751214</v>
      </c>
      <c r="P50" s="287">
        <v>109.93364299933643</v>
      </c>
      <c r="Q50" s="287">
        <v>114.34703373305366</v>
      </c>
    </row>
    <row r="51" spans="1:17" s="102" customFormat="1">
      <c r="A51" s="171" t="s">
        <v>601</v>
      </c>
      <c r="B51" s="288">
        <v>105.2815309972742</v>
      </c>
      <c r="C51" s="289">
        <v>103.81688420360445</v>
      </c>
      <c r="D51" s="288">
        <v>106.08078248775692</v>
      </c>
      <c r="E51" s="289">
        <v>103.98805386254091</v>
      </c>
      <c r="F51" s="288">
        <v>107.14306295922778</v>
      </c>
      <c r="G51" s="289">
        <v>100.76309636920908</v>
      </c>
      <c r="H51" s="289">
        <v>106.05345448655726</v>
      </c>
      <c r="I51" s="289">
        <v>107.59268616435891</v>
      </c>
      <c r="J51" s="289">
        <v>103.80599159128481</v>
      </c>
      <c r="K51" s="289">
        <v>102.32889269490681</v>
      </c>
      <c r="L51" s="289">
        <v>104.60285300851586</v>
      </c>
      <c r="M51" s="289">
        <v>104.07778621772361</v>
      </c>
      <c r="N51" s="289">
        <v>99.700728036603266</v>
      </c>
      <c r="O51" s="289">
        <v>95.605560013431429</v>
      </c>
      <c r="P51" s="289">
        <v>115.41882458905653</v>
      </c>
      <c r="Q51" s="289">
        <v>112.88469975199294</v>
      </c>
    </row>
    <row r="52" spans="1:17" s="102" customFormat="1">
      <c r="A52" s="111" t="s">
        <v>602</v>
      </c>
      <c r="B52" s="286">
        <v>107.76065486288053</v>
      </c>
      <c r="C52" s="287">
        <v>106.17837291507712</v>
      </c>
      <c r="D52" s="286">
        <v>108.72336683627506</v>
      </c>
      <c r="E52" s="287">
        <v>106.45762589449352</v>
      </c>
      <c r="F52" s="286">
        <v>113.95698190508705</v>
      </c>
      <c r="G52" s="287">
        <v>102.55179889186378</v>
      </c>
      <c r="H52" s="287">
        <v>108.60883773042771</v>
      </c>
      <c r="I52" s="287">
        <v>110.4321585899083</v>
      </c>
      <c r="J52" s="287">
        <v>108.27734092549868</v>
      </c>
      <c r="K52" s="287">
        <v>106.45057777893226</v>
      </c>
      <c r="L52" s="287">
        <v>105.88846449853871</v>
      </c>
      <c r="M52" s="287">
        <v>104.92931159199831</v>
      </c>
      <c r="N52" s="287">
        <v>102.13259257639055</v>
      </c>
      <c r="O52" s="287">
        <v>97.904191979150795</v>
      </c>
      <c r="P52" s="287">
        <v>116.23854926154422</v>
      </c>
      <c r="Q52" s="287">
        <v>114.06679870267405</v>
      </c>
    </row>
    <row r="53" spans="1:17" s="102" customFormat="1">
      <c r="A53" s="111" t="s">
        <v>603</v>
      </c>
      <c r="B53" s="286">
        <v>107.75871093955107</v>
      </c>
      <c r="C53" s="287">
        <v>105.25592841863617</v>
      </c>
      <c r="D53" s="286">
        <v>109.21615119020738</v>
      </c>
      <c r="E53" s="287">
        <v>105.75024160635182</v>
      </c>
      <c r="F53" s="286">
        <v>121.02355565012491</v>
      </c>
      <c r="G53" s="287">
        <v>102.58249297752189</v>
      </c>
      <c r="H53" s="287">
        <v>108.90786143793053</v>
      </c>
      <c r="I53" s="287">
        <v>108.97555904616787</v>
      </c>
      <c r="J53" s="287">
        <v>103.98254803991762</v>
      </c>
      <c r="K53" s="287">
        <v>102.40438342391502</v>
      </c>
      <c r="L53" s="287">
        <v>106.65572518198991</v>
      </c>
      <c r="M53" s="287">
        <v>104.5913109890267</v>
      </c>
      <c r="N53" s="287">
        <v>105.22906406560794</v>
      </c>
      <c r="O53" s="287">
        <v>96.744965454368412</v>
      </c>
      <c r="P53" s="287">
        <v>119.04215484961954</v>
      </c>
      <c r="Q53" s="287">
        <v>114.6154659859036</v>
      </c>
    </row>
    <row r="54" spans="1:17" s="102" customFormat="1">
      <c r="A54" s="111" t="s">
        <v>604</v>
      </c>
      <c r="B54" s="286">
        <v>106.98014426382355</v>
      </c>
      <c r="C54" s="287">
        <v>104.68985018491436</v>
      </c>
      <c r="D54" s="286">
        <v>107.75505019687736</v>
      </c>
      <c r="E54" s="287">
        <v>104.97748288071378</v>
      </c>
      <c r="F54" s="286">
        <v>114.75898283084547</v>
      </c>
      <c r="G54" s="287">
        <v>101.67943235828105</v>
      </c>
      <c r="H54" s="287">
        <v>107.60403720189444</v>
      </c>
      <c r="I54" s="287">
        <v>107.99259684408105</v>
      </c>
      <c r="J54" s="287">
        <v>105.84384765182737</v>
      </c>
      <c r="K54" s="287">
        <v>102.67903131389309</v>
      </c>
      <c r="L54" s="287">
        <v>106.19504772444321</v>
      </c>
      <c r="M54" s="287">
        <v>104.67473804275957</v>
      </c>
      <c r="N54" s="287">
        <v>101.48541461815799</v>
      </c>
      <c r="O54" s="287">
        <v>96.978088896850679</v>
      </c>
      <c r="P54" s="287">
        <v>110.25854513584574</v>
      </c>
      <c r="Q54" s="287">
        <v>109.03647619453194</v>
      </c>
    </row>
    <row r="55" spans="1:17" s="102" customFormat="1">
      <c r="A55" s="111" t="s">
        <v>605</v>
      </c>
      <c r="B55" s="286">
        <v>106.18192277059077</v>
      </c>
      <c r="C55" s="287">
        <v>104.60241505056847</v>
      </c>
      <c r="D55" s="286">
        <v>107.92820902796139</v>
      </c>
      <c r="E55" s="287">
        <v>104.96927933654688</v>
      </c>
      <c r="F55" s="286">
        <v>112.63134444733227</v>
      </c>
      <c r="G55" s="287">
        <v>101.39739385895885</v>
      </c>
      <c r="H55" s="287">
        <v>107.80232297552087</v>
      </c>
      <c r="I55" s="287">
        <v>108.93403471450149</v>
      </c>
      <c r="J55" s="287">
        <v>104.66037683893572</v>
      </c>
      <c r="K55" s="287">
        <v>102.24813578645144</v>
      </c>
      <c r="L55" s="287">
        <v>104.00142914563888</v>
      </c>
      <c r="M55" s="287">
        <v>104.43343301246573</v>
      </c>
      <c r="N55" s="287">
        <v>100.53296248966399</v>
      </c>
      <c r="O55" s="287">
        <v>95.66141023988223</v>
      </c>
      <c r="P55" s="287">
        <v>110.13226853007237</v>
      </c>
      <c r="Q55" s="287">
        <v>112.1152633042438</v>
      </c>
    </row>
    <row r="56" spans="1:17" s="102" customFormat="1">
      <c r="A56" s="171" t="s">
        <v>606</v>
      </c>
      <c r="B56" s="288">
        <v>109.59380197117913</v>
      </c>
      <c r="C56" s="289">
        <v>107.97325488109098</v>
      </c>
      <c r="D56" s="288">
        <v>112.84002866725733</v>
      </c>
      <c r="E56" s="289">
        <v>108.9679535782343</v>
      </c>
      <c r="F56" s="288">
        <v>121.10149862411657</v>
      </c>
      <c r="G56" s="289">
        <v>105.154387420311</v>
      </c>
      <c r="H56" s="289">
        <v>112.58837673449361</v>
      </c>
      <c r="I56" s="289">
        <v>113.68850009990048</v>
      </c>
      <c r="J56" s="289">
        <v>105.24374046142746</v>
      </c>
      <c r="K56" s="289">
        <v>103.0786927879665</v>
      </c>
      <c r="L56" s="289">
        <v>106.15132274400325</v>
      </c>
      <c r="M56" s="289">
        <v>105.40331218060717</v>
      </c>
      <c r="N56" s="289">
        <v>104.95290895731748</v>
      </c>
      <c r="O56" s="289">
        <v>101.10524317509342</v>
      </c>
      <c r="P56" s="289">
        <v>118.46111072496004</v>
      </c>
      <c r="Q56" s="289">
        <v>120.14389196069959</v>
      </c>
    </row>
  </sheetData>
  <customSheetViews>
    <customSheetView guid="{6F28069D-A7F4-41D2-AA1B-4487F97E36F1}" showRuler="0">
      <pageMargins left="0.77" right="0.78" top="0.59" bottom="0.6" header="0.51181102362204722" footer="0.47"/>
      <pageSetup paperSize="8" orientation="landscape" horizontalDpi="4294967292" r:id="rId1"/>
      <headerFooter alignWithMargins="0"/>
    </customSheetView>
  </customSheetViews>
  <mergeCells count="10">
    <mergeCell ref="P3:Q4"/>
    <mergeCell ref="H4:I4"/>
    <mergeCell ref="D3:I3"/>
    <mergeCell ref="J3:K4"/>
    <mergeCell ref="L3:M4"/>
    <mergeCell ref="B3:C4"/>
    <mergeCell ref="A3:A5"/>
    <mergeCell ref="D4:E4"/>
    <mergeCell ref="F4:G4"/>
    <mergeCell ref="N3:O4"/>
  </mergeCells>
  <phoneticPr fontId="2"/>
  <pageMargins left="0.78740157480314965" right="0.78740157480314965" top="0.59055118110236227" bottom="0.59055118110236227" header="0.51181102362204722" footer="0.47244094488188981"/>
  <pageSetup paperSize="9" scale="68" orientation="landscape" horizontalDpi="4294967292"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Q56"/>
  <sheetViews>
    <sheetView workbookViewId="0"/>
  </sheetViews>
  <sheetFormatPr defaultColWidth="9" defaultRowHeight="13"/>
  <cols>
    <col min="1" max="1" width="14.90625" style="6" customWidth="1"/>
    <col min="2" max="17" width="11.08984375" style="5" customWidth="1"/>
    <col min="18" max="16384" width="9" style="5"/>
  </cols>
  <sheetData>
    <row r="1" spans="1:17" ht="28.5" customHeight="1">
      <c r="A1" s="3" t="s">
        <v>392</v>
      </c>
      <c r="B1" s="3"/>
      <c r="C1" s="3"/>
      <c r="D1" s="3"/>
      <c r="E1" s="3"/>
      <c r="F1" s="3"/>
      <c r="G1" s="3"/>
      <c r="H1" s="3"/>
      <c r="I1" s="3"/>
      <c r="J1" s="3"/>
      <c r="K1" s="3"/>
      <c r="L1" s="3"/>
      <c r="M1" s="3"/>
      <c r="N1" s="3"/>
      <c r="O1" s="3"/>
      <c r="P1" s="3"/>
      <c r="Q1" s="3"/>
    </row>
    <row r="2" spans="1:17">
      <c r="A2" s="212" t="s">
        <v>607</v>
      </c>
      <c r="Q2" s="8" t="e">
        <f>"（"&amp;#REF!&amp;"年"&amp;#REF!&amp;"月診療分）"</f>
        <v>#REF!</v>
      </c>
    </row>
    <row r="3" spans="1:17">
      <c r="A3" s="840" t="s">
        <v>559</v>
      </c>
      <c r="B3" s="771" t="s">
        <v>519</v>
      </c>
      <c r="C3" s="771"/>
      <c r="D3" s="766" t="s">
        <v>542</v>
      </c>
      <c r="E3" s="815"/>
      <c r="F3" s="815"/>
      <c r="G3" s="815"/>
      <c r="H3" s="815"/>
      <c r="I3" s="767"/>
      <c r="J3" s="810" t="s">
        <v>555</v>
      </c>
      <c r="K3" s="811"/>
      <c r="L3" s="810" t="s">
        <v>461</v>
      </c>
      <c r="M3" s="811"/>
      <c r="N3" s="810" t="s">
        <v>230</v>
      </c>
      <c r="O3" s="811"/>
      <c r="P3" s="810" t="s">
        <v>551</v>
      </c>
      <c r="Q3" s="811"/>
    </row>
    <row r="4" spans="1:17">
      <c r="A4" s="841"/>
      <c r="B4" s="771"/>
      <c r="C4" s="771"/>
      <c r="D4" s="766" t="s">
        <v>526</v>
      </c>
      <c r="E4" s="767"/>
      <c r="F4" s="766" t="s">
        <v>547</v>
      </c>
      <c r="G4" s="767"/>
      <c r="H4" s="766" t="s">
        <v>548</v>
      </c>
      <c r="I4" s="767"/>
      <c r="J4" s="812"/>
      <c r="K4" s="813"/>
      <c r="L4" s="812"/>
      <c r="M4" s="813"/>
      <c r="N4" s="812"/>
      <c r="O4" s="813"/>
      <c r="P4" s="812"/>
      <c r="Q4" s="813"/>
    </row>
    <row r="5" spans="1:17">
      <c r="A5" s="772"/>
      <c r="B5" s="11" t="s">
        <v>520</v>
      </c>
      <c r="C5" s="13" t="s">
        <v>521</v>
      </c>
      <c r="D5" s="11" t="s">
        <v>520</v>
      </c>
      <c r="E5" s="12" t="s">
        <v>521</v>
      </c>
      <c r="F5" s="11" t="s">
        <v>520</v>
      </c>
      <c r="G5" s="13" t="s">
        <v>521</v>
      </c>
      <c r="H5" s="11" t="s">
        <v>520</v>
      </c>
      <c r="I5" s="13" t="s">
        <v>521</v>
      </c>
      <c r="J5" s="11" t="s">
        <v>520</v>
      </c>
      <c r="K5" s="13" t="s">
        <v>521</v>
      </c>
      <c r="L5" s="11" t="s">
        <v>520</v>
      </c>
      <c r="M5" s="13" t="s">
        <v>521</v>
      </c>
      <c r="N5" s="11" t="s">
        <v>520</v>
      </c>
      <c r="O5" s="13" t="s">
        <v>521</v>
      </c>
      <c r="P5" s="11" t="s">
        <v>520</v>
      </c>
      <c r="Q5" s="11" t="s">
        <v>521</v>
      </c>
    </row>
    <row r="6" spans="1:17">
      <c r="A6" s="23"/>
      <c r="B6" s="276" t="s">
        <v>558</v>
      </c>
      <c r="C6" s="15" t="s">
        <v>558</v>
      </c>
      <c r="D6" s="14" t="s">
        <v>558</v>
      </c>
      <c r="E6" s="15" t="s">
        <v>558</v>
      </c>
      <c r="F6" s="14" t="s">
        <v>558</v>
      </c>
      <c r="G6" s="15" t="s">
        <v>558</v>
      </c>
      <c r="H6" s="14" t="s">
        <v>558</v>
      </c>
      <c r="I6" s="15" t="s">
        <v>558</v>
      </c>
      <c r="J6" s="14" t="s">
        <v>558</v>
      </c>
      <c r="K6" s="15" t="s">
        <v>558</v>
      </c>
      <c r="L6" s="14" t="s">
        <v>558</v>
      </c>
      <c r="M6" s="15" t="s">
        <v>558</v>
      </c>
      <c r="N6" s="14" t="s">
        <v>558</v>
      </c>
      <c r="O6" s="15" t="s">
        <v>558</v>
      </c>
      <c r="P6" s="14" t="s">
        <v>558</v>
      </c>
      <c r="Q6" s="14" t="s">
        <v>558</v>
      </c>
    </row>
    <row r="7" spans="1:17" s="19" customFormat="1" ht="19" customHeight="1">
      <c r="A7" s="153" t="e">
        <f>IF(#REF!&lt;=2,"平成"&amp;#REF!&amp;"年"&amp;#REF!&amp;"月","平成"&amp;#REF!&amp;"年"&amp;#REF!&amp;"月")</f>
        <v>#REF!</v>
      </c>
      <c r="B7" s="281">
        <v>98.06008714091827</v>
      </c>
      <c r="C7" s="282">
        <v>102.64188177418636</v>
      </c>
      <c r="D7" s="283">
        <v>96.975609115214581</v>
      </c>
      <c r="E7" s="282">
        <v>101.95621693319174</v>
      </c>
      <c r="F7" s="283">
        <v>97.991009945321252</v>
      </c>
      <c r="G7" s="282">
        <v>103.21863411039828</v>
      </c>
      <c r="H7" s="283">
        <v>96.915322377204589</v>
      </c>
      <c r="I7" s="282">
        <v>99.941823563509303</v>
      </c>
      <c r="J7" s="283">
        <v>96.423025666628675</v>
      </c>
      <c r="K7" s="282">
        <v>97.773194632015347</v>
      </c>
      <c r="L7" s="283">
        <v>100.57475975462285</v>
      </c>
      <c r="M7" s="282">
        <v>108.04014967359339</v>
      </c>
      <c r="N7" s="283">
        <v>97.945974423461678</v>
      </c>
      <c r="O7" s="282">
        <v>101.08346837406211</v>
      </c>
      <c r="P7" s="283">
        <v>99.690242643262778</v>
      </c>
      <c r="Q7" s="282">
        <v>104.75154384253922</v>
      </c>
    </row>
    <row r="8" spans="1:17" s="19" customFormat="1" ht="19" customHeight="1">
      <c r="A8" s="153" t="e">
        <f>IF(#REF!&lt;=2,"平成"&amp;#REF!&amp;"年"&amp;#REF!&amp;"月","平成"&amp;#REF!&amp;"年"&amp;#REF!&amp;"月")</f>
        <v>#REF!</v>
      </c>
      <c r="B8" s="281">
        <v>97.200549117761568</v>
      </c>
      <c r="C8" s="282">
        <v>97.955369079280786</v>
      </c>
      <c r="D8" s="283">
        <v>96.115301193404861</v>
      </c>
      <c r="E8" s="282">
        <v>97.34463146588574</v>
      </c>
      <c r="F8" s="283">
        <v>96.041008924399051</v>
      </c>
      <c r="G8" s="282">
        <v>98.046237251211977</v>
      </c>
      <c r="H8" s="283">
        <v>96.119629030094828</v>
      </c>
      <c r="I8" s="282">
        <v>96.236836905751133</v>
      </c>
      <c r="J8" s="283">
        <v>97.764460990051305</v>
      </c>
      <c r="K8" s="282">
        <v>94.785244567801129</v>
      </c>
      <c r="L8" s="283">
        <v>99.320452087946038</v>
      </c>
      <c r="M8" s="282">
        <v>102.17257375546835</v>
      </c>
      <c r="N8" s="283">
        <v>96.014673800441187</v>
      </c>
      <c r="O8" s="282">
        <v>97.696885466259857</v>
      </c>
      <c r="P8" s="283">
        <v>101.27616130678918</v>
      </c>
      <c r="Q8" s="282">
        <v>102.79296836594042</v>
      </c>
    </row>
    <row r="9" spans="1:17" s="19" customFormat="1" ht="19" customHeight="1">
      <c r="A9" s="158" t="e">
        <f>"平成"&amp;#REF!&amp;"年"&amp;#REF!&amp;"月"</f>
        <v>#REF!</v>
      </c>
      <c r="B9" s="284" t="e">
        <f>#REF!/#REF!*100</f>
        <v>#REF!</v>
      </c>
      <c r="C9" s="285" t="e">
        <f>#REF!/#REF!*100</f>
        <v>#REF!</v>
      </c>
      <c r="D9" s="284" t="e">
        <f>#REF!/#REF!*100</f>
        <v>#REF!</v>
      </c>
      <c r="E9" s="285" t="e">
        <f>#REF!/#REF!*100</f>
        <v>#REF!</v>
      </c>
      <c r="F9" s="284" t="e">
        <f>#REF!/#REF!*100</f>
        <v>#REF!</v>
      </c>
      <c r="G9" s="285" t="e">
        <f>#REF!/#REF!*100</f>
        <v>#REF!</v>
      </c>
      <c r="H9" s="284" t="e">
        <f>#REF!/#REF!*100</f>
        <v>#REF!</v>
      </c>
      <c r="I9" s="285" t="e">
        <f>#REF!/#REF!*100</f>
        <v>#REF!</v>
      </c>
      <c r="J9" s="284" t="e">
        <f>#REF!/#REF!*100</f>
        <v>#REF!</v>
      </c>
      <c r="K9" s="285" t="e">
        <f>#REF!/#REF!*100</f>
        <v>#REF!</v>
      </c>
      <c r="L9" s="284" t="e">
        <f>#REF!/#REF!*100</f>
        <v>#REF!</v>
      </c>
      <c r="M9" s="285" t="e">
        <f>#REF!/#REF!*100</f>
        <v>#REF!</v>
      </c>
      <c r="N9" s="284" t="e">
        <f>#REF!/#REF!*100</f>
        <v>#REF!</v>
      </c>
      <c r="O9" s="285" t="e">
        <f>#REF!/#REF!*100</f>
        <v>#REF!</v>
      </c>
      <c r="P9" s="284" t="e">
        <f>#REF!/#REF!*100</f>
        <v>#REF!</v>
      </c>
      <c r="Q9" s="285" t="e">
        <f>#REF!/#REF!*100</f>
        <v>#REF!</v>
      </c>
    </row>
    <row r="10" spans="1:17" s="102" customFormat="1">
      <c r="A10" s="111" t="s">
        <v>560</v>
      </c>
      <c r="B10" s="286" t="e">
        <f>#REF!/#REF!*100</f>
        <v>#REF!</v>
      </c>
      <c r="C10" s="287" t="e">
        <f>#REF!/#REF!*100</f>
        <v>#REF!</v>
      </c>
      <c r="D10" s="286" t="e">
        <f>#REF!/#REF!*100</f>
        <v>#REF!</v>
      </c>
      <c r="E10" s="287" t="e">
        <f>#REF!/#REF!*100</f>
        <v>#REF!</v>
      </c>
      <c r="F10" s="286" t="e">
        <f>#REF!/#REF!*100</f>
        <v>#REF!</v>
      </c>
      <c r="G10" s="287" t="e">
        <f>#REF!/#REF!*100</f>
        <v>#REF!</v>
      </c>
      <c r="H10" s="287" t="e">
        <f>#REF!/#REF!*100</f>
        <v>#REF!</v>
      </c>
      <c r="I10" s="287" t="e">
        <f>#REF!/#REF!*100</f>
        <v>#REF!</v>
      </c>
      <c r="J10" s="287" t="e">
        <f>#REF!/#REF!*100</f>
        <v>#REF!</v>
      </c>
      <c r="K10" s="287" t="e">
        <f>#REF!/#REF!*100</f>
        <v>#REF!</v>
      </c>
      <c r="L10" s="287" t="e">
        <f>#REF!/#REF!*100</f>
        <v>#REF!</v>
      </c>
      <c r="M10" s="287" t="e">
        <f>#REF!/#REF!*100</f>
        <v>#REF!</v>
      </c>
      <c r="N10" s="287" t="e">
        <f>#REF!/#REF!*100</f>
        <v>#REF!</v>
      </c>
      <c r="O10" s="287" t="e">
        <f>#REF!/#REF!*100</f>
        <v>#REF!</v>
      </c>
      <c r="P10" s="287" t="e">
        <f>#REF!/#REF!*100</f>
        <v>#REF!</v>
      </c>
      <c r="Q10" s="287" t="e">
        <f>#REF!/#REF!*100</f>
        <v>#REF!</v>
      </c>
    </row>
    <row r="11" spans="1:17" s="102" customFormat="1">
      <c r="A11" s="111" t="s">
        <v>561</v>
      </c>
      <c r="B11" s="286" t="e">
        <f>#REF!/#REF!*100</f>
        <v>#REF!</v>
      </c>
      <c r="C11" s="287" t="e">
        <f>#REF!/#REF!*100</f>
        <v>#REF!</v>
      </c>
      <c r="D11" s="286" t="e">
        <f>#REF!/#REF!*100</f>
        <v>#REF!</v>
      </c>
      <c r="E11" s="287" t="e">
        <f>#REF!/#REF!*100</f>
        <v>#REF!</v>
      </c>
      <c r="F11" s="286" t="e">
        <f>#REF!/#REF!*100</f>
        <v>#REF!</v>
      </c>
      <c r="G11" s="287" t="e">
        <f>#REF!/#REF!*100</f>
        <v>#REF!</v>
      </c>
      <c r="H11" s="287" t="e">
        <f>#REF!/#REF!*100</f>
        <v>#REF!</v>
      </c>
      <c r="I11" s="287" t="e">
        <f>#REF!/#REF!*100</f>
        <v>#REF!</v>
      </c>
      <c r="J11" s="287" t="e">
        <f>#REF!/#REF!*100</f>
        <v>#REF!</v>
      </c>
      <c r="K11" s="287" t="e">
        <f>#REF!/#REF!*100</f>
        <v>#REF!</v>
      </c>
      <c r="L11" s="287" t="e">
        <f>#REF!/#REF!*100</f>
        <v>#REF!</v>
      </c>
      <c r="M11" s="287" t="e">
        <f>#REF!/#REF!*100</f>
        <v>#REF!</v>
      </c>
      <c r="N11" s="287" t="e">
        <f>#REF!/#REF!*100</f>
        <v>#REF!</v>
      </c>
      <c r="O11" s="287" t="e">
        <f>#REF!/#REF!*100</f>
        <v>#REF!</v>
      </c>
      <c r="P11" s="287" t="e">
        <f>#REF!/#REF!*100</f>
        <v>#REF!</v>
      </c>
      <c r="Q11" s="287" t="e">
        <f>#REF!/#REF!*100</f>
        <v>#REF!</v>
      </c>
    </row>
    <row r="12" spans="1:17" s="102" customFormat="1">
      <c r="A12" s="111" t="s">
        <v>562</v>
      </c>
      <c r="B12" s="286" t="e">
        <f>#REF!/#REF!*100</f>
        <v>#REF!</v>
      </c>
      <c r="C12" s="287" t="e">
        <f>#REF!/#REF!*100</f>
        <v>#REF!</v>
      </c>
      <c r="D12" s="286" t="e">
        <f>#REF!/#REF!*100</f>
        <v>#REF!</v>
      </c>
      <c r="E12" s="287" t="e">
        <f>#REF!/#REF!*100</f>
        <v>#REF!</v>
      </c>
      <c r="F12" s="286" t="e">
        <f>#REF!/#REF!*100</f>
        <v>#REF!</v>
      </c>
      <c r="G12" s="287" t="e">
        <f>#REF!/#REF!*100</f>
        <v>#REF!</v>
      </c>
      <c r="H12" s="287" t="e">
        <f>#REF!/#REF!*100</f>
        <v>#REF!</v>
      </c>
      <c r="I12" s="287" t="e">
        <f>#REF!/#REF!*100</f>
        <v>#REF!</v>
      </c>
      <c r="J12" s="287" t="e">
        <f>#REF!/#REF!*100</f>
        <v>#REF!</v>
      </c>
      <c r="K12" s="287" t="e">
        <f>#REF!/#REF!*100</f>
        <v>#REF!</v>
      </c>
      <c r="L12" s="287" t="e">
        <f>#REF!/#REF!*100</f>
        <v>#REF!</v>
      </c>
      <c r="M12" s="287" t="e">
        <f>#REF!/#REF!*100</f>
        <v>#REF!</v>
      </c>
      <c r="N12" s="287" t="e">
        <f>#REF!/#REF!*100</f>
        <v>#REF!</v>
      </c>
      <c r="O12" s="287" t="e">
        <f>#REF!/#REF!*100</f>
        <v>#REF!</v>
      </c>
      <c r="P12" s="287" t="e">
        <f>#REF!/#REF!*100</f>
        <v>#REF!</v>
      </c>
      <c r="Q12" s="287" t="e">
        <f>#REF!/#REF!*100</f>
        <v>#REF!</v>
      </c>
    </row>
    <row r="13" spans="1:17" s="102" customFormat="1">
      <c r="A13" s="111" t="s">
        <v>563</v>
      </c>
      <c r="B13" s="286" t="e">
        <f>#REF!/#REF!*100</f>
        <v>#REF!</v>
      </c>
      <c r="C13" s="287" t="e">
        <f>#REF!/#REF!*100</f>
        <v>#REF!</v>
      </c>
      <c r="D13" s="286" t="e">
        <f>#REF!/#REF!*100</f>
        <v>#REF!</v>
      </c>
      <c r="E13" s="287" t="e">
        <f>#REF!/#REF!*100</f>
        <v>#REF!</v>
      </c>
      <c r="F13" s="286" t="e">
        <f>#REF!/#REF!*100</f>
        <v>#REF!</v>
      </c>
      <c r="G13" s="287" t="e">
        <f>#REF!/#REF!*100</f>
        <v>#REF!</v>
      </c>
      <c r="H13" s="287" t="e">
        <f>#REF!/#REF!*100</f>
        <v>#REF!</v>
      </c>
      <c r="I13" s="287" t="e">
        <f>#REF!/#REF!*100</f>
        <v>#REF!</v>
      </c>
      <c r="J13" s="287" t="e">
        <f>#REF!/#REF!*100</f>
        <v>#REF!</v>
      </c>
      <c r="K13" s="287" t="e">
        <f>#REF!/#REF!*100</f>
        <v>#REF!</v>
      </c>
      <c r="L13" s="287" t="e">
        <f>#REF!/#REF!*100</f>
        <v>#REF!</v>
      </c>
      <c r="M13" s="287" t="e">
        <f>#REF!/#REF!*100</f>
        <v>#REF!</v>
      </c>
      <c r="N13" s="287" t="e">
        <f>#REF!/#REF!*100</f>
        <v>#REF!</v>
      </c>
      <c r="O13" s="287" t="e">
        <f>#REF!/#REF!*100</f>
        <v>#REF!</v>
      </c>
      <c r="P13" s="287" t="e">
        <f>#REF!/#REF!*100</f>
        <v>#REF!</v>
      </c>
      <c r="Q13" s="287" t="e">
        <f>#REF!/#REF!*100</f>
        <v>#REF!</v>
      </c>
    </row>
    <row r="14" spans="1:17" s="102" customFormat="1">
      <c r="A14" s="111" t="s">
        <v>564</v>
      </c>
      <c r="B14" s="286" t="e">
        <f>#REF!/#REF!*100</f>
        <v>#REF!</v>
      </c>
      <c r="C14" s="287" t="e">
        <f>#REF!/#REF!*100</f>
        <v>#REF!</v>
      </c>
      <c r="D14" s="286" t="e">
        <f>#REF!/#REF!*100</f>
        <v>#REF!</v>
      </c>
      <c r="E14" s="287" t="e">
        <f>#REF!/#REF!*100</f>
        <v>#REF!</v>
      </c>
      <c r="F14" s="286" t="e">
        <f>#REF!/#REF!*100</f>
        <v>#REF!</v>
      </c>
      <c r="G14" s="287" t="e">
        <f>#REF!/#REF!*100</f>
        <v>#REF!</v>
      </c>
      <c r="H14" s="287" t="e">
        <f>#REF!/#REF!*100</f>
        <v>#REF!</v>
      </c>
      <c r="I14" s="287" t="e">
        <f>#REF!/#REF!*100</f>
        <v>#REF!</v>
      </c>
      <c r="J14" s="287" t="e">
        <f>#REF!/#REF!*100</f>
        <v>#REF!</v>
      </c>
      <c r="K14" s="287" t="e">
        <f>#REF!/#REF!*100</f>
        <v>#REF!</v>
      </c>
      <c r="L14" s="287" t="e">
        <f>#REF!/#REF!*100</f>
        <v>#REF!</v>
      </c>
      <c r="M14" s="287" t="e">
        <f>#REF!/#REF!*100</f>
        <v>#REF!</v>
      </c>
      <c r="N14" s="287" t="e">
        <f>#REF!/#REF!*100</f>
        <v>#REF!</v>
      </c>
      <c r="O14" s="287" t="e">
        <f>#REF!/#REF!*100</f>
        <v>#REF!</v>
      </c>
      <c r="P14" s="287" t="e">
        <f>#REF!/#REF!*100</f>
        <v>#REF!</v>
      </c>
      <c r="Q14" s="287" t="e">
        <f>#REF!/#REF!*100</f>
        <v>#REF!</v>
      </c>
    </row>
    <row r="15" spans="1:17" s="102" customFormat="1">
      <c r="A15" s="111" t="s">
        <v>565</v>
      </c>
      <c r="B15" s="286" t="e">
        <f>#REF!/#REF!*100</f>
        <v>#REF!</v>
      </c>
      <c r="C15" s="287" t="e">
        <f>#REF!/#REF!*100</f>
        <v>#REF!</v>
      </c>
      <c r="D15" s="286" t="e">
        <f>#REF!/#REF!*100</f>
        <v>#REF!</v>
      </c>
      <c r="E15" s="287" t="e">
        <f>#REF!/#REF!*100</f>
        <v>#REF!</v>
      </c>
      <c r="F15" s="286" t="e">
        <f>#REF!/#REF!*100</f>
        <v>#REF!</v>
      </c>
      <c r="G15" s="287" t="e">
        <f>#REF!/#REF!*100</f>
        <v>#REF!</v>
      </c>
      <c r="H15" s="287" t="e">
        <f>#REF!/#REF!*100</f>
        <v>#REF!</v>
      </c>
      <c r="I15" s="287" t="e">
        <f>#REF!/#REF!*100</f>
        <v>#REF!</v>
      </c>
      <c r="J15" s="287" t="e">
        <f>#REF!/#REF!*100</f>
        <v>#REF!</v>
      </c>
      <c r="K15" s="287" t="e">
        <f>#REF!/#REF!*100</f>
        <v>#REF!</v>
      </c>
      <c r="L15" s="287" t="e">
        <f>#REF!/#REF!*100</f>
        <v>#REF!</v>
      </c>
      <c r="M15" s="287" t="e">
        <f>#REF!/#REF!*100</f>
        <v>#REF!</v>
      </c>
      <c r="N15" s="287" t="e">
        <f>#REF!/#REF!*100</f>
        <v>#REF!</v>
      </c>
      <c r="O15" s="287" t="e">
        <f>#REF!/#REF!*100</f>
        <v>#REF!</v>
      </c>
      <c r="P15" s="287" t="e">
        <f>#REF!/#REF!*100</f>
        <v>#REF!</v>
      </c>
      <c r="Q15" s="287" t="e">
        <f>#REF!/#REF!*100</f>
        <v>#REF!</v>
      </c>
    </row>
    <row r="16" spans="1:17" s="102" customFormat="1">
      <c r="A16" s="171" t="s">
        <v>566</v>
      </c>
      <c r="B16" s="288" t="e">
        <f>#REF!/#REF!*100</f>
        <v>#REF!</v>
      </c>
      <c r="C16" s="289" t="e">
        <f>#REF!/#REF!*100</f>
        <v>#REF!</v>
      </c>
      <c r="D16" s="288" t="e">
        <f>#REF!/#REF!*100</f>
        <v>#REF!</v>
      </c>
      <c r="E16" s="289" t="e">
        <f>#REF!/#REF!*100</f>
        <v>#REF!</v>
      </c>
      <c r="F16" s="288" t="e">
        <f>#REF!/#REF!*100</f>
        <v>#REF!</v>
      </c>
      <c r="G16" s="289" t="e">
        <f>#REF!/#REF!*100</f>
        <v>#REF!</v>
      </c>
      <c r="H16" s="289" t="e">
        <f>#REF!/#REF!*100</f>
        <v>#REF!</v>
      </c>
      <c r="I16" s="289" t="e">
        <f>#REF!/#REF!*100</f>
        <v>#REF!</v>
      </c>
      <c r="J16" s="289" t="e">
        <f>#REF!/#REF!*100</f>
        <v>#REF!</v>
      </c>
      <c r="K16" s="289" t="e">
        <f>#REF!/#REF!*100</f>
        <v>#REF!</v>
      </c>
      <c r="L16" s="289" t="e">
        <f>#REF!/#REF!*100</f>
        <v>#REF!</v>
      </c>
      <c r="M16" s="289" t="e">
        <f>#REF!/#REF!*100</f>
        <v>#REF!</v>
      </c>
      <c r="N16" s="289" t="e">
        <f>#REF!/#REF!*100</f>
        <v>#REF!</v>
      </c>
      <c r="O16" s="289" t="e">
        <f>#REF!/#REF!*100</f>
        <v>#REF!</v>
      </c>
      <c r="P16" s="289" t="e">
        <f>#REF!/#REF!*100</f>
        <v>#REF!</v>
      </c>
      <c r="Q16" s="289" t="e">
        <f>#REF!/#REF!*100</f>
        <v>#REF!</v>
      </c>
    </row>
    <row r="17" spans="1:17" s="102" customFormat="1">
      <c r="A17" s="111" t="s">
        <v>567</v>
      </c>
      <c r="B17" s="286" t="e">
        <f>#REF!/#REF!*100</f>
        <v>#REF!</v>
      </c>
      <c r="C17" s="287" t="e">
        <f>#REF!/#REF!*100</f>
        <v>#REF!</v>
      </c>
      <c r="D17" s="286" t="e">
        <f>#REF!/#REF!*100</f>
        <v>#REF!</v>
      </c>
      <c r="E17" s="287" t="e">
        <f>#REF!/#REF!*100</f>
        <v>#REF!</v>
      </c>
      <c r="F17" s="286" t="e">
        <f>#REF!/#REF!*100</f>
        <v>#REF!</v>
      </c>
      <c r="G17" s="287" t="e">
        <f>#REF!/#REF!*100</f>
        <v>#REF!</v>
      </c>
      <c r="H17" s="287" t="e">
        <f>#REF!/#REF!*100</f>
        <v>#REF!</v>
      </c>
      <c r="I17" s="287" t="e">
        <f>#REF!/#REF!*100</f>
        <v>#REF!</v>
      </c>
      <c r="J17" s="287" t="e">
        <f>#REF!/#REF!*100</f>
        <v>#REF!</v>
      </c>
      <c r="K17" s="287" t="e">
        <f>#REF!/#REF!*100</f>
        <v>#REF!</v>
      </c>
      <c r="L17" s="287" t="e">
        <f>#REF!/#REF!*100</f>
        <v>#REF!</v>
      </c>
      <c r="M17" s="287" t="e">
        <f>#REF!/#REF!*100</f>
        <v>#REF!</v>
      </c>
      <c r="N17" s="287" t="e">
        <f>#REF!/#REF!*100</f>
        <v>#REF!</v>
      </c>
      <c r="O17" s="287" t="e">
        <f>#REF!/#REF!*100</f>
        <v>#REF!</v>
      </c>
      <c r="P17" s="287" t="e">
        <f>#REF!/#REF!*100</f>
        <v>#REF!</v>
      </c>
      <c r="Q17" s="287" t="e">
        <f>#REF!/#REF!*100</f>
        <v>#REF!</v>
      </c>
    </row>
    <row r="18" spans="1:17" s="102" customFormat="1">
      <c r="A18" s="111" t="s">
        <v>568</v>
      </c>
      <c r="B18" s="286" t="e">
        <f>#REF!/#REF!*100</f>
        <v>#REF!</v>
      </c>
      <c r="C18" s="287" t="e">
        <f>#REF!/#REF!*100</f>
        <v>#REF!</v>
      </c>
      <c r="D18" s="286" t="e">
        <f>#REF!/#REF!*100</f>
        <v>#REF!</v>
      </c>
      <c r="E18" s="287" t="e">
        <f>#REF!/#REF!*100</f>
        <v>#REF!</v>
      </c>
      <c r="F18" s="286" t="e">
        <f>#REF!/#REF!*100</f>
        <v>#REF!</v>
      </c>
      <c r="G18" s="287" t="e">
        <f>#REF!/#REF!*100</f>
        <v>#REF!</v>
      </c>
      <c r="H18" s="287" t="e">
        <f>#REF!/#REF!*100</f>
        <v>#REF!</v>
      </c>
      <c r="I18" s="287" t="e">
        <f>#REF!/#REF!*100</f>
        <v>#REF!</v>
      </c>
      <c r="J18" s="287" t="e">
        <f>#REF!/#REF!*100</f>
        <v>#REF!</v>
      </c>
      <c r="K18" s="287" t="e">
        <f>#REF!/#REF!*100</f>
        <v>#REF!</v>
      </c>
      <c r="L18" s="287" t="e">
        <f>#REF!/#REF!*100</f>
        <v>#REF!</v>
      </c>
      <c r="M18" s="287" t="e">
        <f>#REF!/#REF!*100</f>
        <v>#REF!</v>
      </c>
      <c r="N18" s="287" t="e">
        <f>#REF!/#REF!*100</f>
        <v>#REF!</v>
      </c>
      <c r="O18" s="287" t="e">
        <f>#REF!/#REF!*100</f>
        <v>#REF!</v>
      </c>
      <c r="P18" s="290" t="e">
        <f>#REF!/#REF!*100</f>
        <v>#REF!</v>
      </c>
      <c r="Q18" s="287" t="e">
        <f>#REF!/#REF!*100</f>
        <v>#REF!</v>
      </c>
    </row>
    <row r="19" spans="1:17" s="102" customFormat="1">
      <c r="A19" s="111" t="s">
        <v>569</v>
      </c>
      <c r="B19" s="286" t="e">
        <f>#REF!/#REF!*100</f>
        <v>#REF!</v>
      </c>
      <c r="C19" s="287" t="e">
        <f>#REF!/#REF!*100</f>
        <v>#REF!</v>
      </c>
      <c r="D19" s="286" t="e">
        <f>#REF!/#REF!*100</f>
        <v>#REF!</v>
      </c>
      <c r="E19" s="287" t="e">
        <f>#REF!/#REF!*100</f>
        <v>#REF!</v>
      </c>
      <c r="F19" s="286" t="e">
        <f>#REF!/#REF!*100</f>
        <v>#REF!</v>
      </c>
      <c r="G19" s="287" t="e">
        <f>#REF!/#REF!*100</f>
        <v>#REF!</v>
      </c>
      <c r="H19" s="287" t="e">
        <f>#REF!/#REF!*100</f>
        <v>#REF!</v>
      </c>
      <c r="I19" s="287" t="e">
        <f>#REF!/#REF!*100</f>
        <v>#REF!</v>
      </c>
      <c r="J19" s="287" t="e">
        <f>#REF!/#REF!*100</f>
        <v>#REF!</v>
      </c>
      <c r="K19" s="287" t="e">
        <f>#REF!/#REF!*100</f>
        <v>#REF!</v>
      </c>
      <c r="L19" s="287" t="e">
        <f>#REF!/#REF!*100</f>
        <v>#REF!</v>
      </c>
      <c r="M19" s="287" t="e">
        <f>#REF!/#REF!*100</f>
        <v>#REF!</v>
      </c>
      <c r="N19" s="287" t="e">
        <f>#REF!/#REF!*100</f>
        <v>#REF!</v>
      </c>
      <c r="O19" s="287" t="e">
        <f>#REF!/#REF!*100</f>
        <v>#REF!</v>
      </c>
      <c r="P19" s="287" t="e">
        <f>#REF!/#REF!*100</f>
        <v>#REF!</v>
      </c>
      <c r="Q19" s="287" t="e">
        <f>#REF!/#REF!*100</f>
        <v>#REF!</v>
      </c>
    </row>
    <row r="20" spans="1:17" s="102" customFormat="1">
      <c r="A20" s="111" t="s">
        <v>570</v>
      </c>
      <c r="B20" s="286" t="e">
        <f>#REF!/#REF!*100</f>
        <v>#REF!</v>
      </c>
      <c r="C20" s="287" t="e">
        <f>#REF!/#REF!*100</f>
        <v>#REF!</v>
      </c>
      <c r="D20" s="286" t="e">
        <f>#REF!/#REF!*100</f>
        <v>#REF!</v>
      </c>
      <c r="E20" s="287" t="e">
        <f>#REF!/#REF!*100</f>
        <v>#REF!</v>
      </c>
      <c r="F20" s="286" t="e">
        <f>#REF!/#REF!*100</f>
        <v>#REF!</v>
      </c>
      <c r="G20" s="287" t="e">
        <f>#REF!/#REF!*100</f>
        <v>#REF!</v>
      </c>
      <c r="H20" s="287" t="e">
        <f>#REF!/#REF!*100</f>
        <v>#REF!</v>
      </c>
      <c r="I20" s="287" t="e">
        <f>#REF!/#REF!*100</f>
        <v>#REF!</v>
      </c>
      <c r="J20" s="287" t="e">
        <f>#REF!/#REF!*100</f>
        <v>#REF!</v>
      </c>
      <c r="K20" s="287" t="e">
        <f>#REF!/#REF!*100</f>
        <v>#REF!</v>
      </c>
      <c r="L20" s="287" t="e">
        <f>#REF!/#REF!*100</f>
        <v>#REF!</v>
      </c>
      <c r="M20" s="287" t="e">
        <f>#REF!/#REF!*100</f>
        <v>#REF!</v>
      </c>
      <c r="N20" s="287" t="e">
        <f>#REF!/#REF!*100</f>
        <v>#REF!</v>
      </c>
      <c r="O20" s="287" t="e">
        <f>#REF!/#REF!*100</f>
        <v>#REF!</v>
      </c>
      <c r="P20" s="287" t="e">
        <f>#REF!/#REF!*100</f>
        <v>#REF!</v>
      </c>
      <c r="Q20" s="287" t="e">
        <f>#REF!/#REF!*100</f>
        <v>#REF!</v>
      </c>
    </row>
    <row r="21" spans="1:17" s="102" customFormat="1">
      <c r="A21" s="171" t="s">
        <v>571</v>
      </c>
      <c r="B21" s="288" t="e">
        <f>#REF!/#REF!*100</f>
        <v>#REF!</v>
      </c>
      <c r="C21" s="289" t="e">
        <f>#REF!/#REF!*100</f>
        <v>#REF!</v>
      </c>
      <c r="D21" s="288" t="e">
        <f>#REF!/#REF!*100</f>
        <v>#REF!</v>
      </c>
      <c r="E21" s="289" t="e">
        <f>#REF!/#REF!*100</f>
        <v>#REF!</v>
      </c>
      <c r="F21" s="288" t="e">
        <f>#REF!/#REF!*100</f>
        <v>#REF!</v>
      </c>
      <c r="G21" s="289" t="e">
        <f>#REF!/#REF!*100</f>
        <v>#REF!</v>
      </c>
      <c r="H21" s="289" t="e">
        <f>#REF!/#REF!*100</f>
        <v>#REF!</v>
      </c>
      <c r="I21" s="289" t="e">
        <f>#REF!/#REF!*100</f>
        <v>#REF!</v>
      </c>
      <c r="J21" s="289" t="e">
        <f>#REF!/#REF!*100</f>
        <v>#REF!</v>
      </c>
      <c r="K21" s="289" t="e">
        <f>#REF!/#REF!*100</f>
        <v>#REF!</v>
      </c>
      <c r="L21" s="289" t="e">
        <f>#REF!/#REF!*100</f>
        <v>#REF!</v>
      </c>
      <c r="M21" s="289" t="e">
        <f>#REF!/#REF!*100</f>
        <v>#REF!</v>
      </c>
      <c r="N21" s="289" t="e">
        <f>#REF!/#REF!*100</f>
        <v>#REF!</v>
      </c>
      <c r="O21" s="289" t="e">
        <f>#REF!/#REF!*100</f>
        <v>#REF!</v>
      </c>
      <c r="P21" s="289" t="e">
        <f>#REF!/#REF!*100</f>
        <v>#REF!</v>
      </c>
      <c r="Q21" s="289" t="e">
        <f>#REF!/#REF!*100</f>
        <v>#REF!</v>
      </c>
    </row>
    <row r="22" spans="1:17" s="102" customFormat="1">
      <c r="A22" s="111" t="s">
        <v>572</v>
      </c>
      <c r="B22" s="286" t="e">
        <f>#REF!/#REF!*100</f>
        <v>#REF!</v>
      </c>
      <c r="C22" s="287" t="e">
        <f>#REF!/#REF!*100</f>
        <v>#REF!</v>
      </c>
      <c r="D22" s="286" t="e">
        <f>#REF!/#REF!*100</f>
        <v>#REF!</v>
      </c>
      <c r="E22" s="287" t="e">
        <f>#REF!/#REF!*100</f>
        <v>#REF!</v>
      </c>
      <c r="F22" s="286" t="e">
        <f>#REF!/#REF!*100</f>
        <v>#REF!</v>
      </c>
      <c r="G22" s="287" t="e">
        <f>#REF!/#REF!*100</f>
        <v>#REF!</v>
      </c>
      <c r="H22" s="287" t="e">
        <f>#REF!/#REF!*100</f>
        <v>#REF!</v>
      </c>
      <c r="I22" s="287" t="e">
        <f>#REF!/#REF!*100</f>
        <v>#REF!</v>
      </c>
      <c r="J22" s="287" t="e">
        <f>#REF!/#REF!*100</f>
        <v>#REF!</v>
      </c>
      <c r="K22" s="287" t="e">
        <f>#REF!/#REF!*100</f>
        <v>#REF!</v>
      </c>
      <c r="L22" s="287" t="e">
        <f>#REF!/#REF!*100</f>
        <v>#REF!</v>
      </c>
      <c r="M22" s="287" t="e">
        <f>#REF!/#REF!*100</f>
        <v>#REF!</v>
      </c>
      <c r="N22" s="287" t="e">
        <f>#REF!/#REF!*100</f>
        <v>#REF!</v>
      </c>
      <c r="O22" s="287" t="e">
        <f>#REF!/#REF!*100</f>
        <v>#REF!</v>
      </c>
      <c r="P22" s="287" t="e">
        <f>#REF!/#REF!*100</f>
        <v>#REF!</v>
      </c>
      <c r="Q22" s="287" t="e">
        <f>#REF!/#REF!*100</f>
        <v>#REF!</v>
      </c>
    </row>
    <row r="23" spans="1:17" s="102" customFormat="1">
      <c r="A23" s="111" t="s">
        <v>573</v>
      </c>
      <c r="B23" s="286" t="e">
        <f>#REF!/#REF!*100</f>
        <v>#REF!</v>
      </c>
      <c r="C23" s="287" t="e">
        <f>#REF!/#REF!*100</f>
        <v>#REF!</v>
      </c>
      <c r="D23" s="286" t="e">
        <f>#REF!/#REF!*100</f>
        <v>#REF!</v>
      </c>
      <c r="E23" s="287" t="e">
        <f>#REF!/#REF!*100</f>
        <v>#REF!</v>
      </c>
      <c r="F23" s="286" t="e">
        <f>#REF!/#REF!*100</f>
        <v>#REF!</v>
      </c>
      <c r="G23" s="287" t="e">
        <f>#REF!/#REF!*100</f>
        <v>#REF!</v>
      </c>
      <c r="H23" s="287" t="e">
        <f>#REF!/#REF!*100</f>
        <v>#REF!</v>
      </c>
      <c r="I23" s="287" t="e">
        <f>#REF!/#REF!*100</f>
        <v>#REF!</v>
      </c>
      <c r="J23" s="287" t="e">
        <f>#REF!/#REF!*100</f>
        <v>#REF!</v>
      </c>
      <c r="K23" s="287" t="e">
        <f>#REF!/#REF!*100</f>
        <v>#REF!</v>
      </c>
      <c r="L23" s="287" t="e">
        <f>#REF!/#REF!*100</f>
        <v>#REF!</v>
      </c>
      <c r="M23" s="287" t="e">
        <f>#REF!/#REF!*100</f>
        <v>#REF!</v>
      </c>
      <c r="N23" s="287" t="e">
        <f>#REF!/#REF!*100</f>
        <v>#REF!</v>
      </c>
      <c r="O23" s="287" t="e">
        <f>#REF!/#REF!*100</f>
        <v>#REF!</v>
      </c>
      <c r="P23" s="287" t="e">
        <f>#REF!/#REF!*100</f>
        <v>#REF!</v>
      </c>
      <c r="Q23" s="287" t="e">
        <f>#REF!/#REF!*100</f>
        <v>#REF!</v>
      </c>
    </row>
    <row r="24" spans="1:17" s="102" customFormat="1">
      <c r="A24" s="111" t="s">
        <v>574</v>
      </c>
      <c r="B24" s="286" t="e">
        <f>#REF!/#REF!*100</f>
        <v>#REF!</v>
      </c>
      <c r="C24" s="287" t="e">
        <f>#REF!/#REF!*100</f>
        <v>#REF!</v>
      </c>
      <c r="D24" s="286" t="e">
        <f>#REF!/#REF!*100</f>
        <v>#REF!</v>
      </c>
      <c r="E24" s="287" t="e">
        <f>#REF!/#REF!*100</f>
        <v>#REF!</v>
      </c>
      <c r="F24" s="286" t="e">
        <f>#REF!/#REF!*100</f>
        <v>#REF!</v>
      </c>
      <c r="G24" s="287" t="e">
        <f>#REF!/#REF!*100</f>
        <v>#REF!</v>
      </c>
      <c r="H24" s="287" t="e">
        <f>#REF!/#REF!*100</f>
        <v>#REF!</v>
      </c>
      <c r="I24" s="287" t="e">
        <f>#REF!/#REF!*100</f>
        <v>#REF!</v>
      </c>
      <c r="J24" s="287" t="e">
        <f>#REF!/#REF!*100</f>
        <v>#REF!</v>
      </c>
      <c r="K24" s="287" t="e">
        <f>#REF!/#REF!*100</f>
        <v>#REF!</v>
      </c>
      <c r="L24" s="287" t="e">
        <f>#REF!/#REF!*100</f>
        <v>#REF!</v>
      </c>
      <c r="M24" s="287" t="e">
        <f>#REF!/#REF!*100</f>
        <v>#REF!</v>
      </c>
      <c r="N24" s="287" t="e">
        <f>#REF!/#REF!*100</f>
        <v>#REF!</v>
      </c>
      <c r="O24" s="287" t="e">
        <f>#REF!/#REF!*100</f>
        <v>#REF!</v>
      </c>
      <c r="P24" s="287" t="e">
        <f>#REF!/#REF!*100</f>
        <v>#REF!</v>
      </c>
      <c r="Q24" s="287" t="e">
        <f>#REF!/#REF!*100</f>
        <v>#REF!</v>
      </c>
    </row>
    <row r="25" spans="1:17" s="102" customFormat="1">
      <c r="A25" s="111" t="s">
        <v>575</v>
      </c>
      <c r="B25" s="286" t="e">
        <f>#REF!/#REF!*100</f>
        <v>#REF!</v>
      </c>
      <c r="C25" s="287" t="e">
        <f>#REF!/#REF!*100</f>
        <v>#REF!</v>
      </c>
      <c r="D25" s="286" t="e">
        <f>#REF!/#REF!*100</f>
        <v>#REF!</v>
      </c>
      <c r="E25" s="287" t="e">
        <f>#REF!/#REF!*100</f>
        <v>#REF!</v>
      </c>
      <c r="F25" s="286" t="e">
        <f>#REF!/#REF!*100</f>
        <v>#REF!</v>
      </c>
      <c r="G25" s="287" t="e">
        <f>#REF!/#REF!*100</f>
        <v>#REF!</v>
      </c>
      <c r="H25" s="287" t="e">
        <f>#REF!/#REF!*100</f>
        <v>#REF!</v>
      </c>
      <c r="I25" s="287" t="e">
        <f>#REF!/#REF!*100</f>
        <v>#REF!</v>
      </c>
      <c r="J25" s="287" t="e">
        <f>#REF!/#REF!*100</f>
        <v>#REF!</v>
      </c>
      <c r="K25" s="287" t="e">
        <f>#REF!/#REF!*100</f>
        <v>#REF!</v>
      </c>
      <c r="L25" s="287" t="e">
        <f>#REF!/#REF!*100</f>
        <v>#REF!</v>
      </c>
      <c r="M25" s="287" t="e">
        <f>#REF!/#REF!*100</f>
        <v>#REF!</v>
      </c>
      <c r="N25" s="287" t="e">
        <f>#REF!/#REF!*100</f>
        <v>#REF!</v>
      </c>
      <c r="O25" s="287" t="e">
        <f>#REF!/#REF!*100</f>
        <v>#REF!</v>
      </c>
      <c r="P25" s="287" t="e">
        <f>#REF!/#REF!*100</f>
        <v>#REF!</v>
      </c>
      <c r="Q25" s="287" t="e">
        <f>#REF!/#REF!*100</f>
        <v>#REF!</v>
      </c>
    </row>
    <row r="26" spans="1:17" s="102" customFormat="1">
      <c r="A26" s="171" t="s">
        <v>576</v>
      </c>
      <c r="B26" s="288" t="e">
        <f>#REF!/#REF!*100</f>
        <v>#REF!</v>
      </c>
      <c r="C26" s="289" t="e">
        <f>#REF!/#REF!*100</f>
        <v>#REF!</v>
      </c>
      <c r="D26" s="288" t="e">
        <f>#REF!/#REF!*100</f>
        <v>#REF!</v>
      </c>
      <c r="E26" s="289" t="e">
        <f>#REF!/#REF!*100</f>
        <v>#REF!</v>
      </c>
      <c r="F26" s="288" t="e">
        <f>#REF!/#REF!*100</f>
        <v>#REF!</v>
      </c>
      <c r="G26" s="289" t="e">
        <f>#REF!/#REF!*100</f>
        <v>#REF!</v>
      </c>
      <c r="H26" s="289" t="e">
        <f>#REF!/#REF!*100</f>
        <v>#REF!</v>
      </c>
      <c r="I26" s="289" t="e">
        <f>#REF!/#REF!*100</f>
        <v>#REF!</v>
      </c>
      <c r="J26" s="289" t="e">
        <f>#REF!/#REF!*100</f>
        <v>#REF!</v>
      </c>
      <c r="K26" s="289" t="e">
        <f>#REF!/#REF!*100</f>
        <v>#REF!</v>
      </c>
      <c r="L26" s="289" t="e">
        <f>#REF!/#REF!*100</f>
        <v>#REF!</v>
      </c>
      <c r="M26" s="289" t="e">
        <f>#REF!/#REF!*100</f>
        <v>#REF!</v>
      </c>
      <c r="N26" s="289" t="e">
        <f>#REF!/#REF!*100</f>
        <v>#REF!</v>
      </c>
      <c r="O26" s="289" t="e">
        <f>#REF!/#REF!*100</f>
        <v>#REF!</v>
      </c>
      <c r="P26" s="289" t="e">
        <f>#REF!/#REF!*100</f>
        <v>#REF!</v>
      </c>
      <c r="Q26" s="289" t="e">
        <f>#REF!/#REF!*100</f>
        <v>#REF!</v>
      </c>
    </row>
    <row r="27" spans="1:17" s="102" customFormat="1">
      <c r="A27" s="111" t="s">
        <v>577</v>
      </c>
      <c r="B27" s="286" t="e">
        <f>#REF!/#REF!*100</f>
        <v>#REF!</v>
      </c>
      <c r="C27" s="287" t="e">
        <f>#REF!/#REF!*100</f>
        <v>#REF!</v>
      </c>
      <c r="D27" s="286" t="e">
        <f>#REF!/#REF!*100</f>
        <v>#REF!</v>
      </c>
      <c r="E27" s="287" t="e">
        <f>#REF!/#REF!*100</f>
        <v>#REF!</v>
      </c>
      <c r="F27" s="286" t="e">
        <f>#REF!/#REF!*100</f>
        <v>#REF!</v>
      </c>
      <c r="G27" s="287" t="e">
        <f>#REF!/#REF!*100</f>
        <v>#REF!</v>
      </c>
      <c r="H27" s="287" t="e">
        <f>#REF!/#REF!*100</f>
        <v>#REF!</v>
      </c>
      <c r="I27" s="287" t="e">
        <f>#REF!/#REF!*100</f>
        <v>#REF!</v>
      </c>
      <c r="J27" s="287" t="e">
        <f>#REF!/#REF!*100</f>
        <v>#REF!</v>
      </c>
      <c r="K27" s="287" t="e">
        <f>#REF!/#REF!*100</f>
        <v>#REF!</v>
      </c>
      <c r="L27" s="287" t="e">
        <f>#REF!/#REF!*100</f>
        <v>#REF!</v>
      </c>
      <c r="M27" s="287" t="e">
        <f>#REF!/#REF!*100</f>
        <v>#REF!</v>
      </c>
      <c r="N27" s="287" t="e">
        <f>#REF!/#REF!*100</f>
        <v>#REF!</v>
      </c>
      <c r="O27" s="287" t="e">
        <f>#REF!/#REF!*100</f>
        <v>#REF!</v>
      </c>
      <c r="P27" s="287" t="e">
        <f>#REF!/#REF!*100</f>
        <v>#REF!</v>
      </c>
      <c r="Q27" s="287" t="e">
        <f>#REF!/#REF!*100</f>
        <v>#REF!</v>
      </c>
    </row>
    <row r="28" spans="1:17" s="102" customFormat="1">
      <c r="A28" s="111" t="s">
        <v>578</v>
      </c>
      <c r="B28" s="286" t="e">
        <f>#REF!/#REF!*100</f>
        <v>#REF!</v>
      </c>
      <c r="C28" s="287" t="e">
        <f>#REF!/#REF!*100</f>
        <v>#REF!</v>
      </c>
      <c r="D28" s="286" t="e">
        <f>#REF!/#REF!*100</f>
        <v>#REF!</v>
      </c>
      <c r="E28" s="287" t="e">
        <f>#REF!/#REF!*100</f>
        <v>#REF!</v>
      </c>
      <c r="F28" s="286" t="e">
        <f>#REF!/#REF!*100</f>
        <v>#REF!</v>
      </c>
      <c r="G28" s="287" t="e">
        <f>#REF!/#REF!*100</f>
        <v>#REF!</v>
      </c>
      <c r="H28" s="287" t="e">
        <f>#REF!/#REF!*100</f>
        <v>#REF!</v>
      </c>
      <c r="I28" s="287" t="e">
        <f>#REF!/#REF!*100</f>
        <v>#REF!</v>
      </c>
      <c r="J28" s="287" t="e">
        <f>#REF!/#REF!*100</f>
        <v>#REF!</v>
      </c>
      <c r="K28" s="287" t="e">
        <f>#REF!/#REF!*100</f>
        <v>#REF!</v>
      </c>
      <c r="L28" s="287" t="e">
        <f>#REF!/#REF!*100</f>
        <v>#REF!</v>
      </c>
      <c r="M28" s="287" t="e">
        <f>#REF!/#REF!*100</f>
        <v>#REF!</v>
      </c>
      <c r="N28" s="287" t="e">
        <f>#REF!/#REF!*100</f>
        <v>#REF!</v>
      </c>
      <c r="O28" s="287" t="e">
        <f>#REF!/#REF!*100</f>
        <v>#REF!</v>
      </c>
      <c r="P28" s="287" t="e">
        <f>#REF!/#REF!*100</f>
        <v>#REF!</v>
      </c>
      <c r="Q28" s="287" t="e">
        <f>#REF!/#REF!*100</f>
        <v>#REF!</v>
      </c>
    </row>
    <row r="29" spans="1:17" s="102" customFormat="1">
      <c r="A29" s="111" t="s">
        <v>579</v>
      </c>
      <c r="B29" s="286" t="e">
        <f>#REF!/#REF!*100</f>
        <v>#REF!</v>
      </c>
      <c r="C29" s="287" t="e">
        <f>#REF!/#REF!*100</f>
        <v>#REF!</v>
      </c>
      <c r="D29" s="286" t="e">
        <f>#REF!/#REF!*100</f>
        <v>#REF!</v>
      </c>
      <c r="E29" s="287" t="e">
        <f>#REF!/#REF!*100</f>
        <v>#REF!</v>
      </c>
      <c r="F29" s="286" t="e">
        <f>#REF!/#REF!*100</f>
        <v>#REF!</v>
      </c>
      <c r="G29" s="287" t="e">
        <f>#REF!/#REF!*100</f>
        <v>#REF!</v>
      </c>
      <c r="H29" s="287" t="e">
        <f>#REF!/#REF!*100</f>
        <v>#REF!</v>
      </c>
      <c r="I29" s="287" t="e">
        <f>#REF!/#REF!*100</f>
        <v>#REF!</v>
      </c>
      <c r="J29" s="287" t="e">
        <f>#REF!/#REF!*100</f>
        <v>#REF!</v>
      </c>
      <c r="K29" s="287" t="e">
        <f>#REF!/#REF!*100</f>
        <v>#REF!</v>
      </c>
      <c r="L29" s="287" t="e">
        <f>#REF!/#REF!*100</f>
        <v>#REF!</v>
      </c>
      <c r="M29" s="287" t="e">
        <f>#REF!/#REF!*100</f>
        <v>#REF!</v>
      </c>
      <c r="N29" s="287" t="e">
        <f>#REF!/#REF!*100</f>
        <v>#REF!</v>
      </c>
      <c r="O29" s="287" t="e">
        <f>#REF!/#REF!*100</f>
        <v>#REF!</v>
      </c>
      <c r="P29" s="287" t="e">
        <f>#REF!/#REF!*100</f>
        <v>#REF!</v>
      </c>
      <c r="Q29" s="287" t="e">
        <f>#REF!/#REF!*100</f>
        <v>#REF!</v>
      </c>
    </row>
    <row r="30" spans="1:17" s="102" customFormat="1">
      <c r="A30" s="111" t="s">
        <v>580</v>
      </c>
      <c r="B30" s="286" t="e">
        <f>#REF!/#REF!*100</f>
        <v>#REF!</v>
      </c>
      <c r="C30" s="287" t="e">
        <f>#REF!/#REF!*100</f>
        <v>#REF!</v>
      </c>
      <c r="D30" s="286" t="e">
        <f>#REF!/#REF!*100</f>
        <v>#REF!</v>
      </c>
      <c r="E30" s="287" t="e">
        <f>#REF!/#REF!*100</f>
        <v>#REF!</v>
      </c>
      <c r="F30" s="286" t="e">
        <f>#REF!/#REF!*100</f>
        <v>#REF!</v>
      </c>
      <c r="G30" s="287" t="e">
        <f>#REF!/#REF!*100</f>
        <v>#REF!</v>
      </c>
      <c r="H30" s="287" t="e">
        <f>#REF!/#REF!*100</f>
        <v>#REF!</v>
      </c>
      <c r="I30" s="287" t="e">
        <f>#REF!/#REF!*100</f>
        <v>#REF!</v>
      </c>
      <c r="J30" s="287" t="e">
        <f>#REF!/#REF!*100</f>
        <v>#REF!</v>
      </c>
      <c r="K30" s="287" t="e">
        <f>#REF!/#REF!*100</f>
        <v>#REF!</v>
      </c>
      <c r="L30" s="287" t="e">
        <f>#REF!/#REF!*100</f>
        <v>#REF!</v>
      </c>
      <c r="M30" s="287" t="e">
        <f>#REF!/#REF!*100</f>
        <v>#REF!</v>
      </c>
      <c r="N30" s="287" t="e">
        <f>#REF!/#REF!*100</f>
        <v>#REF!</v>
      </c>
      <c r="O30" s="287" t="e">
        <f>#REF!/#REF!*100</f>
        <v>#REF!</v>
      </c>
      <c r="P30" s="287" t="e">
        <f>#REF!/#REF!*100</f>
        <v>#REF!</v>
      </c>
      <c r="Q30" s="287" t="e">
        <f>#REF!/#REF!*100</f>
        <v>#REF!</v>
      </c>
    </row>
    <row r="31" spans="1:17" s="102" customFormat="1">
      <c r="A31" s="171" t="s">
        <v>581</v>
      </c>
      <c r="B31" s="288" t="e">
        <f>#REF!/#REF!*100</f>
        <v>#REF!</v>
      </c>
      <c r="C31" s="289" t="e">
        <f>#REF!/#REF!*100</f>
        <v>#REF!</v>
      </c>
      <c r="D31" s="288" t="e">
        <f>#REF!/#REF!*100</f>
        <v>#REF!</v>
      </c>
      <c r="E31" s="289" t="e">
        <f>#REF!/#REF!*100</f>
        <v>#REF!</v>
      </c>
      <c r="F31" s="288" t="e">
        <f>#REF!/#REF!*100</f>
        <v>#REF!</v>
      </c>
      <c r="G31" s="289" t="e">
        <f>#REF!/#REF!*100</f>
        <v>#REF!</v>
      </c>
      <c r="H31" s="289" t="e">
        <f>#REF!/#REF!*100</f>
        <v>#REF!</v>
      </c>
      <c r="I31" s="289" t="e">
        <f>#REF!/#REF!*100</f>
        <v>#REF!</v>
      </c>
      <c r="J31" s="289" t="e">
        <f>#REF!/#REF!*100</f>
        <v>#REF!</v>
      </c>
      <c r="K31" s="289" t="e">
        <f>#REF!/#REF!*100</f>
        <v>#REF!</v>
      </c>
      <c r="L31" s="289" t="e">
        <f>#REF!/#REF!*100</f>
        <v>#REF!</v>
      </c>
      <c r="M31" s="289" t="e">
        <f>#REF!/#REF!*100</f>
        <v>#REF!</v>
      </c>
      <c r="N31" s="289" t="e">
        <f>#REF!/#REF!*100</f>
        <v>#REF!</v>
      </c>
      <c r="O31" s="289" t="e">
        <f>#REF!/#REF!*100</f>
        <v>#REF!</v>
      </c>
      <c r="P31" s="289" t="e">
        <f>#REF!/#REF!*100</f>
        <v>#REF!</v>
      </c>
      <c r="Q31" s="289" t="e">
        <f>#REF!/#REF!*100</f>
        <v>#REF!</v>
      </c>
    </row>
    <row r="32" spans="1:17" s="102" customFormat="1">
      <c r="A32" s="111" t="s">
        <v>582</v>
      </c>
      <c r="B32" s="286" t="e">
        <f>#REF!/#REF!*100</f>
        <v>#REF!</v>
      </c>
      <c r="C32" s="287" t="e">
        <f>#REF!/#REF!*100</f>
        <v>#REF!</v>
      </c>
      <c r="D32" s="286" t="e">
        <f>#REF!/#REF!*100</f>
        <v>#REF!</v>
      </c>
      <c r="E32" s="287" t="e">
        <f>#REF!/#REF!*100</f>
        <v>#REF!</v>
      </c>
      <c r="F32" s="286" t="e">
        <f>#REF!/#REF!*100</f>
        <v>#REF!</v>
      </c>
      <c r="G32" s="287" t="e">
        <f>#REF!/#REF!*100</f>
        <v>#REF!</v>
      </c>
      <c r="H32" s="287" t="e">
        <f>#REF!/#REF!*100</f>
        <v>#REF!</v>
      </c>
      <c r="I32" s="287" t="e">
        <f>#REF!/#REF!*100</f>
        <v>#REF!</v>
      </c>
      <c r="J32" s="287" t="e">
        <f>#REF!/#REF!*100</f>
        <v>#REF!</v>
      </c>
      <c r="K32" s="287" t="e">
        <f>#REF!/#REF!*100</f>
        <v>#REF!</v>
      </c>
      <c r="L32" s="287" t="e">
        <f>#REF!/#REF!*100</f>
        <v>#REF!</v>
      </c>
      <c r="M32" s="287" t="e">
        <f>#REF!/#REF!*100</f>
        <v>#REF!</v>
      </c>
      <c r="N32" s="287" t="e">
        <f>#REF!/#REF!*100</f>
        <v>#REF!</v>
      </c>
      <c r="O32" s="287" t="e">
        <f>#REF!/#REF!*100</f>
        <v>#REF!</v>
      </c>
      <c r="P32" s="287" t="e">
        <f>#REF!/#REF!*100</f>
        <v>#REF!</v>
      </c>
      <c r="Q32" s="287" t="e">
        <f>#REF!/#REF!*100</f>
        <v>#REF!</v>
      </c>
    </row>
    <row r="33" spans="1:17" s="102" customFormat="1">
      <c r="A33" s="111" t="s">
        <v>583</v>
      </c>
      <c r="B33" s="286" t="e">
        <f>#REF!/#REF!*100</f>
        <v>#REF!</v>
      </c>
      <c r="C33" s="287" t="e">
        <f>#REF!/#REF!*100</f>
        <v>#REF!</v>
      </c>
      <c r="D33" s="286" t="e">
        <f>#REF!/#REF!*100</f>
        <v>#REF!</v>
      </c>
      <c r="E33" s="287" t="e">
        <f>#REF!/#REF!*100</f>
        <v>#REF!</v>
      </c>
      <c r="F33" s="286" t="e">
        <f>#REF!/#REF!*100</f>
        <v>#REF!</v>
      </c>
      <c r="G33" s="287" t="e">
        <f>#REF!/#REF!*100</f>
        <v>#REF!</v>
      </c>
      <c r="H33" s="287" t="e">
        <f>#REF!/#REF!*100</f>
        <v>#REF!</v>
      </c>
      <c r="I33" s="287" t="e">
        <f>#REF!/#REF!*100</f>
        <v>#REF!</v>
      </c>
      <c r="J33" s="287" t="e">
        <f>#REF!/#REF!*100</f>
        <v>#REF!</v>
      </c>
      <c r="K33" s="287" t="e">
        <f>#REF!/#REF!*100</f>
        <v>#REF!</v>
      </c>
      <c r="L33" s="287" t="e">
        <f>#REF!/#REF!*100</f>
        <v>#REF!</v>
      </c>
      <c r="M33" s="287" t="e">
        <f>#REF!/#REF!*100</f>
        <v>#REF!</v>
      </c>
      <c r="N33" s="287" t="e">
        <f>#REF!/#REF!*100</f>
        <v>#REF!</v>
      </c>
      <c r="O33" s="287" t="e">
        <f>#REF!/#REF!*100</f>
        <v>#REF!</v>
      </c>
      <c r="P33" s="287" t="e">
        <f>#REF!/#REF!*100</f>
        <v>#REF!</v>
      </c>
      <c r="Q33" s="287" t="e">
        <f>#REF!/#REF!*100</f>
        <v>#REF!</v>
      </c>
    </row>
    <row r="34" spans="1:17" s="102" customFormat="1">
      <c r="A34" s="111" t="s">
        <v>584</v>
      </c>
      <c r="B34" s="286" t="e">
        <f>#REF!/#REF!*100</f>
        <v>#REF!</v>
      </c>
      <c r="C34" s="287" t="e">
        <f>#REF!/#REF!*100</f>
        <v>#REF!</v>
      </c>
      <c r="D34" s="286" t="e">
        <f>#REF!/#REF!*100</f>
        <v>#REF!</v>
      </c>
      <c r="E34" s="287" t="e">
        <f>#REF!/#REF!*100</f>
        <v>#REF!</v>
      </c>
      <c r="F34" s="286" t="e">
        <f>#REF!/#REF!*100</f>
        <v>#REF!</v>
      </c>
      <c r="G34" s="287" t="e">
        <f>#REF!/#REF!*100</f>
        <v>#REF!</v>
      </c>
      <c r="H34" s="287" t="e">
        <f>#REF!/#REF!*100</f>
        <v>#REF!</v>
      </c>
      <c r="I34" s="287" t="e">
        <f>#REF!/#REF!*100</f>
        <v>#REF!</v>
      </c>
      <c r="J34" s="287" t="e">
        <f>#REF!/#REF!*100</f>
        <v>#REF!</v>
      </c>
      <c r="K34" s="287" t="e">
        <f>#REF!/#REF!*100</f>
        <v>#REF!</v>
      </c>
      <c r="L34" s="287" t="e">
        <f>#REF!/#REF!*100</f>
        <v>#REF!</v>
      </c>
      <c r="M34" s="287" t="e">
        <f>#REF!/#REF!*100</f>
        <v>#REF!</v>
      </c>
      <c r="N34" s="287" t="e">
        <f>#REF!/#REF!*100</f>
        <v>#REF!</v>
      </c>
      <c r="O34" s="287" t="e">
        <f>#REF!/#REF!*100</f>
        <v>#REF!</v>
      </c>
      <c r="P34" s="287" t="e">
        <f>#REF!/#REF!*100</f>
        <v>#REF!</v>
      </c>
      <c r="Q34" s="287" t="e">
        <f>#REF!/#REF!*100</f>
        <v>#REF!</v>
      </c>
    </row>
    <row r="35" spans="1:17" s="102" customFormat="1">
      <c r="A35" s="111" t="s">
        <v>585</v>
      </c>
      <c r="B35" s="286" t="e">
        <f>#REF!/#REF!*100</f>
        <v>#REF!</v>
      </c>
      <c r="C35" s="287" t="e">
        <f>#REF!/#REF!*100</f>
        <v>#REF!</v>
      </c>
      <c r="D35" s="286" t="e">
        <f>#REF!/#REF!*100</f>
        <v>#REF!</v>
      </c>
      <c r="E35" s="287" t="e">
        <f>#REF!/#REF!*100</f>
        <v>#REF!</v>
      </c>
      <c r="F35" s="286" t="e">
        <f>#REF!/#REF!*100</f>
        <v>#REF!</v>
      </c>
      <c r="G35" s="287" t="e">
        <f>#REF!/#REF!*100</f>
        <v>#REF!</v>
      </c>
      <c r="H35" s="287" t="e">
        <f>#REF!/#REF!*100</f>
        <v>#REF!</v>
      </c>
      <c r="I35" s="287" t="e">
        <f>#REF!/#REF!*100</f>
        <v>#REF!</v>
      </c>
      <c r="J35" s="287" t="e">
        <f>#REF!/#REF!*100</f>
        <v>#REF!</v>
      </c>
      <c r="K35" s="287" t="e">
        <f>#REF!/#REF!*100</f>
        <v>#REF!</v>
      </c>
      <c r="L35" s="287" t="e">
        <f>#REF!/#REF!*100</f>
        <v>#REF!</v>
      </c>
      <c r="M35" s="287" t="e">
        <f>#REF!/#REF!*100</f>
        <v>#REF!</v>
      </c>
      <c r="N35" s="287" t="e">
        <f>#REF!/#REF!*100</f>
        <v>#REF!</v>
      </c>
      <c r="O35" s="287" t="e">
        <f>#REF!/#REF!*100</f>
        <v>#REF!</v>
      </c>
      <c r="P35" s="287" t="e">
        <f>#REF!/#REF!*100</f>
        <v>#REF!</v>
      </c>
      <c r="Q35" s="287" t="e">
        <f>#REF!/#REF!*100</f>
        <v>#REF!</v>
      </c>
    </row>
    <row r="36" spans="1:17" s="102" customFormat="1">
      <c r="A36" s="171" t="s">
        <v>586</v>
      </c>
      <c r="B36" s="288" t="e">
        <f>#REF!/#REF!*100</f>
        <v>#REF!</v>
      </c>
      <c r="C36" s="289" t="e">
        <f>#REF!/#REF!*100</f>
        <v>#REF!</v>
      </c>
      <c r="D36" s="288" t="e">
        <f>#REF!/#REF!*100</f>
        <v>#REF!</v>
      </c>
      <c r="E36" s="289" t="e">
        <f>#REF!/#REF!*100</f>
        <v>#REF!</v>
      </c>
      <c r="F36" s="288" t="e">
        <f>#REF!/#REF!*100</f>
        <v>#REF!</v>
      </c>
      <c r="G36" s="289" t="e">
        <f>#REF!/#REF!*100</f>
        <v>#REF!</v>
      </c>
      <c r="H36" s="289" t="e">
        <f>#REF!/#REF!*100</f>
        <v>#REF!</v>
      </c>
      <c r="I36" s="289" t="e">
        <f>#REF!/#REF!*100</f>
        <v>#REF!</v>
      </c>
      <c r="J36" s="289" t="e">
        <f>#REF!/#REF!*100</f>
        <v>#REF!</v>
      </c>
      <c r="K36" s="289" t="e">
        <f>#REF!/#REF!*100</f>
        <v>#REF!</v>
      </c>
      <c r="L36" s="289" t="e">
        <f>#REF!/#REF!*100</f>
        <v>#REF!</v>
      </c>
      <c r="M36" s="289" t="e">
        <f>#REF!/#REF!*100</f>
        <v>#REF!</v>
      </c>
      <c r="N36" s="289" t="e">
        <f>#REF!/#REF!*100</f>
        <v>#REF!</v>
      </c>
      <c r="O36" s="289" t="e">
        <f>#REF!/#REF!*100</f>
        <v>#REF!</v>
      </c>
      <c r="P36" s="289" t="e">
        <f>#REF!/#REF!*100</f>
        <v>#REF!</v>
      </c>
      <c r="Q36" s="289" t="e">
        <f>#REF!/#REF!*100</f>
        <v>#REF!</v>
      </c>
    </row>
    <row r="37" spans="1:17" s="102" customFormat="1">
      <c r="A37" s="111" t="s">
        <v>587</v>
      </c>
      <c r="B37" s="286" t="e">
        <f>#REF!/#REF!*100</f>
        <v>#REF!</v>
      </c>
      <c r="C37" s="287" t="e">
        <f>#REF!/#REF!*100</f>
        <v>#REF!</v>
      </c>
      <c r="D37" s="286" t="e">
        <f>#REF!/#REF!*100</f>
        <v>#REF!</v>
      </c>
      <c r="E37" s="287" t="e">
        <f>#REF!/#REF!*100</f>
        <v>#REF!</v>
      </c>
      <c r="F37" s="286" t="e">
        <f>#REF!/#REF!*100</f>
        <v>#REF!</v>
      </c>
      <c r="G37" s="287" t="e">
        <f>#REF!/#REF!*100</f>
        <v>#REF!</v>
      </c>
      <c r="H37" s="287" t="e">
        <f>#REF!/#REF!*100</f>
        <v>#REF!</v>
      </c>
      <c r="I37" s="287" t="e">
        <f>#REF!/#REF!*100</f>
        <v>#REF!</v>
      </c>
      <c r="J37" s="287" t="e">
        <f>#REF!/#REF!*100</f>
        <v>#REF!</v>
      </c>
      <c r="K37" s="287" t="e">
        <f>#REF!/#REF!*100</f>
        <v>#REF!</v>
      </c>
      <c r="L37" s="287" t="e">
        <f>#REF!/#REF!*100</f>
        <v>#REF!</v>
      </c>
      <c r="M37" s="287" t="e">
        <f>#REF!/#REF!*100</f>
        <v>#REF!</v>
      </c>
      <c r="N37" s="287" t="e">
        <f>#REF!/#REF!*100</f>
        <v>#REF!</v>
      </c>
      <c r="O37" s="287" t="e">
        <f>#REF!/#REF!*100</f>
        <v>#REF!</v>
      </c>
      <c r="P37" s="287" t="e">
        <f>#REF!/#REF!*100</f>
        <v>#REF!</v>
      </c>
      <c r="Q37" s="287" t="e">
        <f>#REF!/#REF!*100</f>
        <v>#REF!</v>
      </c>
    </row>
    <row r="38" spans="1:17" s="102" customFormat="1">
      <c r="A38" s="111" t="s">
        <v>588</v>
      </c>
      <c r="B38" s="286" t="e">
        <f>#REF!/#REF!*100</f>
        <v>#REF!</v>
      </c>
      <c r="C38" s="287" t="e">
        <f>#REF!/#REF!*100</f>
        <v>#REF!</v>
      </c>
      <c r="D38" s="286" t="e">
        <f>#REF!/#REF!*100</f>
        <v>#REF!</v>
      </c>
      <c r="E38" s="287" t="e">
        <f>#REF!/#REF!*100</f>
        <v>#REF!</v>
      </c>
      <c r="F38" s="286" t="e">
        <f>#REF!/#REF!*100</f>
        <v>#REF!</v>
      </c>
      <c r="G38" s="287" t="e">
        <f>#REF!/#REF!*100</f>
        <v>#REF!</v>
      </c>
      <c r="H38" s="287" t="e">
        <f>#REF!/#REF!*100</f>
        <v>#REF!</v>
      </c>
      <c r="I38" s="287" t="e">
        <f>#REF!/#REF!*100</f>
        <v>#REF!</v>
      </c>
      <c r="J38" s="287" t="e">
        <f>#REF!/#REF!*100</f>
        <v>#REF!</v>
      </c>
      <c r="K38" s="287" t="e">
        <f>#REF!/#REF!*100</f>
        <v>#REF!</v>
      </c>
      <c r="L38" s="287" t="e">
        <f>#REF!/#REF!*100</f>
        <v>#REF!</v>
      </c>
      <c r="M38" s="287" t="e">
        <f>#REF!/#REF!*100</f>
        <v>#REF!</v>
      </c>
      <c r="N38" s="287" t="e">
        <f>#REF!/#REF!*100</f>
        <v>#REF!</v>
      </c>
      <c r="O38" s="287" t="e">
        <f>#REF!/#REF!*100</f>
        <v>#REF!</v>
      </c>
      <c r="P38" s="287" t="e">
        <f>#REF!/#REF!*100</f>
        <v>#REF!</v>
      </c>
      <c r="Q38" s="287" t="e">
        <f>#REF!/#REF!*100</f>
        <v>#REF!</v>
      </c>
    </row>
    <row r="39" spans="1:17" s="102" customFormat="1">
      <c r="A39" s="111" t="s">
        <v>589</v>
      </c>
      <c r="B39" s="286" t="e">
        <f>#REF!/#REF!*100</f>
        <v>#REF!</v>
      </c>
      <c r="C39" s="287" t="e">
        <f>#REF!/#REF!*100</f>
        <v>#REF!</v>
      </c>
      <c r="D39" s="286" t="e">
        <f>#REF!/#REF!*100</f>
        <v>#REF!</v>
      </c>
      <c r="E39" s="287" t="e">
        <f>#REF!/#REF!*100</f>
        <v>#REF!</v>
      </c>
      <c r="F39" s="286" t="e">
        <f>#REF!/#REF!*100</f>
        <v>#REF!</v>
      </c>
      <c r="G39" s="287" t="e">
        <f>#REF!/#REF!*100</f>
        <v>#REF!</v>
      </c>
      <c r="H39" s="287" t="e">
        <f>#REF!/#REF!*100</f>
        <v>#REF!</v>
      </c>
      <c r="I39" s="287" t="e">
        <f>#REF!/#REF!*100</f>
        <v>#REF!</v>
      </c>
      <c r="J39" s="287" t="e">
        <f>#REF!/#REF!*100</f>
        <v>#REF!</v>
      </c>
      <c r="K39" s="287" t="e">
        <f>#REF!/#REF!*100</f>
        <v>#REF!</v>
      </c>
      <c r="L39" s="287" t="e">
        <f>#REF!/#REF!*100</f>
        <v>#REF!</v>
      </c>
      <c r="M39" s="287" t="e">
        <f>#REF!/#REF!*100</f>
        <v>#REF!</v>
      </c>
      <c r="N39" s="287" t="e">
        <f>#REF!/#REF!*100</f>
        <v>#REF!</v>
      </c>
      <c r="O39" s="287" t="e">
        <f>#REF!/#REF!*100</f>
        <v>#REF!</v>
      </c>
      <c r="P39" s="287" t="e">
        <f>#REF!/#REF!*100</f>
        <v>#REF!</v>
      </c>
      <c r="Q39" s="287" t="e">
        <f>#REF!/#REF!*100</f>
        <v>#REF!</v>
      </c>
    </row>
    <row r="40" spans="1:17" s="102" customFormat="1">
      <c r="A40" s="111" t="s">
        <v>590</v>
      </c>
      <c r="B40" s="286" t="e">
        <f>#REF!/#REF!*100</f>
        <v>#REF!</v>
      </c>
      <c r="C40" s="287" t="e">
        <f>#REF!/#REF!*100</f>
        <v>#REF!</v>
      </c>
      <c r="D40" s="286" t="e">
        <f>#REF!/#REF!*100</f>
        <v>#REF!</v>
      </c>
      <c r="E40" s="287" t="e">
        <f>#REF!/#REF!*100</f>
        <v>#REF!</v>
      </c>
      <c r="F40" s="286" t="e">
        <f>#REF!/#REF!*100</f>
        <v>#REF!</v>
      </c>
      <c r="G40" s="287" t="e">
        <f>#REF!/#REF!*100</f>
        <v>#REF!</v>
      </c>
      <c r="H40" s="287" t="e">
        <f>#REF!/#REF!*100</f>
        <v>#REF!</v>
      </c>
      <c r="I40" s="287" t="e">
        <f>#REF!/#REF!*100</f>
        <v>#REF!</v>
      </c>
      <c r="J40" s="287" t="e">
        <f>#REF!/#REF!*100</f>
        <v>#REF!</v>
      </c>
      <c r="K40" s="287" t="e">
        <f>#REF!/#REF!*100</f>
        <v>#REF!</v>
      </c>
      <c r="L40" s="287" t="e">
        <f>#REF!/#REF!*100</f>
        <v>#REF!</v>
      </c>
      <c r="M40" s="287" t="e">
        <f>#REF!/#REF!*100</f>
        <v>#REF!</v>
      </c>
      <c r="N40" s="287" t="e">
        <f>#REF!/#REF!*100</f>
        <v>#REF!</v>
      </c>
      <c r="O40" s="287" t="e">
        <f>#REF!/#REF!*100</f>
        <v>#REF!</v>
      </c>
      <c r="P40" s="287" t="e">
        <f>#REF!/#REF!*100</f>
        <v>#REF!</v>
      </c>
      <c r="Q40" s="287" t="e">
        <f>#REF!/#REF!*100</f>
        <v>#REF!</v>
      </c>
    </row>
    <row r="41" spans="1:17" s="102" customFormat="1">
      <c r="A41" s="171" t="s">
        <v>591</v>
      </c>
      <c r="B41" s="288" t="e">
        <f>#REF!/#REF!*100</f>
        <v>#REF!</v>
      </c>
      <c r="C41" s="289" t="e">
        <f>#REF!/#REF!*100</f>
        <v>#REF!</v>
      </c>
      <c r="D41" s="288" t="e">
        <f>#REF!/#REF!*100</f>
        <v>#REF!</v>
      </c>
      <c r="E41" s="289" t="e">
        <f>#REF!/#REF!*100</f>
        <v>#REF!</v>
      </c>
      <c r="F41" s="288" t="e">
        <f>#REF!/#REF!*100</f>
        <v>#REF!</v>
      </c>
      <c r="G41" s="289" t="e">
        <f>#REF!/#REF!*100</f>
        <v>#REF!</v>
      </c>
      <c r="H41" s="289" t="e">
        <f>#REF!/#REF!*100</f>
        <v>#REF!</v>
      </c>
      <c r="I41" s="289" t="e">
        <f>#REF!/#REF!*100</f>
        <v>#REF!</v>
      </c>
      <c r="J41" s="289" t="e">
        <f>#REF!/#REF!*100</f>
        <v>#REF!</v>
      </c>
      <c r="K41" s="289" t="e">
        <f>#REF!/#REF!*100</f>
        <v>#REF!</v>
      </c>
      <c r="L41" s="289" t="e">
        <f>#REF!/#REF!*100</f>
        <v>#REF!</v>
      </c>
      <c r="M41" s="289" t="e">
        <f>#REF!/#REF!*100</f>
        <v>#REF!</v>
      </c>
      <c r="N41" s="289" t="e">
        <f>#REF!/#REF!*100</f>
        <v>#REF!</v>
      </c>
      <c r="O41" s="289" t="e">
        <f>#REF!/#REF!*100</f>
        <v>#REF!</v>
      </c>
      <c r="P41" s="289" t="e">
        <f>#REF!/#REF!*100</f>
        <v>#REF!</v>
      </c>
      <c r="Q41" s="289" t="e">
        <f>#REF!/#REF!*100</f>
        <v>#REF!</v>
      </c>
    </row>
    <row r="42" spans="1:17" s="102" customFormat="1">
      <c r="A42" s="111" t="s">
        <v>592</v>
      </c>
      <c r="B42" s="286" t="e">
        <f>#REF!/#REF!*100</f>
        <v>#REF!</v>
      </c>
      <c r="C42" s="287" t="e">
        <f>#REF!/#REF!*100</f>
        <v>#REF!</v>
      </c>
      <c r="D42" s="286" t="e">
        <f>#REF!/#REF!*100</f>
        <v>#REF!</v>
      </c>
      <c r="E42" s="287" t="e">
        <f>#REF!/#REF!*100</f>
        <v>#REF!</v>
      </c>
      <c r="F42" s="286" t="e">
        <f>#REF!/#REF!*100</f>
        <v>#REF!</v>
      </c>
      <c r="G42" s="287" t="e">
        <f>#REF!/#REF!*100</f>
        <v>#REF!</v>
      </c>
      <c r="H42" s="287" t="e">
        <f>#REF!/#REF!*100</f>
        <v>#REF!</v>
      </c>
      <c r="I42" s="287" t="e">
        <f>#REF!/#REF!*100</f>
        <v>#REF!</v>
      </c>
      <c r="J42" s="287" t="e">
        <f>#REF!/#REF!*100</f>
        <v>#REF!</v>
      </c>
      <c r="K42" s="287" t="e">
        <f>#REF!/#REF!*100</f>
        <v>#REF!</v>
      </c>
      <c r="L42" s="287" t="e">
        <f>#REF!/#REF!*100</f>
        <v>#REF!</v>
      </c>
      <c r="M42" s="287" t="e">
        <f>#REF!/#REF!*100</f>
        <v>#REF!</v>
      </c>
      <c r="N42" s="287" t="e">
        <f>#REF!/#REF!*100</f>
        <v>#REF!</v>
      </c>
      <c r="O42" s="287" t="e">
        <f>#REF!/#REF!*100</f>
        <v>#REF!</v>
      </c>
      <c r="P42" s="287" t="e">
        <f>#REF!/#REF!*100</f>
        <v>#REF!</v>
      </c>
      <c r="Q42" s="287" t="e">
        <f>#REF!/#REF!*100</f>
        <v>#REF!</v>
      </c>
    </row>
    <row r="43" spans="1:17" s="102" customFormat="1">
      <c r="A43" s="111" t="s">
        <v>593</v>
      </c>
      <c r="B43" s="286" t="e">
        <f>#REF!/#REF!*100</f>
        <v>#REF!</v>
      </c>
      <c r="C43" s="287" t="e">
        <f>#REF!/#REF!*100</f>
        <v>#REF!</v>
      </c>
      <c r="D43" s="286" t="e">
        <f>#REF!/#REF!*100</f>
        <v>#REF!</v>
      </c>
      <c r="E43" s="287" t="e">
        <f>#REF!/#REF!*100</f>
        <v>#REF!</v>
      </c>
      <c r="F43" s="286" t="e">
        <f>#REF!/#REF!*100</f>
        <v>#REF!</v>
      </c>
      <c r="G43" s="287" t="e">
        <f>#REF!/#REF!*100</f>
        <v>#REF!</v>
      </c>
      <c r="H43" s="287" t="e">
        <f>#REF!/#REF!*100</f>
        <v>#REF!</v>
      </c>
      <c r="I43" s="287" t="e">
        <f>#REF!/#REF!*100</f>
        <v>#REF!</v>
      </c>
      <c r="J43" s="287" t="e">
        <f>#REF!/#REF!*100</f>
        <v>#REF!</v>
      </c>
      <c r="K43" s="287" t="e">
        <f>#REF!/#REF!*100</f>
        <v>#REF!</v>
      </c>
      <c r="L43" s="287" t="e">
        <f>#REF!/#REF!*100</f>
        <v>#REF!</v>
      </c>
      <c r="M43" s="287" t="e">
        <f>#REF!/#REF!*100</f>
        <v>#REF!</v>
      </c>
      <c r="N43" s="287" t="e">
        <f>#REF!/#REF!*100</f>
        <v>#REF!</v>
      </c>
      <c r="O43" s="287" t="e">
        <f>#REF!/#REF!*100</f>
        <v>#REF!</v>
      </c>
      <c r="P43" s="287" t="e">
        <f>#REF!/#REF!*100</f>
        <v>#REF!</v>
      </c>
      <c r="Q43" s="287" t="e">
        <f>#REF!/#REF!*100</f>
        <v>#REF!</v>
      </c>
    </row>
    <row r="44" spans="1:17" s="102" customFormat="1">
      <c r="A44" s="111" t="s">
        <v>594</v>
      </c>
      <c r="B44" s="286" t="e">
        <f>#REF!/#REF!*100</f>
        <v>#REF!</v>
      </c>
      <c r="C44" s="287" t="e">
        <f>#REF!/#REF!*100</f>
        <v>#REF!</v>
      </c>
      <c r="D44" s="286" t="e">
        <f>#REF!/#REF!*100</f>
        <v>#REF!</v>
      </c>
      <c r="E44" s="287" t="e">
        <f>#REF!/#REF!*100</f>
        <v>#REF!</v>
      </c>
      <c r="F44" s="286" t="e">
        <f>#REF!/#REF!*100</f>
        <v>#REF!</v>
      </c>
      <c r="G44" s="287" t="e">
        <f>#REF!/#REF!*100</f>
        <v>#REF!</v>
      </c>
      <c r="H44" s="287" t="e">
        <f>#REF!/#REF!*100</f>
        <v>#REF!</v>
      </c>
      <c r="I44" s="287" t="e">
        <f>#REF!/#REF!*100</f>
        <v>#REF!</v>
      </c>
      <c r="J44" s="287" t="e">
        <f>#REF!/#REF!*100</f>
        <v>#REF!</v>
      </c>
      <c r="K44" s="287" t="e">
        <f>#REF!/#REF!*100</f>
        <v>#REF!</v>
      </c>
      <c r="L44" s="287" t="e">
        <f>#REF!/#REF!*100</f>
        <v>#REF!</v>
      </c>
      <c r="M44" s="287" t="e">
        <f>#REF!/#REF!*100</f>
        <v>#REF!</v>
      </c>
      <c r="N44" s="287" t="e">
        <f>#REF!/#REF!*100</f>
        <v>#REF!</v>
      </c>
      <c r="O44" s="287" t="e">
        <f>#REF!/#REF!*100</f>
        <v>#REF!</v>
      </c>
      <c r="P44" s="287" t="e">
        <f>#REF!/#REF!*100</f>
        <v>#REF!</v>
      </c>
      <c r="Q44" s="287" t="e">
        <f>#REF!/#REF!*100</f>
        <v>#REF!</v>
      </c>
    </row>
    <row r="45" spans="1:17" s="102" customFormat="1">
      <c r="A45" s="111" t="s">
        <v>595</v>
      </c>
      <c r="B45" s="286" t="e">
        <f>#REF!/#REF!*100</f>
        <v>#REF!</v>
      </c>
      <c r="C45" s="287" t="e">
        <f>#REF!/#REF!*100</f>
        <v>#REF!</v>
      </c>
      <c r="D45" s="286" t="e">
        <f>#REF!/#REF!*100</f>
        <v>#REF!</v>
      </c>
      <c r="E45" s="287" t="e">
        <f>#REF!/#REF!*100</f>
        <v>#REF!</v>
      </c>
      <c r="F45" s="286" t="e">
        <f>#REF!/#REF!*100</f>
        <v>#REF!</v>
      </c>
      <c r="G45" s="287" t="e">
        <f>#REF!/#REF!*100</f>
        <v>#REF!</v>
      </c>
      <c r="H45" s="287" t="e">
        <f>#REF!/#REF!*100</f>
        <v>#REF!</v>
      </c>
      <c r="I45" s="287" t="e">
        <f>#REF!/#REF!*100</f>
        <v>#REF!</v>
      </c>
      <c r="J45" s="287" t="e">
        <f>#REF!/#REF!*100</f>
        <v>#REF!</v>
      </c>
      <c r="K45" s="287" t="e">
        <f>#REF!/#REF!*100</f>
        <v>#REF!</v>
      </c>
      <c r="L45" s="287" t="e">
        <f>#REF!/#REF!*100</f>
        <v>#REF!</v>
      </c>
      <c r="M45" s="287" t="e">
        <f>#REF!/#REF!*100</f>
        <v>#REF!</v>
      </c>
      <c r="N45" s="287" t="e">
        <f>#REF!/#REF!*100</f>
        <v>#REF!</v>
      </c>
      <c r="O45" s="287" t="e">
        <f>#REF!/#REF!*100</f>
        <v>#REF!</v>
      </c>
      <c r="P45" s="287" t="e">
        <f>#REF!/#REF!*100</f>
        <v>#REF!</v>
      </c>
      <c r="Q45" s="287" t="e">
        <f>#REF!/#REF!*100</f>
        <v>#REF!</v>
      </c>
    </row>
    <row r="46" spans="1:17" s="102" customFormat="1">
      <c r="A46" s="171" t="s">
        <v>596</v>
      </c>
      <c r="B46" s="288" t="e">
        <f>#REF!/#REF!*100</f>
        <v>#REF!</v>
      </c>
      <c r="C46" s="289" t="e">
        <f>#REF!/#REF!*100</f>
        <v>#REF!</v>
      </c>
      <c r="D46" s="288" t="e">
        <f>#REF!/#REF!*100</f>
        <v>#REF!</v>
      </c>
      <c r="E46" s="289" t="e">
        <f>#REF!/#REF!*100</f>
        <v>#REF!</v>
      </c>
      <c r="F46" s="288" t="e">
        <f>#REF!/#REF!*100</f>
        <v>#REF!</v>
      </c>
      <c r="G46" s="289" t="e">
        <f>#REF!/#REF!*100</f>
        <v>#REF!</v>
      </c>
      <c r="H46" s="289" t="e">
        <f>#REF!/#REF!*100</f>
        <v>#REF!</v>
      </c>
      <c r="I46" s="289" t="e">
        <f>#REF!/#REF!*100</f>
        <v>#REF!</v>
      </c>
      <c r="J46" s="289" t="e">
        <f>#REF!/#REF!*100</f>
        <v>#REF!</v>
      </c>
      <c r="K46" s="289" t="e">
        <f>#REF!/#REF!*100</f>
        <v>#REF!</v>
      </c>
      <c r="L46" s="289" t="e">
        <f>#REF!/#REF!*100</f>
        <v>#REF!</v>
      </c>
      <c r="M46" s="289" t="e">
        <f>#REF!/#REF!*100</f>
        <v>#REF!</v>
      </c>
      <c r="N46" s="289" t="e">
        <f>#REF!/#REF!*100</f>
        <v>#REF!</v>
      </c>
      <c r="O46" s="289" t="e">
        <f>#REF!/#REF!*100</f>
        <v>#REF!</v>
      </c>
      <c r="P46" s="289" t="e">
        <f>#REF!/#REF!*100</f>
        <v>#REF!</v>
      </c>
      <c r="Q46" s="289" t="e">
        <f>#REF!/#REF!*100</f>
        <v>#REF!</v>
      </c>
    </row>
    <row r="47" spans="1:17" s="102" customFormat="1">
      <c r="A47" s="111" t="s">
        <v>597</v>
      </c>
      <c r="B47" s="286" t="e">
        <f>#REF!/#REF!*100</f>
        <v>#REF!</v>
      </c>
      <c r="C47" s="287" t="e">
        <f>#REF!/#REF!*100</f>
        <v>#REF!</v>
      </c>
      <c r="D47" s="286" t="e">
        <f>#REF!/#REF!*100</f>
        <v>#REF!</v>
      </c>
      <c r="E47" s="287" t="e">
        <f>#REF!/#REF!*100</f>
        <v>#REF!</v>
      </c>
      <c r="F47" s="286" t="e">
        <f>#REF!/#REF!*100</f>
        <v>#REF!</v>
      </c>
      <c r="G47" s="287" t="e">
        <f>#REF!/#REF!*100</f>
        <v>#REF!</v>
      </c>
      <c r="H47" s="287" t="e">
        <f>#REF!/#REF!*100</f>
        <v>#REF!</v>
      </c>
      <c r="I47" s="287" t="e">
        <f>#REF!/#REF!*100</f>
        <v>#REF!</v>
      </c>
      <c r="J47" s="287" t="e">
        <f>#REF!/#REF!*100</f>
        <v>#REF!</v>
      </c>
      <c r="K47" s="287" t="e">
        <f>#REF!/#REF!*100</f>
        <v>#REF!</v>
      </c>
      <c r="L47" s="287" t="e">
        <f>#REF!/#REF!*100</f>
        <v>#REF!</v>
      </c>
      <c r="M47" s="287" t="e">
        <f>#REF!/#REF!*100</f>
        <v>#REF!</v>
      </c>
      <c r="N47" s="287" t="e">
        <f>#REF!/#REF!*100</f>
        <v>#REF!</v>
      </c>
      <c r="O47" s="287" t="e">
        <f>#REF!/#REF!*100</f>
        <v>#REF!</v>
      </c>
      <c r="P47" s="287" t="e">
        <f>#REF!/#REF!*100</f>
        <v>#REF!</v>
      </c>
      <c r="Q47" s="287" t="e">
        <f>#REF!/#REF!*100</f>
        <v>#REF!</v>
      </c>
    </row>
    <row r="48" spans="1:17" s="102" customFormat="1">
      <c r="A48" s="111" t="s">
        <v>598</v>
      </c>
      <c r="B48" s="286" t="e">
        <f>#REF!/#REF!*100</f>
        <v>#REF!</v>
      </c>
      <c r="C48" s="287" t="e">
        <f>#REF!/#REF!*100</f>
        <v>#REF!</v>
      </c>
      <c r="D48" s="286" t="e">
        <f>#REF!/#REF!*100</f>
        <v>#REF!</v>
      </c>
      <c r="E48" s="287" t="e">
        <f>#REF!/#REF!*100</f>
        <v>#REF!</v>
      </c>
      <c r="F48" s="286" t="e">
        <f>#REF!/#REF!*100</f>
        <v>#REF!</v>
      </c>
      <c r="G48" s="287" t="e">
        <f>#REF!/#REF!*100</f>
        <v>#REF!</v>
      </c>
      <c r="H48" s="287" t="e">
        <f>#REF!/#REF!*100</f>
        <v>#REF!</v>
      </c>
      <c r="I48" s="287" t="e">
        <f>#REF!/#REF!*100</f>
        <v>#REF!</v>
      </c>
      <c r="J48" s="287" t="e">
        <f>#REF!/#REF!*100</f>
        <v>#REF!</v>
      </c>
      <c r="K48" s="287" t="e">
        <f>#REF!/#REF!*100</f>
        <v>#REF!</v>
      </c>
      <c r="L48" s="287" t="e">
        <f>#REF!/#REF!*100</f>
        <v>#REF!</v>
      </c>
      <c r="M48" s="287" t="e">
        <f>#REF!/#REF!*100</f>
        <v>#REF!</v>
      </c>
      <c r="N48" s="287" t="e">
        <f>#REF!/#REF!*100</f>
        <v>#REF!</v>
      </c>
      <c r="O48" s="287" t="e">
        <f>#REF!/#REF!*100</f>
        <v>#REF!</v>
      </c>
      <c r="P48" s="287" t="e">
        <f>#REF!/#REF!*100</f>
        <v>#REF!</v>
      </c>
      <c r="Q48" s="287" t="e">
        <f>#REF!/#REF!*100</f>
        <v>#REF!</v>
      </c>
    </row>
    <row r="49" spans="1:17" s="102" customFormat="1">
      <c r="A49" s="111" t="s">
        <v>599</v>
      </c>
      <c r="B49" s="286" t="e">
        <f>#REF!/#REF!*100</f>
        <v>#REF!</v>
      </c>
      <c r="C49" s="287" t="e">
        <f>#REF!/#REF!*100</f>
        <v>#REF!</v>
      </c>
      <c r="D49" s="286" t="e">
        <f>#REF!/#REF!*100</f>
        <v>#REF!</v>
      </c>
      <c r="E49" s="287" t="e">
        <f>#REF!/#REF!*100</f>
        <v>#REF!</v>
      </c>
      <c r="F49" s="286" t="e">
        <f>#REF!/#REF!*100</f>
        <v>#REF!</v>
      </c>
      <c r="G49" s="287" t="e">
        <f>#REF!/#REF!*100</f>
        <v>#REF!</v>
      </c>
      <c r="H49" s="287" t="e">
        <f>#REF!/#REF!*100</f>
        <v>#REF!</v>
      </c>
      <c r="I49" s="287" t="e">
        <f>#REF!/#REF!*100</f>
        <v>#REF!</v>
      </c>
      <c r="J49" s="287" t="e">
        <f>#REF!/#REF!*100</f>
        <v>#REF!</v>
      </c>
      <c r="K49" s="287" t="e">
        <f>#REF!/#REF!*100</f>
        <v>#REF!</v>
      </c>
      <c r="L49" s="287" t="e">
        <f>#REF!/#REF!*100</f>
        <v>#REF!</v>
      </c>
      <c r="M49" s="287" t="e">
        <f>#REF!/#REF!*100</f>
        <v>#REF!</v>
      </c>
      <c r="N49" s="287" t="e">
        <f>#REF!/#REF!*100</f>
        <v>#REF!</v>
      </c>
      <c r="O49" s="287" t="e">
        <f>#REF!/#REF!*100</f>
        <v>#REF!</v>
      </c>
      <c r="P49" s="287" t="e">
        <f>#REF!/#REF!*100</f>
        <v>#REF!</v>
      </c>
      <c r="Q49" s="287" t="e">
        <f>#REF!/#REF!*100</f>
        <v>#REF!</v>
      </c>
    </row>
    <row r="50" spans="1:17" s="102" customFormat="1">
      <c r="A50" s="111" t="s">
        <v>600</v>
      </c>
      <c r="B50" s="286" t="e">
        <f>#REF!/#REF!*100</f>
        <v>#REF!</v>
      </c>
      <c r="C50" s="287" t="e">
        <f>#REF!/#REF!*100</f>
        <v>#REF!</v>
      </c>
      <c r="D50" s="286" t="e">
        <f>#REF!/#REF!*100</f>
        <v>#REF!</v>
      </c>
      <c r="E50" s="287" t="e">
        <f>#REF!/#REF!*100</f>
        <v>#REF!</v>
      </c>
      <c r="F50" s="286" t="e">
        <f>#REF!/#REF!*100</f>
        <v>#REF!</v>
      </c>
      <c r="G50" s="287" t="e">
        <f>#REF!/#REF!*100</f>
        <v>#REF!</v>
      </c>
      <c r="H50" s="287" t="e">
        <f>#REF!/#REF!*100</f>
        <v>#REF!</v>
      </c>
      <c r="I50" s="287" t="e">
        <f>#REF!/#REF!*100</f>
        <v>#REF!</v>
      </c>
      <c r="J50" s="287" t="e">
        <f>#REF!/#REF!*100</f>
        <v>#REF!</v>
      </c>
      <c r="K50" s="287" t="e">
        <f>#REF!/#REF!*100</f>
        <v>#REF!</v>
      </c>
      <c r="L50" s="287" t="e">
        <f>#REF!/#REF!*100</f>
        <v>#REF!</v>
      </c>
      <c r="M50" s="287" t="e">
        <f>#REF!/#REF!*100</f>
        <v>#REF!</v>
      </c>
      <c r="N50" s="287" t="e">
        <f>#REF!/#REF!*100</f>
        <v>#REF!</v>
      </c>
      <c r="O50" s="287" t="e">
        <f>#REF!/#REF!*100</f>
        <v>#REF!</v>
      </c>
      <c r="P50" s="287" t="e">
        <f>#REF!/#REF!*100</f>
        <v>#REF!</v>
      </c>
      <c r="Q50" s="287" t="e">
        <f>#REF!/#REF!*100</f>
        <v>#REF!</v>
      </c>
    </row>
    <row r="51" spans="1:17" s="102" customFormat="1">
      <c r="A51" s="171" t="s">
        <v>601</v>
      </c>
      <c r="B51" s="288" t="e">
        <f>#REF!/#REF!*100</f>
        <v>#REF!</v>
      </c>
      <c r="C51" s="289" t="e">
        <f>#REF!/#REF!*100</f>
        <v>#REF!</v>
      </c>
      <c r="D51" s="288" t="e">
        <f>#REF!/#REF!*100</f>
        <v>#REF!</v>
      </c>
      <c r="E51" s="289" t="e">
        <f>#REF!/#REF!*100</f>
        <v>#REF!</v>
      </c>
      <c r="F51" s="288" t="e">
        <f>#REF!/#REF!*100</f>
        <v>#REF!</v>
      </c>
      <c r="G51" s="289" t="e">
        <f>#REF!/#REF!*100</f>
        <v>#REF!</v>
      </c>
      <c r="H51" s="289" t="e">
        <f>#REF!/#REF!*100</f>
        <v>#REF!</v>
      </c>
      <c r="I51" s="289" t="e">
        <f>#REF!/#REF!*100</f>
        <v>#REF!</v>
      </c>
      <c r="J51" s="289" t="e">
        <f>#REF!/#REF!*100</f>
        <v>#REF!</v>
      </c>
      <c r="K51" s="289" t="e">
        <f>#REF!/#REF!*100</f>
        <v>#REF!</v>
      </c>
      <c r="L51" s="289" t="e">
        <f>#REF!/#REF!*100</f>
        <v>#REF!</v>
      </c>
      <c r="M51" s="289" t="e">
        <f>#REF!/#REF!*100</f>
        <v>#REF!</v>
      </c>
      <c r="N51" s="289" t="e">
        <f>#REF!/#REF!*100</f>
        <v>#REF!</v>
      </c>
      <c r="O51" s="289" t="e">
        <f>#REF!/#REF!*100</f>
        <v>#REF!</v>
      </c>
      <c r="P51" s="289" t="e">
        <f>#REF!/#REF!*100</f>
        <v>#REF!</v>
      </c>
      <c r="Q51" s="289" t="e">
        <f>#REF!/#REF!*100</f>
        <v>#REF!</v>
      </c>
    </row>
    <row r="52" spans="1:17" s="102" customFormat="1">
      <c r="A52" s="111" t="s">
        <v>602</v>
      </c>
      <c r="B52" s="286" t="e">
        <f>#REF!/#REF!*100</f>
        <v>#REF!</v>
      </c>
      <c r="C52" s="287" t="e">
        <f>#REF!/#REF!*100</f>
        <v>#REF!</v>
      </c>
      <c r="D52" s="286" t="e">
        <f>#REF!/#REF!*100</f>
        <v>#REF!</v>
      </c>
      <c r="E52" s="287" t="e">
        <f>#REF!/#REF!*100</f>
        <v>#REF!</v>
      </c>
      <c r="F52" s="286" t="e">
        <f>#REF!/#REF!*100</f>
        <v>#REF!</v>
      </c>
      <c r="G52" s="287" t="e">
        <f>#REF!/#REF!*100</f>
        <v>#REF!</v>
      </c>
      <c r="H52" s="287" t="e">
        <f>#REF!/#REF!*100</f>
        <v>#REF!</v>
      </c>
      <c r="I52" s="287" t="e">
        <f>#REF!/#REF!*100</f>
        <v>#REF!</v>
      </c>
      <c r="J52" s="287" t="e">
        <f>#REF!/#REF!*100</f>
        <v>#REF!</v>
      </c>
      <c r="K52" s="287" t="e">
        <f>#REF!/#REF!*100</f>
        <v>#REF!</v>
      </c>
      <c r="L52" s="287" t="e">
        <f>#REF!/#REF!*100</f>
        <v>#REF!</v>
      </c>
      <c r="M52" s="287" t="e">
        <f>#REF!/#REF!*100</f>
        <v>#REF!</v>
      </c>
      <c r="N52" s="287" t="e">
        <f>#REF!/#REF!*100</f>
        <v>#REF!</v>
      </c>
      <c r="O52" s="287" t="e">
        <f>#REF!/#REF!*100</f>
        <v>#REF!</v>
      </c>
      <c r="P52" s="287" t="e">
        <f>#REF!/#REF!*100</f>
        <v>#REF!</v>
      </c>
      <c r="Q52" s="287" t="e">
        <f>#REF!/#REF!*100</f>
        <v>#REF!</v>
      </c>
    </row>
    <row r="53" spans="1:17" s="102" customFormat="1">
      <c r="A53" s="111" t="s">
        <v>603</v>
      </c>
      <c r="B53" s="286" t="e">
        <f>#REF!/#REF!*100</f>
        <v>#REF!</v>
      </c>
      <c r="C53" s="287" t="e">
        <f>#REF!/#REF!*100</f>
        <v>#REF!</v>
      </c>
      <c r="D53" s="286" t="e">
        <f>#REF!/#REF!*100</f>
        <v>#REF!</v>
      </c>
      <c r="E53" s="287" t="e">
        <f>#REF!/#REF!*100</f>
        <v>#REF!</v>
      </c>
      <c r="F53" s="286" t="e">
        <f>#REF!/#REF!*100</f>
        <v>#REF!</v>
      </c>
      <c r="G53" s="287" t="e">
        <f>#REF!/#REF!*100</f>
        <v>#REF!</v>
      </c>
      <c r="H53" s="287" t="e">
        <f>#REF!/#REF!*100</f>
        <v>#REF!</v>
      </c>
      <c r="I53" s="287" t="e">
        <f>#REF!/#REF!*100</f>
        <v>#REF!</v>
      </c>
      <c r="J53" s="287" t="e">
        <f>#REF!/#REF!*100</f>
        <v>#REF!</v>
      </c>
      <c r="K53" s="287" t="e">
        <f>#REF!/#REF!*100</f>
        <v>#REF!</v>
      </c>
      <c r="L53" s="287" t="e">
        <f>#REF!/#REF!*100</f>
        <v>#REF!</v>
      </c>
      <c r="M53" s="287" t="e">
        <f>#REF!/#REF!*100</f>
        <v>#REF!</v>
      </c>
      <c r="N53" s="287" t="e">
        <f>#REF!/#REF!*100</f>
        <v>#REF!</v>
      </c>
      <c r="O53" s="287" t="e">
        <f>#REF!/#REF!*100</f>
        <v>#REF!</v>
      </c>
      <c r="P53" s="287" t="e">
        <f>#REF!/#REF!*100</f>
        <v>#REF!</v>
      </c>
      <c r="Q53" s="287" t="e">
        <f>#REF!/#REF!*100</f>
        <v>#REF!</v>
      </c>
    </row>
    <row r="54" spans="1:17" s="102" customFormat="1">
      <c r="A54" s="111" t="s">
        <v>604</v>
      </c>
      <c r="B54" s="286" t="e">
        <f>#REF!/#REF!*100</f>
        <v>#REF!</v>
      </c>
      <c r="C54" s="287" t="e">
        <f>#REF!/#REF!*100</f>
        <v>#REF!</v>
      </c>
      <c r="D54" s="286" t="e">
        <f>#REF!/#REF!*100</f>
        <v>#REF!</v>
      </c>
      <c r="E54" s="287" t="e">
        <f>#REF!/#REF!*100</f>
        <v>#REF!</v>
      </c>
      <c r="F54" s="286" t="e">
        <f>#REF!/#REF!*100</f>
        <v>#REF!</v>
      </c>
      <c r="G54" s="287" t="e">
        <f>#REF!/#REF!*100</f>
        <v>#REF!</v>
      </c>
      <c r="H54" s="287" t="e">
        <f>#REF!/#REF!*100</f>
        <v>#REF!</v>
      </c>
      <c r="I54" s="287" t="e">
        <f>#REF!/#REF!*100</f>
        <v>#REF!</v>
      </c>
      <c r="J54" s="287" t="e">
        <f>#REF!/#REF!*100</f>
        <v>#REF!</v>
      </c>
      <c r="K54" s="287" t="e">
        <f>#REF!/#REF!*100</f>
        <v>#REF!</v>
      </c>
      <c r="L54" s="287" t="e">
        <f>#REF!/#REF!*100</f>
        <v>#REF!</v>
      </c>
      <c r="M54" s="287" t="e">
        <f>#REF!/#REF!*100</f>
        <v>#REF!</v>
      </c>
      <c r="N54" s="287" t="e">
        <f>#REF!/#REF!*100</f>
        <v>#REF!</v>
      </c>
      <c r="O54" s="287" t="e">
        <f>#REF!/#REF!*100</f>
        <v>#REF!</v>
      </c>
      <c r="P54" s="287" t="e">
        <f>#REF!/#REF!*100</f>
        <v>#REF!</v>
      </c>
      <c r="Q54" s="287" t="e">
        <f>#REF!/#REF!*100</f>
        <v>#REF!</v>
      </c>
    </row>
    <row r="55" spans="1:17" s="102" customFormat="1">
      <c r="A55" s="111" t="s">
        <v>605</v>
      </c>
      <c r="B55" s="286" t="e">
        <f>#REF!/#REF!*100</f>
        <v>#REF!</v>
      </c>
      <c r="C55" s="287" t="e">
        <f>#REF!/#REF!*100</f>
        <v>#REF!</v>
      </c>
      <c r="D55" s="286" t="e">
        <f>#REF!/#REF!*100</f>
        <v>#REF!</v>
      </c>
      <c r="E55" s="287" t="e">
        <f>#REF!/#REF!*100</f>
        <v>#REF!</v>
      </c>
      <c r="F55" s="286" t="e">
        <f>#REF!/#REF!*100</f>
        <v>#REF!</v>
      </c>
      <c r="G55" s="287" t="e">
        <f>#REF!/#REF!*100</f>
        <v>#REF!</v>
      </c>
      <c r="H55" s="287" t="e">
        <f>#REF!/#REF!*100</f>
        <v>#REF!</v>
      </c>
      <c r="I55" s="287" t="e">
        <f>#REF!/#REF!*100</f>
        <v>#REF!</v>
      </c>
      <c r="J55" s="287" t="e">
        <f>#REF!/#REF!*100</f>
        <v>#REF!</v>
      </c>
      <c r="K55" s="287" t="e">
        <f>#REF!/#REF!*100</f>
        <v>#REF!</v>
      </c>
      <c r="L55" s="287" t="e">
        <f>#REF!/#REF!*100</f>
        <v>#REF!</v>
      </c>
      <c r="M55" s="287" t="e">
        <f>#REF!/#REF!*100</f>
        <v>#REF!</v>
      </c>
      <c r="N55" s="287" t="e">
        <f>#REF!/#REF!*100</f>
        <v>#REF!</v>
      </c>
      <c r="O55" s="287" t="e">
        <f>#REF!/#REF!*100</f>
        <v>#REF!</v>
      </c>
      <c r="P55" s="287" t="e">
        <f>#REF!/#REF!*100</f>
        <v>#REF!</v>
      </c>
      <c r="Q55" s="287" t="e">
        <f>#REF!/#REF!*100</f>
        <v>#REF!</v>
      </c>
    </row>
    <row r="56" spans="1:17" s="102" customFormat="1">
      <c r="A56" s="171" t="s">
        <v>606</v>
      </c>
      <c r="B56" s="288" t="e">
        <f>#REF!/#REF!*100</f>
        <v>#REF!</v>
      </c>
      <c r="C56" s="289" t="e">
        <f>#REF!/#REF!*100</f>
        <v>#REF!</v>
      </c>
      <c r="D56" s="288" t="e">
        <f>#REF!/#REF!*100</f>
        <v>#REF!</v>
      </c>
      <c r="E56" s="289" t="e">
        <f>#REF!/#REF!*100</f>
        <v>#REF!</v>
      </c>
      <c r="F56" s="288" t="e">
        <f>#REF!/#REF!*100</f>
        <v>#REF!</v>
      </c>
      <c r="G56" s="289" t="e">
        <f>#REF!/#REF!*100</f>
        <v>#REF!</v>
      </c>
      <c r="H56" s="289" t="e">
        <f>#REF!/#REF!*100</f>
        <v>#REF!</v>
      </c>
      <c r="I56" s="289" t="e">
        <f>#REF!/#REF!*100</f>
        <v>#REF!</v>
      </c>
      <c r="J56" s="289" t="e">
        <f>#REF!/#REF!*100</f>
        <v>#REF!</v>
      </c>
      <c r="K56" s="289" t="e">
        <f>#REF!/#REF!*100</f>
        <v>#REF!</v>
      </c>
      <c r="L56" s="289" t="e">
        <f>#REF!/#REF!*100</f>
        <v>#REF!</v>
      </c>
      <c r="M56" s="289" t="e">
        <f>#REF!/#REF!*100</f>
        <v>#REF!</v>
      </c>
      <c r="N56" s="289" t="e">
        <f>#REF!/#REF!*100</f>
        <v>#REF!</v>
      </c>
      <c r="O56" s="289" t="e">
        <f>#REF!/#REF!*100</f>
        <v>#REF!</v>
      </c>
      <c r="P56" s="289" t="e">
        <f>#REF!/#REF!*100</f>
        <v>#REF!</v>
      </c>
      <c r="Q56" s="289" t="e">
        <f>#REF!/#REF!*100</f>
        <v>#REF!</v>
      </c>
    </row>
  </sheetData>
  <customSheetViews>
    <customSheetView guid="{6F28069D-A7F4-41D2-AA1B-4487F97E36F1}" showRuler="0">
      <pageMargins left="0.77" right="0.78" top="0.59" bottom="0.6" header="0.51181102362204722" footer="0.47"/>
      <pageSetup paperSize="8" orientation="landscape" horizontalDpi="4294967292" r:id="rId1"/>
      <headerFooter alignWithMargins="0"/>
    </customSheetView>
  </customSheetViews>
  <mergeCells count="10">
    <mergeCell ref="P3:Q4"/>
    <mergeCell ref="H4:I4"/>
    <mergeCell ref="D3:I3"/>
    <mergeCell ref="J3:K4"/>
    <mergeCell ref="L3:M4"/>
    <mergeCell ref="B3:C4"/>
    <mergeCell ref="A3:A5"/>
    <mergeCell ref="D4:E4"/>
    <mergeCell ref="F4:G4"/>
    <mergeCell ref="N3:O4"/>
  </mergeCells>
  <phoneticPr fontId="2"/>
  <pageMargins left="0.77" right="0.78" top="0.59" bottom="0.6" header="0.51181102362204722" footer="0.47"/>
  <pageSetup paperSize="8" orientation="landscape" horizontalDpi="4294967292"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1"/>
  <dimension ref="A1:Q56"/>
  <sheetViews>
    <sheetView zoomScale="85" zoomScaleNormal="85" workbookViewId="0">
      <pane xSplit="1" ySplit="9" topLeftCell="B10" activePane="bottomRight" state="frozen"/>
      <selection sqref="A1:R1"/>
      <selection pane="topRight" sqref="A1:R1"/>
      <selection pane="bottomLeft" sqref="A1:R1"/>
      <selection pane="bottomRight"/>
    </sheetView>
  </sheetViews>
  <sheetFormatPr defaultColWidth="9" defaultRowHeight="13"/>
  <cols>
    <col min="1" max="1" width="14.90625" style="6" customWidth="1"/>
    <col min="2" max="17" width="11.08984375" style="5" customWidth="1"/>
    <col min="18" max="16384" width="9" style="5"/>
  </cols>
  <sheetData>
    <row r="1" spans="1:17" ht="28.5" customHeight="1">
      <c r="A1" s="3" t="s">
        <v>209</v>
      </c>
      <c r="B1" s="3"/>
      <c r="C1" s="3"/>
      <c r="D1" s="3"/>
      <c r="E1" s="3"/>
      <c r="F1" s="3"/>
      <c r="G1" s="3"/>
      <c r="H1" s="3"/>
      <c r="I1" s="3"/>
      <c r="J1" s="3"/>
      <c r="K1" s="3"/>
      <c r="L1" s="3"/>
      <c r="M1" s="3"/>
      <c r="N1" s="3"/>
      <c r="O1" s="3"/>
      <c r="P1" s="3"/>
      <c r="Q1" s="3"/>
    </row>
    <row r="2" spans="1:17">
      <c r="A2" s="212" t="s">
        <v>607</v>
      </c>
      <c r="Q2" s="8" t="s">
        <v>702</v>
      </c>
    </row>
    <row r="3" spans="1:17">
      <c r="A3" s="840" t="s">
        <v>559</v>
      </c>
      <c r="B3" s="771" t="s">
        <v>519</v>
      </c>
      <c r="C3" s="771"/>
      <c r="D3" s="766" t="s">
        <v>542</v>
      </c>
      <c r="E3" s="815"/>
      <c r="F3" s="815"/>
      <c r="G3" s="815"/>
      <c r="H3" s="815"/>
      <c r="I3" s="767"/>
      <c r="J3" s="810" t="s">
        <v>555</v>
      </c>
      <c r="K3" s="811"/>
      <c r="L3" s="810" t="s">
        <v>461</v>
      </c>
      <c r="M3" s="811"/>
      <c r="N3" s="810" t="s">
        <v>230</v>
      </c>
      <c r="O3" s="811"/>
      <c r="P3" s="810" t="s">
        <v>551</v>
      </c>
      <c r="Q3" s="811"/>
    </row>
    <row r="4" spans="1:17">
      <c r="A4" s="841"/>
      <c r="B4" s="771"/>
      <c r="C4" s="771"/>
      <c r="D4" s="766" t="s">
        <v>526</v>
      </c>
      <c r="E4" s="767"/>
      <c r="F4" s="766" t="s">
        <v>547</v>
      </c>
      <c r="G4" s="767"/>
      <c r="H4" s="766" t="s">
        <v>548</v>
      </c>
      <c r="I4" s="767"/>
      <c r="J4" s="812"/>
      <c r="K4" s="813"/>
      <c r="L4" s="812"/>
      <c r="M4" s="813"/>
      <c r="N4" s="812"/>
      <c r="O4" s="813"/>
      <c r="P4" s="812"/>
      <c r="Q4" s="813"/>
    </row>
    <row r="5" spans="1:17">
      <c r="A5" s="772"/>
      <c r="B5" s="11" t="s">
        <v>520</v>
      </c>
      <c r="C5" s="13" t="s">
        <v>521</v>
      </c>
      <c r="D5" s="11" t="s">
        <v>520</v>
      </c>
      <c r="E5" s="12" t="s">
        <v>521</v>
      </c>
      <c r="F5" s="11" t="s">
        <v>520</v>
      </c>
      <c r="G5" s="13" t="s">
        <v>521</v>
      </c>
      <c r="H5" s="11" t="s">
        <v>520</v>
      </c>
      <c r="I5" s="13" t="s">
        <v>521</v>
      </c>
      <c r="J5" s="11" t="s">
        <v>520</v>
      </c>
      <c r="K5" s="13" t="s">
        <v>521</v>
      </c>
      <c r="L5" s="11" t="s">
        <v>520</v>
      </c>
      <c r="M5" s="13" t="s">
        <v>521</v>
      </c>
      <c r="N5" s="11" t="s">
        <v>520</v>
      </c>
      <c r="O5" s="13" t="s">
        <v>521</v>
      </c>
      <c r="P5" s="11" t="s">
        <v>520</v>
      </c>
      <c r="Q5" s="11" t="s">
        <v>521</v>
      </c>
    </row>
    <row r="6" spans="1:17">
      <c r="A6" s="23"/>
      <c r="B6" s="276" t="s">
        <v>558</v>
      </c>
      <c r="C6" s="15" t="s">
        <v>558</v>
      </c>
      <c r="D6" s="14" t="s">
        <v>558</v>
      </c>
      <c r="E6" s="15" t="s">
        <v>558</v>
      </c>
      <c r="F6" s="14" t="s">
        <v>558</v>
      </c>
      <c r="G6" s="15" t="s">
        <v>558</v>
      </c>
      <c r="H6" s="14" t="s">
        <v>558</v>
      </c>
      <c r="I6" s="15" t="s">
        <v>558</v>
      </c>
      <c r="J6" s="14" t="s">
        <v>558</v>
      </c>
      <c r="K6" s="15" t="s">
        <v>558</v>
      </c>
      <c r="L6" s="14" t="s">
        <v>558</v>
      </c>
      <c r="M6" s="15" t="s">
        <v>558</v>
      </c>
      <c r="N6" s="14" t="s">
        <v>558</v>
      </c>
      <c r="O6" s="15" t="s">
        <v>558</v>
      </c>
      <c r="P6" s="14" t="s">
        <v>558</v>
      </c>
      <c r="Q6" s="14" t="s">
        <v>558</v>
      </c>
    </row>
    <row r="7" spans="1:17" s="19" customFormat="1" ht="19" customHeight="1">
      <c r="A7" s="153" t="s">
        <v>703</v>
      </c>
      <c r="B7" s="281">
        <v>100.94803795765901</v>
      </c>
      <c r="C7" s="282">
        <v>103.49081863451826</v>
      </c>
      <c r="D7" s="283">
        <v>100.16527356187505</v>
      </c>
      <c r="E7" s="282">
        <v>103.01332989737651</v>
      </c>
      <c r="F7" s="283">
        <v>99.875118107403281</v>
      </c>
      <c r="G7" s="282">
        <v>102.70315187523123</v>
      </c>
      <c r="H7" s="283">
        <v>100.16948071722658</v>
      </c>
      <c r="I7" s="282">
        <v>103.25085497328462</v>
      </c>
      <c r="J7" s="283">
        <v>103.56241603883871</v>
      </c>
      <c r="K7" s="282">
        <v>103.02991958325869</v>
      </c>
      <c r="L7" s="283">
        <v>101.09565879791691</v>
      </c>
      <c r="M7" s="282">
        <v>105.45799195789665</v>
      </c>
      <c r="N7" s="283">
        <v>100.0357735200453</v>
      </c>
      <c r="O7" s="282">
        <v>98.49197411715339</v>
      </c>
      <c r="P7" s="283">
        <v>113.77833564389823</v>
      </c>
      <c r="Q7" s="282">
        <v>114.52008208314983</v>
      </c>
    </row>
    <row r="8" spans="1:17" s="19" customFormat="1" ht="19" customHeight="1">
      <c r="A8" s="153" t="s">
        <v>704</v>
      </c>
      <c r="B8" s="281">
        <v>89.655386934885428</v>
      </c>
      <c r="C8" s="282">
        <v>96.625550077166892</v>
      </c>
      <c r="D8" s="283">
        <v>88.600126565821171</v>
      </c>
      <c r="E8" s="282">
        <v>95.474888899711743</v>
      </c>
      <c r="F8" s="283">
        <v>92.021309215633934</v>
      </c>
      <c r="G8" s="282">
        <v>96.24950447877147</v>
      </c>
      <c r="H8" s="283">
        <v>88.550666356019121</v>
      </c>
      <c r="I8" s="282">
        <v>94.884857959554253</v>
      </c>
      <c r="J8" s="283">
        <v>95.179090628576375</v>
      </c>
      <c r="K8" s="282">
        <v>101.8393818255736</v>
      </c>
      <c r="L8" s="283">
        <v>88.913012350052512</v>
      </c>
      <c r="M8" s="282">
        <v>97.622786073010744</v>
      </c>
      <c r="N8" s="283">
        <v>89.209381225409473</v>
      </c>
      <c r="O8" s="282">
        <v>92.648049295868731</v>
      </c>
      <c r="P8" s="283">
        <v>116.67424085252402</v>
      </c>
      <c r="Q8" s="282">
        <v>120.17452807777144</v>
      </c>
    </row>
    <row r="9" spans="1:17" s="19" customFormat="1" ht="19" customHeight="1">
      <c r="A9" s="158" t="s">
        <v>705</v>
      </c>
      <c r="B9" s="284">
        <v>107.90198534110307</v>
      </c>
      <c r="C9" s="285">
        <v>108.56570586195886</v>
      </c>
      <c r="D9" s="284">
        <v>107.96705406180274</v>
      </c>
      <c r="E9" s="285">
        <v>109.78547263631842</v>
      </c>
      <c r="F9" s="284">
        <v>102.591899988256</v>
      </c>
      <c r="G9" s="285">
        <v>106.40849285703766</v>
      </c>
      <c r="H9" s="284">
        <v>108.04780864592374</v>
      </c>
      <c r="I9" s="285">
        <v>112.39474016255757</v>
      </c>
      <c r="J9" s="284">
        <v>107.13260815479957</v>
      </c>
      <c r="K9" s="285">
        <v>105.06512672396471</v>
      </c>
      <c r="L9" s="284">
        <v>108.13323534537524</v>
      </c>
      <c r="M9" s="285">
        <v>106.21682004114206</v>
      </c>
      <c r="N9" s="284">
        <v>104.75260983858206</v>
      </c>
      <c r="O9" s="285">
        <v>100.31484137078941</v>
      </c>
      <c r="P9" s="284">
        <v>115.8237521398038</v>
      </c>
      <c r="Q9" s="285">
        <v>115.38258219633477</v>
      </c>
    </row>
    <row r="10" spans="1:17" s="102" customFormat="1">
      <c r="A10" s="111" t="s">
        <v>560</v>
      </c>
      <c r="B10" s="286">
        <v>105.17520264162729</v>
      </c>
      <c r="C10" s="287">
        <v>105.54700702803865</v>
      </c>
      <c r="D10" s="286">
        <v>105.29329366939915</v>
      </c>
      <c r="E10" s="287">
        <v>106.51429082134784</v>
      </c>
      <c r="F10" s="286">
        <v>102.78668398140063</v>
      </c>
      <c r="G10" s="287">
        <v>104.13661831551673</v>
      </c>
      <c r="H10" s="287">
        <v>105.34233788636369</v>
      </c>
      <c r="I10" s="287">
        <v>108.78625360526311</v>
      </c>
      <c r="J10" s="287">
        <v>104.12925459368071</v>
      </c>
      <c r="K10" s="287">
        <v>101.01517042395523</v>
      </c>
      <c r="L10" s="287">
        <v>105.41195731832191</v>
      </c>
      <c r="M10" s="287">
        <v>104.48193034554427</v>
      </c>
      <c r="N10" s="287">
        <v>103.47446350716267</v>
      </c>
      <c r="O10" s="287">
        <v>100.2896763942875</v>
      </c>
      <c r="P10" s="287">
        <v>110.86019547137739</v>
      </c>
      <c r="Q10" s="287">
        <v>114.08317759302054</v>
      </c>
    </row>
    <row r="11" spans="1:17" s="102" customFormat="1">
      <c r="A11" s="111" t="s">
        <v>561</v>
      </c>
      <c r="B11" s="286">
        <v>103.50588017499483</v>
      </c>
      <c r="C11" s="287">
        <v>104.98154627778644</v>
      </c>
      <c r="D11" s="286">
        <v>103.81881851936579</v>
      </c>
      <c r="E11" s="287">
        <v>106.13884535216052</v>
      </c>
      <c r="F11" s="286">
        <v>101.62500613055632</v>
      </c>
      <c r="G11" s="287">
        <v>104.72000583401933</v>
      </c>
      <c r="H11" s="287">
        <v>103.85076279691567</v>
      </c>
      <c r="I11" s="287">
        <v>107.28187162567848</v>
      </c>
      <c r="J11" s="287">
        <v>101.63836143394991</v>
      </c>
      <c r="K11" s="287">
        <v>99.566597949884951</v>
      </c>
      <c r="L11" s="287">
        <v>103.67287465438915</v>
      </c>
      <c r="M11" s="287">
        <v>103.80496125893455</v>
      </c>
      <c r="N11" s="287">
        <v>100.76950998185117</v>
      </c>
      <c r="O11" s="287">
        <v>98.242752175204828</v>
      </c>
      <c r="P11" s="287">
        <v>103.31934376192294</v>
      </c>
      <c r="Q11" s="287">
        <v>112.76843147527941</v>
      </c>
    </row>
    <row r="12" spans="1:17" s="102" customFormat="1">
      <c r="A12" s="111" t="s">
        <v>562</v>
      </c>
      <c r="B12" s="286">
        <v>103.09982157606174</v>
      </c>
      <c r="C12" s="287">
        <v>104.92983220326062</v>
      </c>
      <c r="D12" s="286">
        <v>103.28819605510321</v>
      </c>
      <c r="E12" s="287">
        <v>105.68110656820724</v>
      </c>
      <c r="F12" s="286">
        <v>103.31619416010189</v>
      </c>
      <c r="G12" s="287">
        <v>105.17099019384979</v>
      </c>
      <c r="H12" s="287">
        <v>103.28775400818606</v>
      </c>
      <c r="I12" s="287">
        <v>106.09088295615759</v>
      </c>
      <c r="J12" s="287">
        <v>101.62717821874246</v>
      </c>
      <c r="K12" s="287">
        <v>101.02707995538356</v>
      </c>
      <c r="L12" s="287">
        <v>103.36879637423675</v>
      </c>
      <c r="M12" s="287">
        <v>104.3683886594297</v>
      </c>
      <c r="N12" s="287">
        <v>104.25217855237419</v>
      </c>
      <c r="O12" s="287">
        <v>100.28757870296792</v>
      </c>
      <c r="P12" s="287">
        <v>121.3344094700027</v>
      </c>
      <c r="Q12" s="287">
        <v>117.45227783532484</v>
      </c>
    </row>
    <row r="13" spans="1:17" s="102" customFormat="1">
      <c r="A13" s="111" t="s">
        <v>563</v>
      </c>
      <c r="B13" s="286">
        <v>106.23585221596068</v>
      </c>
      <c r="C13" s="287">
        <v>106.29844029040711</v>
      </c>
      <c r="D13" s="286">
        <v>106.23495017113005</v>
      </c>
      <c r="E13" s="287">
        <v>106.77736421611618</v>
      </c>
      <c r="F13" s="286">
        <v>101.19756684830821</v>
      </c>
      <c r="G13" s="287">
        <v>103.03365472322383</v>
      </c>
      <c r="H13" s="287">
        <v>106.31112006413601</v>
      </c>
      <c r="I13" s="287">
        <v>109.95809485190206</v>
      </c>
      <c r="J13" s="287">
        <v>105.11059067091573</v>
      </c>
      <c r="K13" s="287">
        <v>103.61473477800689</v>
      </c>
      <c r="L13" s="287">
        <v>106.68470659270722</v>
      </c>
      <c r="M13" s="287">
        <v>105.91807660095802</v>
      </c>
      <c r="N13" s="287">
        <v>102.58361383656806</v>
      </c>
      <c r="O13" s="287">
        <v>98.592577011461799</v>
      </c>
      <c r="P13" s="287">
        <v>113.16262353998204</v>
      </c>
      <c r="Q13" s="287">
        <v>118.41037523079738</v>
      </c>
    </row>
    <row r="14" spans="1:17" s="102" customFormat="1">
      <c r="A14" s="111" t="s">
        <v>564</v>
      </c>
      <c r="B14" s="286">
        <v>102.99454855570973</v>
      </c>
      <c r="C14" s="287">
        <v>104.09420846551609</v>
      </c>
      <c r="D14" s="286">
        <v>103.26342853007935</v>
      </c>
      <c r="E14" s="287">
        <v>104.98624453374022</v>
      </c>
      <c r="F14" s="286">
        <v>102.05852136524484</v>
      </c>
      <c r="G14" s="287">
        <v>103.71095194093063</v>
      </c>
      <c r="H14" s="287">
        <v>103.28242880110692</v>
      </c>
      <c r="I14" s="287">
        <v>106.12003295842231</v>
      </c>
      <c r="J14" s="287">
        <v>100.86939982942155</v>
      </c>
      <c r="K14" s="287">
        <v>100.04139324439873</v>
      </c>
      <c r="L14" s="287">
        <v>103.36485402204939</v>
      </c>
      <c r="M14" s="287">
        <v>103.31678577524505</v>
      </c>
      <c r="N14" s="287">
        <v>102.89107639631929</v>
      </c>
      <c r="O14" s="287">
        <v>97.538299252017069</v>
      </c>
      <c r="P14" s="287">
        <v>107.14645193759435</v>
      </c>
      <c r="Q14" s="287">
        <v>122.07675220997938</v>
      </c>
    </row>
    <row r="15" spans="1:17" s="102" customFormat="1">
      <c r="A15" s="111" t="s">
        <v>565</v>
      </c>
      <c r="B15" s="286">
        <v>105.34252286049917</v>
      </c>
      <c r="C15" s="287">
        <v>107.41924036019313</v>
      </c>
      <c r="D15" s="286">
        <v>105.24560977744042</v>
      </c>
      <c r="E15" s="287">
        <v>108.85487242312139</v>
      </c>
      <c r="F15" s="286">
        <v>101.92014418411202</v>
      </c>
      <c r="G15" s="287">
        <v>106.15946079399849</v>
      </c>
      <c r="H15" s="287">
        <v>105.29386867294535</v>
      </c>
      <c r="I15" s="287">
        <v>111.0054860962897</v>
      </c>
      <c r="J15" s="287">
        <v>104.61059463333915</v>
      </c>
      <c r="K15" s="287">
        <v>104.565866088954</v>
      </c>
      <c r="L15" s="287">
        <v>105.80596519099301</v>
      </c>
      <c r="M15" s="287">
        <v>104.12161092568111</v>
      </c>
      <c r="N15" s="287">
        <v>104.69699617483155</v>
      </c>
      <c r="O15" s="287">
        <v>99.487010720883461</v>
      </c>
      <c r="P15" s="287">
        <v>109.03390617742686</v>
      </c>
      <c r="Q15" s="287">
        <v>109.07789582301137</v>
      </c>
    </row>
    <row r="16" spans="1:17" s="102" customFormat="1">
      <c r="A16" s="171" t="s">
        <v>566</v>
      </c>
      <c r="B16" s="288">
        <v>105.00007777373935</v>
      </c>
      <c r="C16" s="289">
        <v>105.36854325429015</v>
      </c>
      <c r="D16" s="288">
        <v>105.19849381553632</v>
      </c>
      <c r="E16" s="289">
        <v>106.67724067574808</v>
      </c>
      <c r="F16" s="288">
        <v>101.10447201865422</v>
      </c>
      <c r="G16" s="289">
        <v>103.00114713233567</v>
      </c>
      <c r="H16" s="289">
        <v>105.26001062694768</v>
      </c>
      <c r="I16" s="289">
        <v>109.46803559750973</v>
      </c>
      <c r="J16" s="289">
        <v>104.03557078725476</v>
      </c>
      <c r="K16" s="289">
        <v>101.81721971896738</v>
      </c>
      <c r="L16" s="289">
        <v>105.07439537174096</v>
      </c>
      <c r="M16" s="289">
        <v>102.76455024104744</v>
      </c>
      <c r="N16" s="289">
        <v>103.5253428741801</v>
      </c>
      <c r="O16" s="289">
        <v>99.537245835928061</v>
      </c>
      <c r="P16" s="289">
        <v>115.97449595037051</v>
      </c>
      <c r="Q16" s="289">
        <v>113.310605394551</v>
      </c>
    </row>
    <row r="17" spans="1:17" s="102" customFormat="1">
      <c r="A17" s="111" t="s">
        <v>567</v>
      </c>
      <c r="B17" s="286">
        <v>107.60010153454679</v>
      </c>
      <c r="C17" s="287">
        <v>108.07283337087183</v>
      </c>
      <c r="D17" s="286">
        <v>107.64077984161628</v>
      </c>
      <c r="E17" s="287">
        <v>109.34665130486631</v>
      </c>
      <c r="F17" s="286">
        <v>101.08951615435335</v>
      </c>
      <c r="G17" s="287">
        <v>104.60352926277874</v>
      </c>
      <c r="H17" s="287">
        <v>107.73551079337568</v>
      </c>
      <c r="I17" s="287">
        <v>112.78052425305276</v>
      </c>
      <c r="J17" s="287">
        <v>105.66785419635491</v>
      </c>
      <c r="K17" s="287">
        <v>103.78100743776531</v>
      </c>
      <c r="L17" s="287">
        <v>108.41478634211342</v>
      </c>
      <c r="M17" s="287">
        <v>106.39424396734074</v>
      </c>
      <c r="N17" s="287">
        <v>104.14248245954569</v>
      </c>
      <c r="O17" s="287">
        <v>100.07268130115075</v>
      </c>
      <c r="P17" s="287">
        <v>118.26634982952784</v>
      </c>
      <c r="Q17" s="287">
        <v>122.34491512746372</v>
      </c>
    </row>
    <row r="18" spans="1:17" s="102" customFormat="1">
      <c r="A18" s="111" t="s">
        <v>568</v>
      </c>
      <c r="B18" s="286">
        <v>107.06176948246757</v>
      </c>
      <c r="C18" s="287">
        <v>108.12482845842133</v>
      </c>
      <c r="D18" s="286">
        <v>106.94400066024726</v>
      </c>
      <c r="E18" s="287">
        <v>109.08241791273758</v>
      </c>
      <c r="F18" s="286">
        <v>102.58850853076336</v>
      </c>
      <c r="G18" s="287">
        <v>107.22112527507342</v>
      </c>
      <c r="H18" s="287">
        <v>107.00691173417836</v>
      </c>
      <c r="I18" s="287">
        <v>110.45009637592962</v>
      </c>
      <c r="J18" s="287">
        <v>105.83415085732824</v>
      </c>
      <c r="K18" s="287">
        <v>104.02852155352373</v>
      </c>
      <c r="L18" s="287">
        <v>107.82434778625701</v>
      </c>
      <c r="M18" s="287">
        <v>106.54426254272762</v>
      </c>
      <c r="N18" s="287">
        <v>106.24013738048825</v>
      </c>
      <c r="O18" s="287">
        <v>100.77190259787892</v>
      </c>
      <c r="P18" s="287">
        <v>116.53403016985391</v>
      </c>
      <c r="Q18" s="287">
        <v>114.05172247753825</v>
      </c>
    </row>
    <row r="19" spans="1:17" s="102" customFormat="1">
      <c r="A19" s="111" t="s">
        <v>569</v>
      </c>
      <c r="B19" s="286">
        <v>107.98351231331678</v>
      </c>
      <c r="C19" s="287">
        <v>107.97205047861198</v>
      </c>
      <c r="D19" s="286">
        <v>107.88003842028309</v>
      </c>
      <c r="E19" s="287">
        <v>108.78726504918286</v>
      </c>
      <c r="F19" s="286">
        <v>104.89729101758462</v>
      </c>
      <c r="G19" s="287">
        <v>105.02276324126225</v>
      </c>
      <c r="H19" s="287">
        <v>107.92229819459418</v>
      </c>
      <c r="I19" s="287">
        <v>111.6625412546834</v>
      </c>
      <c r="J19" s="287">
        <v>105.84689973017993</v>
      </c>
      <c r="K19" s="287">
        <v>103.43936605754438</v>
      </c>
      <c r="L19" s="287">
        <v>109.31425204412631</v>
      </c>
      <c r="M19" s="287">
        <v>107.2211188670761</v>
      </c>
      <c r="N19" s="287">
        <v>104.92798727053621</v>
      </c>
      <c r="O19" s="287">
        <v>100.73974528517292</v>
      </c>
      <c r="P19" s="287">
        <v>118.78133436174316</v>
      </c>
      <c r="Q19" s="287">
        <v>117.57794209069526</v>
      </c>
    </row>
    <row r="20" spans="1:17" s="102" customFormat="1">
      <c r="A20" s="111" t="s">
        <v>570</v>
      </c>
      <c r="B20" s="286">
        <v>110.47986187669517</v>
      </c>
      <c r="C20" s="287">
        <v>111.33619179236473</v>
      </c>
      <c r="D20" s="286">
        <v>110.79936701700699</v>
      </c>
      <c r="E20" s="287">
        <v>113.46016260747361</v>
      </c>
      <c r="F20" s="286">
        <v>104.54290936367573</v>
      </c>
      <c r="G20" s="287">
        <v>109.45559968044675</v>
      </c>
      <c r="H20" s="287">
        <v>110.8802167232863</v>
      </c>
      <c r="I20" s="287">
        <v>116.24777632198955</v>
      </c>
      <c r="J20" s="287">
        <v>109.37794361665583</v>
      </c>
      <c r="K20" s="287">
        <v>106.24163318884774</v>
      </c>
      <c r="L20" s="287">
        <v>110.49728272774328</v>
      </c>
      <c r="M20" s="287">
        <v>107.53198632844203</v>
      </c>
      <c r="N20" s="287">
        <v>106.87610969462887</v>
      </c>
      <c r="O20" s="287">
        <v>101.8743717848365</v>
      </c>
      <c r="P20" s="287">
        <v>120.06165855866048</v>
      </c>
      <c r="Q20" s="287">
        <v>120.89250568638994</v>
      </c>
    </row>
    <row r="21" spans="1:17" s="102" customFormat="1">
      <c r="A21" s="171" t="s">
        <v>571</v>
      </c>
      <c r="B21" s="288">
        <v>109.87848662512975</v>
      </c>
      <c r="C21" s="289">
        <v>110.2021566721756</v>
      </c>
      <c r="D21" s="288">
        <v>110.0932911722053</v>
      </c>
      <c r="E21" s="289">
        <v>111.90337549633999</v>
      </c>
      <c r="F21" s="288">
        <v>101.63287663386116</v>
      </c>
      <c r="G21" s="289">
        <v>108.11631209775889</v>
      </c>
      <c r="H21" s="289">
        <v>110.21942219091704</v>
      </c>
      <c r="I21" s="289">
        <v>114.7980371985276</v>
      </c>
      <c r="J21" s="289">
        <v>109.33791494248683</v>
      </c>
      <c r="K21" s="289">
        <v>106.78012396864823</v>
      </c>
      <c r="L21" s="289">
        <v>109.79934094568335</v>
      </c>
      <c r="M21" s="289">
        <v>106.59436593870153</v>
      </c>
      <c r="N21" s="289">
        <v>105.49300450955916</v>
      </c>
      <c r="O21" s="289">
        <v>102.2082236049275</v>
      </c>
      <c r="P21" s="289">
        <v>118.53562980484919</v>
      </c>
      <c r="Q21" s="289">
        <v>117.44617558163321</v>
      </c>
    </row>
    <row r="22" spans="1:17" s="102" customFormat="1">
      <c r="A22" s="111" t="s">
        <v>572</v>
      </c>
      <c r="B22" s="286">
        <v>110.84612536289309</v>
      </c>
      <c r="C22" s="287">
        <v>111.91408650072276</v>
      </c>
      <c r="D22" s="286">
        <v>111.20388353951741</v>
      </c>
      <c r="E22" s="287">
        <v>114.09118388148045</v>
      </c>
      <c r="F22" s="286">
        <v>103.08672458721841</v>
      </c>
      <c r="G22" s="287">
        <v>110.84241228277763</v>
      </c>
      <c r="H22" s="287">
        <v>111.31255023190623</v>
      </c>
      <c r="I22" s="287">
        <v>116.2940581755288</v>
      </c>
      <c r="J22" s="287">
        <v>110.10617636576913</v>
      </c>
      <c r="K22" s="287">
        <v>107.48158946369648</v>
      </c>
      <c r="L22" s="287">
        <v>110.62897352679637</v>
      </c>
      <c r="M22" s="287">
        <v>107.03194213418092</v>
      </c>
      <c r="N22" s="287">
        <v>109.02173534229389</v>
      </c>
      <c r="O22" s="287">
        <v>104.08710131803937</v>
      </c>
      <c r="P22" s="287">
        <v>110.29308713780175</v>
      </c>
      <c r="Q22" s="287">
        <v>105.05393226865193</v>
      </c>
    </row>
    <row r="23" spans="1:17" s="102" customFormat="1">
      <c r="A23" s="111" t="s">
        <v>573</v>
      </c>
      <c r="B23" s="286">
        <v>110.03333004796241</v>
      </c>
      <c r="C23" s="287">
        <v>111.56820287045124</v>
      </c>
      <c r="D23" s="286">
        <v>110.41544226759856</v>
      </c>
      <c r="E23" s="287">
        <v>113.74079891754761</v>
      </c>
      <c r="F23" s="286">
        <v>103.67451046159159</v>
      </c>
      <c r="G23" s="287">
        <v>110.64841273894348</v>
      </c>
      <c r="H23" s="287">
        <v>110.50282777837734</v>
      </c>
      <c r="I23" s="287">
        <v>115.93184134169132</v>
      </c>
      <c r="J23" s="287">
        <v>109.80350026061549</v>
      </c>
      <c r="K23" s="287">
        <v>107.4690837850093</v>
      </c>
      <c r="L23" s="287">
        <v>109.5712352711076</v>
      </c>
      <c r="M23" s="287">
        <v>107.39808756534745</v>
      </c>
      <c r="N23" s="287">
        <v>106.85293567993925</v>
      </c>
      <c r="O23" s="287">
        <v>103.32032199901053</v>
      </c>
      <c r="P23" s="287">
        <v>116.17536517481666</v>
      </c>
      <c r="Q23" s="287">
        <v>116.96824612910699</v>
      </c>
    </row>
    <row r="24" spans="1:17" s="102" customFormat="1">
      <c r="A24" s="111" t="s">
        <v>574</v>
      </c>
      <c r="B24" s="286">
        <v>104.82055220001931</v>
      </c>
      <c r="C24" s="287">
        <v>104.88908644849646</v>
      </c>
      <c r="D24" s="286">
        <v>104.67228955221417</v>
      </c>
      <c r="E24" s="287">
        <v>104.83752857101602</v>
      </c>
      <c r="F24" s="286">
        <v>102.26773273483892</v>
      </c>
      <c r="G24" s="287">
        <v>101.70091265415675</v>
      </c>
      <c r="H24" s="287">
        <v>104.70760106226511</v>
      </c>
      <c r="I24" s="287">
        <v>107.30628105237525</v>
      </c>
      <c r="J24" s="287">
        <v>104.42187257567358</v>
      </c>
      <c r="K24" s="287">
        <v>103.39457811257667</v>
      </c>
      <c r="L24" s="287">
        <v>105.17952435445486</v>
      </c>
      <c r="M24" s="287">
        <v>105.82624692329721</v>
      </c>
      <c r="N24" s="287">
        <v>101.37911416410299</v>
      </c>
      <c r="O24" s="287">
        <v>97.536144372694864</v>
      </c>
      <c r="P24" s="287">
        <v>117.77568774982366</v>
      </c>
      <c r="Q24" s="287">
        <v>116.7685637900187</v>
      </c>
    </row>
    <row r="25" spans="1:17" s="102" customFormat="1">
      <c r="A25" s="111" t="s">
        <v>575</v>
      </c>
      <c r="B25" s="286">
        <v>107.57865824706741</v>
      </c>
      <c r="C25" s="287">
        <v>107.10137680493008</v>
      </c>
      <c r="D25" s="286">
        <v>106.48603689359003</v>
      </c>
      <c r="E25" s="287">
        <v>106.53808238657064</v>
      </c>
      <c r="F25" s="286">
        <v>104.70380285557385</v>
      </c>
      <c r="G25" s="287">
        <v>103.36416557308496</v>
      </c>
      <c r="H25" s="287">
        <v>106.5159933876364</v>
      </c>
      <c r="I25" s="287">
        <v>109.23829215959968</v>
      </c>
      <c r="J25" s="287">
        <v>106.72384078949473</v>
      </c>
      <c r="K25" s="287">
        <v>105.76364955702957</v>
      </c>
      <c r="L25" s="287">
        <v>110.11490798388326</v>
      </c>
      <c r="M25" s="287">
        <v>110.23021035093919</v>
      </c>
      <c r="N25" s="287">
        <v>105.77846849392483</v>
      </c>
      <c r="O25" s="287">
        <v>98.629259276325882</v>
      </c>
      <c r="P25" s="287">
        <v>111.28542510121457</v>
      </c>
      <c r="Q25" s="287">
        <v>115.28134551213213</v>
      </c>
    </row>
    <row r="26" spans="1:17" s="102" customFormat="1">
      <c r="A26" s="171" t="s">
        <v>576</v>
      </c>
      <c r="B26" s="288">
        <v>106.50779416601068</v>
      </c>
      <c r="C26" s="289">
        <v>105.93100983764268</v>
      </c>
      <c r="D26" s="288">
        <v>106.56862173537812</v>
      </c>
      <c r="E26" s="289">
        <v>106.31429216811985</v>
      </c>
      <c r="F26" s="288">
        <v>100.60583276702188</v>
      </c>
      <c r="G26" s="289">
        <v>102.17211743084174</v>
      </c>
      <c r="H26" s="289">
        <v>106.67792003956438</v>
      </c>
      <c r="I26" s="289">
        <v>109.88640014245644</v>
      </c>
      <c r="J26" s="289">
        <v>106.74053414056588</v>
      </c>
      <c r="K26" s="289">
        <v>104.69436709140562</v>
      </c>
      <c r="L26" s="289">
        <v>106.25503099869194</v>
      </c>
      <c r="M26" s="289">
        <v>104.94687981104353</v>
      </c>
      <c r="N26" s="289">
        <v>103.34684205103548</v>
      </c>
      <c r="O26" s="289">
        <v>95.541638943791284</v>
      </c>
      <c r="P26" s="289">
        <v>115.35624723410534</v>
      </c>
      <c r="Q26" s="289">
        <v>118.50226940992231</v>
      </c>
    </row>
    <row r="27" spans="1:17" s="102" customFormat="1">
      <c r="A27" s="111" t="s">
        <v>577</v>
      </c>
      <c r="B27" s="286">
        <v>108.48060349308035</v>
      </c>
      <c r="C27" s="287">
        <v>107.81150921260702</v>
      </c>
      <c r="D27" s="286">
        <v>107.93528123951846</v>
      </c>
      <c r="E27" s="287">
        <v>107.91721468635677</v>
      </c>
      <c r="F27" s="286">
        <v>107.47894564147435</v>
      </c>
      <c r="G27" s="287">
        <v>105.08896495355127</v>
      </c>
      <c r="H27" s="287">
        <v>107.94318162022061</v>
      </c>
      <c r="I27" s="287">
        <v>110.34150165236373</v>
      </c>
      <c r="J27" s="287">
        <v>106.05830490637791</v>
      </c>
      <c r="K27" s="287">
        <v>104.88449743082617</v>
      </c>
      <c r="L27" s="287">
        <v>111.02605829472</v>
      </c>
      <c r="M27" s="287">
        <v>109.24080770984619</v>
      </c>
      <c r="N27" s="287">
        <v>107.25904693658188</v>
      </c>
      <c r="O27" s="287">
        <v>100.17096796067322</v>
      </c>
      <c r="P27" s="287">
        <v>110.16851505113064</v>
      </c>
      <c r="Q27" s="287">
        <v>109.18356584566335</v>
      </c>
    </row>
    <row r="28" spans="1:17" s="102" customFormat="1">
      <c r="A28" s="111" t="s">
        <v>578</v>
      </c>
      <c r="B28" s="286">
        <v>107.14776346150299</v>
      </c>
      <c r="C28" s="287">
        <v>107.82292714994368</v>
      </c>
      <c r="D28" s="286">
        <v>107.29095633362336</v>
      </c>
      <c r="E28" s="287">
        <v>108.76446859360823</v>
      </c>
      <c r="F28" s="286">
        <v>103.3853844440595</v>
      </c>
      <c r="G28" s="287">
        <v>107.45876675251867</v>
      </c>
      <c r="H28" s="287">
        <v>107.34981551989897</v>
      </c>
      <c r="I28" s="287">
        <v>109.7636130547951</v>
      </c>
      <c r="J28" s="287">
        <v>106.05145274360932</v>
      </c>
      <c r="K28" s="287">
        <v>104.449450120411</v>
      </c>
      <c r="L28" s="287">
        <v>107.35301615284303</v>
      </c>
      <c r="M28" s="287">
        <v>106.2769561904022</v>
      </c>
      <c r="N28" s="287">
        <v>107.41160735054665</v>
      </c>
      <c r="O28" s="287">
        <v>101.19195617184306</v>
      </c>
      <c r="P28" s="287">
        <v>135.17557251908397</v>
      </c>
      <c r="Q28" s="287">
        <v>133.33014226743342</v>
      </c>
    </row>
    <row r="29" spans="1:17" s="102" customFormat="1">
      <c r="A29" s="111" t="s">
        <v>579</v>
      </c>
      <c r="B29" s="286">
        <v>106.38705863283033</v>
      </c>
      <c r="C29" s="287">
        <v>106.6293514668952</v>
      </c>
      <c r="D29" s="286">
        <v>106.42502614549718</v>
      </c>
      <c r="E29" s="287">
        <v>107.35420835894006</v>
      </c>
      <c r="F29" s="286">
        <v>102.3756855852853</v>
      </c>
      <c r="G29" s="287">
        <v>104.26717336125353</v>
      </c>
      <c r="H29" s="287">
        <v>106.48791797548533</v>
      </c>
      <c r="I29" s="287">
        <v>110.03163881155396</v>
      </c>
      <c r="J29" s="287">
        <v>105.79832577727908</v>
      </c>
      <c r="K29" s="287">
        <v>104.31654868365197</v>
      </c>
      <c r="L29" s="287">
        <v>106.59143108865814</v>
      </c>
      <c r="M29" s="287">
        <v>105.34600757801805</v>
      </c>
      <c r="N29" s="287">
        <v>103.9389653724615</v>
      </c>
      <c r="O29" s="287">
        <v>99.347693000205368</v>
      </c>
      <c r="P29" s="287">
        <v>111.8202366706555</v>
      </c>
      <c r="Q29" s="287">
        <v>113.06050332831525</v>
      </c>
    </row>
    <row r="30" spans="1:17" s="102" customFormat="1">
      <c r="A30" s="111" t="s">
        <v>580</v>
      </c>
      <c r="B30" s="286">
        <v>107.59842022506581</v>
      </c>
      <c r="C30" s="287">
        <v>108.06953983551355</v>
      </c>
      <c r="D30" s="286">
        <v>107.23357720166608</v>
      </c>
      <c r="E30" s="287">
        <v>109.19913028018082</v>
      </c>
      <c r="F30" s="286">
        <v>105.10925987943737</v>
      </c>
      <c r="G30" s="287">
        <v>107.17051689166657</v>
      </c>
      <c r="H30" s="287">
        <v>107.26327906892692</v>
      </c>
      <c r="I30" s="287">
        <v>110.58273081199476</v>
      </c>
      <c r="J30" s="287">
        <v>106.35597707621083</v>
      </c>
      <c r="K30" s="287">
        <v>105.216967165971</v>
      </c>
      <c r="L30" s="287">
        <v>108.91066295069017</v>
      </c>
      <c r="M30" s="287">
        <v>105.76201093319062</v>
      </c>
      <c r="N30" s="287">
        <v>105.93251340271208</v>
      </c>
      <c r="O30" s="287">
        <v>100.96194098383522</v>
      </c>
      <c r="P30" s="287">
        <v>115.46679499518768</v>
      </c>
      <c r="Q30" s="287">
        <v>115.95166597712452</v>
      </c>
    </row>
    <row r="31" spans="1:17" s="102" customFormat="1">
      <c r="A31" s="171" t="s">
        <v>581</v>
      </c>
      <c r="B31" s="288">
        <v>106.22693211943491</v>
      </c>
      <c r="C31" s="289">
        <v>107.35973620601406</v>
      </c>
      <c r="D31" s="288">
        <v>106.27473009242485</v>
      </c>
      <c r="E31" s="289">
        <v>108.43391911204152</v>
      </c>
      <c r="F31" s="288">
        <v>101.80762717761954</v>
      </c>
      <c r="G31" s="289">
        <v>105.2891796817681</v>
      </c>
      <c r="H31" s="289">
        <v>106.3358705008733</v>
      </c>
      <c r="I31" s="289">
        <v>110.67621479190714</v>
      </c>
      <c r="J31" s="289">
        <v>105.10814573263356</v>
      </c>
      <c r="K31" s="289">
        <v>104.2712718777632</v>
      </c>
      <c r="L31" s="289">
        <v>106.62630318511914</v>
      </c>
      <c r="M31" s="289">
        <v>104.95169267087587</v>
      </c>
      <c r="N31" s="289">
        <v>104.40147758660854</v>
      </c>
      <c r="O31" s="289">
        <v>101.69478631503559</v>
      </c>
      <c r="P31" s="289">
        <v>116.45415414602454</v>
      </c>
      <c r="Q31" s="289">
        <v>124.26692112892317</v>
      </c>
    </row>
    <row r="32" spans="1:17" s="102" customFormat="1">
      <c r="A32" s="111" t="s">
        <v>582</v>
      </c>
      <c r="B32" s="286">
        <v>109.03771656148866</v>
      </c>
      <c r="C32" s="287">
        <v>109.61625855317678</v>
      </c>
      <c r="D32" s="286">
        <v>108.8767829537825</v>
      </c>
      <c r="E32" s="287">
        <v>110.84344087257709</v>
      </c>
      <c r="F32" s="286">
        <v>103.74104940329356</v>
      </c>
      <c r="G32" s="287">
        <v>106.69060095535161</v>
      </c>
      <c r="H32" s="287">
        <v>108.94577786529156</v>
      </c>
      <c r="I32" s="287">
        <v>113.51000765189826</v>
      </c>
      <c r="J32" s="287">
        <v>107.07489402631047</v>
      </c>
      <c r="K32" s="287">
        <v>105.585277792111</v>
      </c>
      <c r="L32" s="287">
        <v>110.43436141959046</v>
      </c>
      <c r="M32" s="287">
        <v>107.60113459680107</v>
      </c>
      <c r="N32" s="287">
        <v>104.98982978603375</v>
      </c>
      <c r="O32" s="287">
        <v>101.09647135459036</v>
      </c>
      <c r="P32" s="287">
        <v>117.50601867256465</v>
      </c>
      <c r="Q32" s="287">
        <v>118.12351303141033</v>
      </c>
    </row>
    <row r="33" spans="1:17" s="102" customFormat="1">
      <c r="A33" s="111" t="s">
        <v>583</v>
      </c>
      <c r="B33" s="286">
        <v>106.70446213886267</v>
      </c>
      <c r="C33" s="287">
        <v>107.36770708314849</v>
      </c>
      <c r="D33" s="286">
        <v>106.25325527499405</v>
      </c>
      <c r="E33" s="287">
        <v>108.31152201010694</v>
      </c>
      <c r="F33" s="286">
        <v>103.41922150343024</v>
      </c>
      <c r="G33" s="287">
        <v>106.02228459780127</v>
      </c>
      <c r="H33" s="287">
        <v>106.29052798032946</v>
      </c>
      <c r="I33" s="287">
        <v>109.92617979794521</v>
      </c>
      <c r="J33" s="287">
        <v>105.94569904884904</v>
      </c>
      <c r="K33" s="287">
        <v>104.24993033741484</v>
      </c>
      <c r="L33" s="287">
        <v>107.84758801473053</v>
      </c>
      <c r="M33" s="287">
        <v>105.7885758928909</v>
      </c>
      <c r="N33" s="287">
        <v>103.26921188141038</v>
      </c>
      <c r="O33" s="287">
        <v>99.635380377309261</v>
      </c>
      <c r="P33" s="287">
        <v>111.86934966462525</v>
      </c>
      <c r="Q33" s="287">
        <v>119.85030964832197</v>
      </c>
    </row>
    <row r="34" spans="1:17" s="102" customFormat="1">
      <c r="A34" s="111" t="s">
        <v>584</v>
      </c>
      <c r="B34" s="286">
        <v>106.87000842859986</v>
      </c>
      <c r="C34" s="287">
        <v>107.85074552967599</v>
      </c>
      <c r="D34" s="286">
        <v>106.95725200791586</v>
      </c>
      <c r="E34" s="287">
        <v>109.52752292239684</v>
      </c>
      <c r="F34" s="286">
        <v>103.87678305767042</v>
      </c>
      <c r="G34" s="287">
        <v>106.65725091498233</v>
      </c>
      <c r="H34" s="287">
        <v>107.00246007910013</v>
      </c>
      <c r="I34" s="287">
        <v>111.82596907004432</v>
      </c>
      <c r="J34" s="287">
        <v>105.78945336130667</v>
      </c>
      <c r="K34" s="287">
        <v>104.82606203820524</v>
      </c>
      <c r="L34" s="287">
        <v>107.24110153871361</v>
      </c>
      <c r="M34" s="287">
        <v>104.07082047294513</v>
      </c>
      <c r="N34" s="287">
        <v>104.87619173728812</v>
      </c>
      <c r="O34" s="287">
        <v>99.793467994946155</v>
      </c>
      <c r="P34" s="287">
        <v>108.03833145434048</v>
      </c>
      <c r="Q34" s="287">
        <v>108.88828472356546</v>
      </c>
    </row>
    <row r="35" spans="1:17" s="102" customFormat="1">
      <c r="A35" s="111" t="s">
        <v>585</v>
      </c>
      <c r="B35" s="286">
        <v>108.09292341647301</v>
      </c>
      <c r="C35" s="287">
        <v>109.13320898840269</v>
      </c>
      <c r="D35" s="286">
        <v>108.10206647436766</v>
      </c>
      <c r="E35" s="287">
        <v>110.56667448816849</v>
      </c>
      <c r="F35" s="286">
        <v>100.31680015596316</v>
      </c>
      <c r="G35" s="287">
        <v>107.88750572557501</v>
      </c>
      <c r="H35" s="287">
        <v>108.22311647228915</v>
      </c>
      <c r="I35" s="287">
        <v>112.7596198360624</v>
      </c>
      <c r="J35" s="287">
        <v>106.9498336017034</v>
      </c>
      <c r="K35" s="287">
        <v>105.11478212058358</v>
      </c>
      <c r="L35" s="287">
        <v>108.68380633378698</v>
      </c>
      <c r="M35" s="287">
        <v>105.90789599626768</v>
      </c>
      <c r="N35" s="287">
        <v>104.30133147796914</v>
      </c>
      <c r="O35" s="287">
        <v>99.797132318735578</v>
      </c>
      <c r="P35" s="287">
        <v>114.44497969857545</v>
      </c>
      <c r="Q35" s="287">
        <v>114.65909174087776</v>
      </c>
    </row>
    <row r="36" spans="1:17" s="102" customFormat="1">
      <c r="A36" s="171" t="s">
        <v>586</v>
      </c>
      <c r="B36" s="288">
        <v>109.16248873294776</v>
      </c>
      <c r="C36" s="289">
        <v>109.52937055407237</v>
      </c>
      <c r="D36" s="288">
        <v>109.24875333271412</v>
      </c>
      <c r="E36" s="289">
        <v>110.78163192738218</v>
      </c>
      <c r="F36" s="288">
        <v>101.76360055726596</v>
      </c>
      <c r="G36" s="289">
        <v>106.85012123210956</v>
      </c>
      <c r="H36" s="289">
        <v>109.3653785290507</v>
      </c>
      <c r="I36" s="289">
        <v>113.84138497266538</v>
      </c>
      <c r="J36" s="289">
        <v>108.02418528171258</v>
      </c>
      <c r="K36" s="289">
        <v>105.75071316660041</v>
      </c>
      <c r="L36" s="289">
        <v>109.59255229311258</v>
      </c>
      <c r="M36" s="289">
        <v>107.20235263262961</v>
      </c>
      <c r="N36" s="289">
        <v>103.18778569482731</v>
      </c>
      <c r="O36" s="289">
        <v>98.693561837863925</v>
      </c>
      <c r="P36" s="289">
        <v>120.3127944224609</v>
      </c>
      <c r="Q36" s="289">
        <v>119.27303483251055</v>
      </c>
    </row>
    <row r="37" spans="1:17" s="102" customFormat="1">
      <c r="A37" s="111" t="s">
        <v>587</v>
      </c>
      <c r="B37" s="286">
        <v>108.57419226823981</v>
      </c>
      <c r="C37" s="287">
        <v>109.48194680299086</v>
      </c>
      <c r="D37" s="286">
        <v>108.87181047818287</v>
      </c>
      <c r="E37" s="287">
        <v>111.01586911802205</v>
      </c>
      <c r="F37" s="286">
        <v>102.49189307709175</v>
      </c>
      <c r="G37" s="287">
        <v>107.85846007869044</v>
      </c>
      <c r="H37" s="287">
        <v>108.96119339440247</v>
      </c>
      <c r="I37" s="287">
        <v>113.38302672962675</v>
      </c>
      <c r="J37" s="287">
        <v>107.36195252697544</v>
      </c>
      <c r="K37" s="287">
        <v>105.25698003655476</v>
      </c>
      <c r="L37" s="287">
        <v>108.64192220551207</v>
      </c>
      <c r="M37" s="287">
        <v>106.70762914750489</v>
      </c>
      <c r="N37" s="287">
        <v>104.64579147531572</v>
      </c>
      <c r="O37" s="287">
        <v>100.77694247133718</v>
      </c>
      <c r="P37" s="287">
        <v>119.76041518555382</v>
      </c>
      <c r="Q37" s="287">
        <v>119.63408734109815</v>
      </c>
    </row>
    <row r="38" spans="1:17" s="102" customFormat="1">
      <c r="A38" s="111" t="s">
        <v>588</v>
      </c>
      <c r="B38" s="286">
        <v>107.02944570169525</v>
      </c>
      <c r="C38" s="287">
        <v>108.27567918272865</v>
      </c>
      <c r="D38" s="286">
        <v>107.17929024563422</v>
      </c>
      <c r="E38" s="287">
        <v>109.21789896344633</v>
      </c>
      <c r="F38" s="286">
        <v>105.20163831127914</v>
      </c>
      <c r="G38" s="287">
        <v>107.24456071468487</v>
      </c>
      <c r="H38" s="287">
        <v>107.20885595994518</v>
      </c>
      <c r="I38" s="287">
        <v>110.55005052422302</v>
      </c>
      <c r="J38" s="287">
        <v>105.81321240853345</v>
      </c>
      <c r="K38" s="287">
        <v>104.39782937417168</v>
      </c>
      <c r="L38" s="287">
        <v>107.3571592037662</v>
      </c>
      <c r="M38" s="287">
        <v>106.12261049795548</v>
      </c>
      <c r="N38" s="287">
        <v>105.5941473365809</v>
      </c>
      <c r="O38" s="287">
        <v>99.505345114312249</v>
      </c>
      <c r="P38" s="287">
        <v>113.82320843943252</v>
      </c>
      <c r="Q38" s="287">
        <v>111.99969102946407</v>
      </c>
    </row>
    <row r="39" spans="1:17" s="102" customFormat="1">
      <c r="A39" s="111" t="s">
        <v>589</v>
      </c>
      <c r="B39" s="286">
        <v>105.77861522657463</v>
      </c>
      <c r="C39" s="287">
        <v>106.29623419602039</v>
      </c>
      <c r="D39" s="286">
        <v>105.44491340379662</v>
      </c>
      <c r="E39" s="287">
        <v>106.69708288360999</v>
      </c>
      <c r="F39" s="286">
        <v>108.69896897683667</v>
      </c>
      <c r="G39" s="287">
        <v>104.36392403766392</v>
      </c>
      <c r="H39" s="287">
        <v>105.40007949864891</v>
      </c>
      <c r="I39" s="287">
        <v>108.37046914386441</v>
      </c>
      <c r="J39" s="287">
        <v>104.22035914462884</v>
      </c>
      <c r="K39" s="287">
        <v>102.99694994586358</v>
      </c>
      <c r="L39" s="287">
        <v>107.25290892693955</v>
      </c>
      <c r="M39" s="287">
        <v>106.23903433214514</v>
      </c>
      <c r="N39" s="287">
        <v>109.60974691374628</v>
      </c>
      <c r="O39" s="287">
        <v>103.01742668811089</v>
      </c>
      <c r="P39" s="287">
        <v>127.80032467532467</v>
      </c>
      <c r="Q39" s="287">
        <v>124.67566223394775</v>
      </c>
    </row>
    <row r="40" spans="1:17" s="102" customFormat="1">
      <c r="A40" s="111" t="s">
        <v>590</v>
      </c>
      <c r="B40" s="286">
        <v>104.1818130894178</v>
      </c>
      <c r="C40" s="287">
        <v>105.58025678276948</v>
      </c>
      <c r="D40" s="286">
        <v>103.92060575181046</v>
      </c>
      <c r="E40" s="287">
        <v>106.16568891732081</v>
      </c>
      <c r="F40" s="286">
        <v>101.5369836695485</v>
      </c>
      <c r="G40" s="287">
        <v>104.37123894021691</v>
      </c>
      <c r="H40" s="287">
        <v>103.96342144207091</v>
      </c>
      <c r="I40" s="287">
        <v>107.8895477675067</v>
      </c>
      <c r="J40" s="287">
        <v>102.13995693005123</v>
      </c>
      <c r="K40" s="287">
        <v>101.94040307881966</v>
      </c>
      <c r="L40" s="287">
        <v>105.57287570403902</v>
      </c>
      <c r="M40" s="287">
        <v>105.32202007720105</v>
      </c>
      <c r="N40" s="287">
        <v>104.74385211527493</v>
      </c>
      <c r="O40" s="287">
        <v>101.93240025813392</v>
      </c>
      <c r="P40" s="287">
        <v>105.42432195975505</v>
      </c>
      <c r="Q40" s="287">
        <v>105.52814825214094</v>
      </c>
    </row>
    <row r="41" spans="1:17" s="102" customFormat="1">
      <c r="A41" s="171" t="s">
        <v>591</v>
      </c>
      <c r="B41" s="288">
        <v>104.83350883080116</v>
      </c>
      <c r="C41" s="289">
        <v>106.60571567069593</v>
      </c>
      <c r="D41" s="288">
        <v>104.56450329504416</v>
      </c>
      <c r="E41" s="289">
        <v>107.29807964728538</v>
      </c>
      <c r="F41" s="288">
        <v>108.39393697221556</v>
      </c>
      <c r="G41" s="289">
        <v>107.43747774864596</v>
      </c>
      <c r="H41" s="289">
        <v>104.50493160074276</v>
      </c>
      <c r="I41" s="289">
        <v>107.17546627416942</v>
      </c>
      <c r="J41" s="289">
        <v>104.09841641158366</v>
      </c>
      <c r="K41" s="289">
        <v>104.51968995148081</v>
      </c>
      <c r="L41" s="289">
        <v>105.52051913112979</v>
      </c>
      <c r="M41" s="289">
        <v>105.38339039017535</v>
      </c>
      <c r="N41" s="289">
        <v>109.07911420399256</v>
      </c>
      <c r="O41" s="289">
        <v>102.3507988443519</v>
      </c>
      <c r="P41" s="289">
        <v>103.56913183279744</v>
      </c>
      <c r="Q41" s="289">
        <v>106.64420255553615</v>
      </c>
    </row>
    <row r="42" spans="1:17" s="102" customFormat="1">
      <c r="A42" s="111" t="s">
        <v>592</v>
      </c>
      <c r="B42" s="286">
        <v>104.72210976553897</v>
      </c>
      <c r="C42" s="287">
        <v>105.86940286327228</v>
      </c>
      <c r="D42" s="286">
        <v>104.71288372089612</v>
      </c>
      <c r="E42" s="287">
        <v>106.56096411813196</v>
      </c>
      <c r="F42" s="286">
        <v>99.345958960721603</v>
      </c>
      <c r="G42" s="287">
        <v>103.92028194011394</v>
      </c>
      <c r="H42" s="287">
        <v>104.80197858108127</v>
      </c>
      <c r="I42" s="287">
        <v>108.6753806563663</v>
      </c>
      <c r="J42" s="287">
        <v>104.41316694996061</v>
      </c>
      <c r="K42" s="287">
        <v>103.41049842004999</v>
      </c>
      <c r="L42" s="287">
        <v>104.88002255752873</v>
      </c>
      <c r="M42" s="287">
        <v>104.42648752961463</v>
      </c>
      <c r="N42" s="287">
        <v>100.298395733045</v>
      </c>
      <c r="O42" s="287">
        <v>99.069690465133348</v>
      </c>
      <c r="P42" s="287">
        <v>115.44437251456581</v>
      </c>
      <c r="Q42" s="287">
        <v>107.25760800010772</v>
      </c>
    </row>
    <row r="43" spans="1:17" s="102" customFormat="1">
      <c r="A43" s="111" t="s">
        <v>593</v>
      </c>
      <c r="B43" s="286">
        <v>105.59004693101295</v>
      </c>
      <c r="C43" s="287">
        <v>105.86832909900721</v>
      </c>
      <c r="D43" s="286">
        <v>105.50773457206364</v>
      </c>
      <c r="E43" s="287">
        <v>106.59388435518974</v>
      </c>
      <c r="F43" s="286">
        <v>101.55710623178946</v>
      </c>
      <c r="G43" s="287">
        <v>103.41463300665814</v>
      </c>
      <c r="H43" s="287">
        <v>105.56726816561259</v>
      </c>
      <c r="I43" s="287">
        <v>109.08515000471472</v>
      </c>
      <c r="J43" s="287">
        <v>105.58150254658827</v>
      </c>
      <c r="K43" s="287">
        <v>103.47710314029803</v>
      </c>
      <c r="L43" s="287">
        <v>105.69210607037525</v>
      </c>
      <c r="M43" s="287">
        <v>104.65267648570371</v>
      </c>
      <c r="N43" s="287">
        <v>102.05468154792294</v>
      </c>
      <c r="O43" s="287">
        <v>97.263516704991986</v>
      </c>
      <c r="P43" s="287">
        <v>114.48845190613115</v>
      </c>
      <c r="Q43" s="287">
        <v>115.31035242691674</v>
      </c>
    </row>
    <row r="44" spans="1:17" s="102" customFormat="1">
      <c r="A44" s="111" t="s">
        <v>594</v>
      </c>
      <c r="B44" s="286">
        <v>105.06211834023314</v>
      </c>
      <c r="C44" s="287">
        <v>105.84963378643198</v>
      </c>
      <c r="D44" s="286">
        <v>104.99228481453311</v>
      </c>
      <c r="E44" s="287">
        <v>106.78943616961551</v>
      </c>
      <c r="F44" s="286">
        <v>103.13561536451527</v>
      </c>
      <c r="G44" s="287">
        <v>103.69493524958067</v>
      </c>
      <c r="H44" s="287">
        <v>105.02012910844117</v>
      </c>
      <c r="I44" s="287">
        <v>109.38316483981892</v>
      </c>
      <c r="J44" s="287">
        <v>105.00484761294156</v>
      </c>
      <c r="K44" s="287">
        <v>102.69726833401731</v>
      </c>
      <c r="L44" s="287">
        <v>105.18952046510175</v>
      </c>
      <c r="M44" s="287">
        <v>104.52541147092266</v>
      </c>
      <c r="N44" s="287">
        <v>103.54566512243548</v>
      </c>
      <c r="O44" s="287">
        <v>97.500912246968298</v>
      </c>
      <c r="P44" s="287">
        <v>108.15372102480683</v>
      </c>
      <c r="Q44" s="287">
        <v>106.77605937290093</v>
      </c>
    </row>
    <row r="45" spans="1:17" s="102" customFormat="1">
      <c r="A45" s="111" t="s">
        <v>595</v>
      </c>
      <c r="B45" s="286">
        <v>104.7070983541458</v>
      </c>
      <c r="C45" s="287">
        <v>104.54345713469723</v>
      </c>
      <c r="D45" s="286">
        <v>104.71037322394996</v>
      </c>
      <c r="E45" s="287">
        <v>104.79967888814674</v>
      </c>
      <c r="F45" s="286">
        <v>100.67615397759171</v>
      </c>
      <c r="G45" s="287">
        <v>101.32474436588485</v>
      </c>
      <c r="H45" s="287">
        <v>104.77586001260842</v>
      </c>
      <c r="I45" s="287">
        <v>107.61819360383214</v>
      </c>
      <c r="J45" s="287">
        <v>103.56990090047825</v>
      </c>
      <c r="K45" s="287">
        <v>101.92217968271231</v>
      </c>
      <c r="L45" s="287">
        <v>105.30964423275289</v>
      </c>
      <c r="M45" s="287">
        <v>105.16014206426505</v>
      </c>
      <c r="N45" s="287">
        <v>100.73010868663404</v>
      </c>
      <c r="O45" s="287">
        <v>95.769955324095434</v>
      </c>
      <c r="P45" s="287">
        <v>110.48336472065286</v>
      </c>
      <c r="Q45" s="287">
        <v>115.60467616636929</v>
      </c>
    </row>
    <row r="46" spans="1:17" s="102" customFormat="1">
      <c r="A46" s="171" t="s">
        <v>596</v>
      </c>
      <c r="B46" s="288">
        <v>105.79623123813792</v>
      </c>
      <c r="C46" s="289">
        <v>106.69366765503214</v>
      </c>
      <c r="D46" s="288">
        <v>105.67687311171912</v>
      </c>
      <c r="E46" s="289">
        <v>107.64380325874794</v>
      </c>
      <c r="F46" s="288">
        <v>104.12893811269926</v>
      </c>
      <c r="G46" s="289">
        <v>104.73275410858496</v>
      </c>
      <c r="H46" s="289">
        <v>105.7003596202315</v>
      </c>
      <c r="I46" s="289">
        <v>109.9770024796761</v>
      </c>
      <c r="J46" s="289">
        <v>105.82956386159634</v>
      </c>
      <c r="K46" s="289">
        <v>103.56465372708819</v>
      </c>
      <c r="L46" s="289">
        <v>105.94048410025032</v>
      </c>
      <c r="M46" s="289">
        <v>104.86179751363002</v>
      </c>
      <c r="N46" s="289">
        <v>104.68101330170296</v>
      </c>
      <c r="O46" s="289">
        <v>99.301781509749546</v>
      </c>
      <c r="P46" s="289">
        <v>131.06303418803418</v>
      </c>
      <c r="Q46" s="289">
        <v>133.44033975116227</v>
      </c>
    </row>
    <row r="47" spans="1:17" s="102" customFormat="1">
      <c r="A47" s="111" t="s">
        <v>597</v>
      </c>
      <c r="B47" s="286">
        <v>104.83788591168816</v>
      </c>
      <c r="C47" s="287">
        <v>104.78295651092434</v>
      </c>
      <c r="D47" s="286">
        <v>103.98566863138055</v>
      </c>
      <c r="E47" s="287">
        <v>104.87096913267794</v>
      </c>
      <c r="F47" s="286">
        <v>102.85142708376154</v>
      </c>
      <c r="G47" s="287">
        <v>103.28886311472441</v>
      </c>
      <c r="H47" s="287">
        <v>104.0040629269251</v>
      </c>
      <c r="I47" s="287">
        <v>106.13852826746857</v>
      </c>
      <c r="J47" s="287">
        <v>104.84953710958311</v>
      </c>
      <c r="K47" s="287">
        <v>103.43310764081211</v>
      </c>
      <c r="L47" s="287">
        <v>106.41481777155934</v>
      </c>
      <c r="M47" s="287">
        <v>105.13175237693804</v>
      </c>
      <c r="N47" s="287">
        <v>102.95657139231673</v>
      </c>
      <c r="O47" s="287">
        <v>99.869294893530849</v>
      </c>
      <c r="P47" s="287">
        <v>115.53610503282276</v>
      </c>
      <c r="Q47" s="287">
        <v>110.40293596299502</v>
      </c>
    </row>
    <row r="48" spans="1:17" s="102" customFormat="1">
      <c r="A48" s="111" t="s">
        <v>598</v>
      </c>
      <c r="B48" s="286">
        <v>105.15213139070592</v>
      </c>
      <c r="C48" s="287">
        <v>104.35744244261065</v>
      </c>
      <c r="D48" s="286">
        <v>105.06986279914065</v>
      </c>
      <c r="E48" s="287">
        <v>104.60933922511101</v>
      </c>
      <c r="F48" s="286">
        <v>101.97373434602585</v>
      </c>
      <c r="G48" s="287">
        <v>102.36487059310345</v>
      </c>
      <c r="H48" s="287">
        <v>105.1279181202095</v>
      </c>
      <c r="I48" s="287">
        <v>106.746782298098</v>
      </c>
      <c r="J48" s="287">
        <v>104.8276760471642</v>
      </c>
      <c r="K48" s="287">
        <v>102.54057523792177</v>
      </c>
      <c r="L48" s="287">
        <v>105.42463277421778</v>
      </c>
      <c r="M48" s="287">
        <v>104.2544936241075</v>
      </c>
      <c r="N48" s="287">
        <v>101.83970336565886</v>
      </c>
      <c r="O48" s="287">
        <v>98.476475066192691</v>
      </c>
      <c r="P48" s="287">
        <v>111.97931628842287</v>
      </c>
      <c r="Q48" s="287">
        <v>115.0401308384928</v>
      </c>
    </row>
    <row r="49" spans="1:17" s="102" customFormat="1">
      <c r="A49" s="111" t="s">
        <v>599</v>
      </c>
      <c r="B49" s="286">
        <v>108.30463607266651</v>
      </c>
      <c r="C49" s="287">
        <v>108.56976093052812</v>
      </c>
      <c r="D49" s="286">
        <v>108.16520070244951</v>
      </c>
      <c r="E49" s="287">
        <v>109.4364016900746</v>
      </c>
      <c r="F49" s="286">
        <v>101.5186423489518</v>
      </c>
      <c r="G49" s="287">
        <v>105.44757946013952</v>
      </c>
      <c r="H49" s="287">
        <v>108.28248237703374</v>
      </c>
      <c r="I49" s="287">
        <v>113.26518446559251</v>
      </c>
      <c r="J49" s="287">
        <v>109.24773002782176</v>
      </c>
      <c r="K49" s="287">
        <v>106.50748253700222</v>
      </c>
      <c r="L49" s="287">
        <v>108.07574582514205</v>
      </c>
      <c r="M49" s="287">
        <v>106.33387070918575</v>
      </c>
      <c r="N49" s="287">
        <v>104.63013048987426</v>
      </c>
      <c r="O49" s="287">
        <v>100.28927766961053</v>
      </c>
      <c r="P49" s="287">
        <v>121.07684723667633</v>
      </c>
      <c r="Q49" s="287">
        <v>121.02325512980445</v>
      </c>
    </row>
    <row r="50" spans="1:17" s="102" customFormat="1">
      <c r="A50" s="111" t="s">
        <v>600</v>
      </c>
      <c r="B50" s="286">
        <v>105.36904713854396</v>
      </c>
      <c r="C50" s="287">
        <v>105.40462815340865</v>
      </c>
      <c r="D50" s="286">
        <v>105.67221374564342</v>
      </c>
      <c r="E50" s="287">
        <v>105.9980298520822</v>
      </c>
      <c r="F50" s="286">
        <v>102.31026892525601</v>
      </c>
      <c r="G50" s="287">
        <v>101.11879929394286</v>
      </c>
      <c r="H50" s="287">
        <v>105.73057163181315</v>
      </c>
      <c r="I50" s="287">
        <v>110.31148467457403</v>
      </c>
      <c r="J50" s="287">
        <v>105.4864922945798</v>
      </c>
      <c r="K50" s="287">
        <v>103.38359614662416</v>
      </c>
      <c r="L50" s="287">
        <v>104.87483206802139</v>
      </c>
      <c r="M50" s="287">
        <v>104.34922774702173</v>
      </c>
      <c r="N50" s="287">
        <v>102.32412060301507</v>
      </c>
      <c r="O50" s="287">
        <v>95.521511775850627</v>
      </c>
      <c r="P50" s="287">
        <v>112.66359447004608</v>
      </c>
      <c r="Q50" s="287">
        <v>115.0594470685387</v>
      </c>
    </row>
    <row r="51" spans="1:17" s="102" customFormat="1">
      <c r="A51" s="171" t="s">
        <v>601</v>
      </c>
      <c r="B51" s="288">
        <v>104.1377554821858</v>
      </c>
      <c r="C51" s="289">
        <v>104.66707000976771</v>
      </c>
      <c r="D51" s="288">
        <v>103.97411583415095</v>
      </c>
      <c r="E51" s="289">
        <v>104.92838254685333</v>
      </c>
      <c r="F51" s="288">
        <v>98.450142171997612</v>
      </c>
      <c r="G51" s="289">
        <v>101.37621438062747</v>
      </c>
      <c r="H51" s="289">
        <v>104.07835233681317</v>
      </c>
      <c r="I51" s="289">
        <v>108.29722817090226</v>
      </c>
      <c r="J51" s="289">
        <v>103.85537826071915</v>
      </c>
      <c r="K51" s="289">
        <v>102.58544943033658</v>
      </c>
      <c r="L51" s="289">
        <v>104.484788098857</v>
      </c>
      <c r="M51" s="289">
        <v>104.84655796409929</v>
      </c>
      <c r="N51" s="289">
        <v>100.47986974963938</v>
      </c>
      <c r="O51" s="289">
        <v>96.579134165965613</v>
      </c>
      <c r="P51" s="289">
        <v>120.97642472619268</v>
      </c>
      <c r="Q51" s="289">
        <v>116.61396895242252</v>
      </c>
    </row>
    <row r="52" spans="1:17" s="102" customFormat="1">
      <c r="A52" s="111" t="s">
        <v>602</v>
      </c>
      <c r="B52" s="286">
        <v>105.6992119800658</v>
      </c>
      <c r="C52" s="287">
        <v>106.6806099726399</v>
      </c>
      <c r="D52" s="286">
        <v>105.55274083930031</v>
      </c>
      <c r="E52" s="287">
        <v>107.09360146952346</v>
      </c>
      <c r="F52" s="286">
        <v>102.29973719851826</v>
      </c>
      <c r="G52" s="287">
        <v>103.5208576597032</v>
      </c>
      <c r="H52" s="287">
        <v>105.61191036748897</v>
      </c>
      <c r="I52" s="287">
        <v>110.33637663739937</v>
      </c>
      <c r="J52" s="287">
        <v>107.49510057023612</v>
      </c>
      <c r="K52" s="287">
        <v>106.23089142112727</v>
      </c>
      <c r="L52" s="287">
        <v>105.15060780076134</v>
      </c>
      <c r="M52" s="287">
        <v>105.32397755726177</v>
      </c>
      <c r="N52" s="287">
        <v>102.34872059144153</v>
      </c>
      <c r="O52" s="287">
        <v>99.225027855890772</v>
      </c>
      <c r="P52" s="287">
        <v>114.66458658346335</v>
      </c>
      <c r="Q52" s="287">
        <v>108.89550016975387</v>
      </c>
    </row>
    <row r="53" spans="1:17" s="102" customFormat="1">
      <c r="A53" s="111" t="s">
        <v>603</v>
      </c>
      <c r="B53" s="286">
        <v>105.74081459735154</v>
      </c>
      <c r="C53" s="287">
        <v>106.14370111786346</v>
      </c>
      <c r="D53" s="286">
        <v>105.99119979426624</v>
      </c>
      <c r="E53" s="287">
        <v>106.72663545507351</v>
      </c>
      <c r="F53" s="286">
        <v>104.12954012230927</v>
      </c>
      <c r="G53" s="287">
        <v>103.63296281460457</v>
      </c>
      <c r="H53" s="287">
        <v>106.02926796018257</v>
      </c>
      <c r="I53" s="287">
        <v>109.4760235892348</v>
      </c>
      <c r="J53" s="287">
        <v>103.98582926124969</v>
      </c>
      <c r="K53" s="287">
        <v>102.3368469472353</v>
      </c>
      <c r="L53" s="287">
        <v>105.94688245146425</v>
      </c>
      <c r="M53" s="287">
        <v>105.65812774258876</v>
      </c>
      <c r="N53" s="287">
        <v>105.39035127122452</v>
      </c>
      <c r="O53" s="287">
        <v>99.318579038457571</v>
      </c>
      <c r="P53" s="287">
        <v>120.40853882959146</v>
      </c>
      <c r="Q53" s="287">
        <v>118.05796214072049</v>
      </c>
    </row>
    <row r="54" spans="1:17" s="102" customFormat="1">
      <c r="A54" s="111" t="s">
        <v>604</v>
      </c>
      <c r="B54" s="286">
        <v>105.08474089051776</v>
      </c>
      <c r="C54" s="287">
        <v>105.08476453281565</v>
      </c>
      <c r="D54" s="286">
        <v>104.95376316043235</v>
      </c>
      <c r="E54" s="287">
        <v>105.50360855886866</v>
      </c>
      <c r="F54" s="286">
        <v>100.96366632661069</v>
      </c>
      <c r="G54" s="287">
        <v>102.17409842409731</v>
      </c>
      <c r="H54" s="287">
        <v>105.0246457598949</v>
      </c>
      <c r="I54" s="287">
        <v>108.35542854017697</v>
      </c>
      <c r="J54" s="287">
        <v>105.19572098422805</v>
      </c>
      <c r="K54" s="287">
        <v>102.52542326855635</v>
      </c>
      <c r="L54" s="287">
        <v>105.23114279771424</v>
      </c>
      <c r="M54" s="287">
        <v>104.91637114935659</v>
      </c>
      <c r="N54" s="287">
        <v>102.3722435198537</v>
      </c>
      <c r="O54" s="287">
        <v>99.290489985184522</v>
      </c>
      <c r="P54" s="287">
        <v>108.91915641476275</v>
      </c>
      <c r="Q54" s="287">
        <v>108.55909057294228</v>
      </c>
    </row>
    <row r="55" spans="1:17" s="102" customFormat="1">
      <c r="A55" s="111" t="s">
        <v>605</v>
      </c>
      <c r="B55" s="286">
        <v>104.37880345696209</v>
      </c>
      <c r="C55" s="287">
        <v>105.51211586444748</v>
      </c>
      <c r="D55" s="286">
        <v>105.00430449754774</v>
      </c>
      <c r="E55" s="287">
        <v>106.08088933164885</v>
      </c>
      <c r="F55" s="286">
        <v>99.69568218719921</v>
      </c>
      <c r="G55" s="287">
        <v>102.65279569442947</v>
      </c>
      <c r="H55" s="287">
        <v>105.10510055926254</v>
      </c>
      <c r="I55" s="287">
        <v>109.27004483029819</v>
      </c>
      <c r="J55" s="287">
        <v>103.98381136723562</v>
      </c>
      <c r="K55" s="287">
        <v>101.95137694525715</v>
      </c>
      <c r="L55" s="287">
        <v>103.5352593529705</v>
      </c>
      <c r="M55" s="287">
        <v>105.03800648542499</v>
      </c>
      <c r="N55" s="287">
        <v>100.76953103217532</v>
      </c>
      <c r="O55" s="287">
        <v>96.375140089791515</v>
      </c>
      <c r="P55" s="287">
        <v>115.28676888131744</v>
      </c>
      <c r="Q55" s="287">
        <v>118.80844166414903</v>
      </c>
    </row>
    <row r="56" spans="1:17" s="102" customFormat="1">
      <c r="A56" s="171" t="s">
        <v>606</v>
      </c>
      <c r="B56" s="288">
        <v>107.29358012507693</v>
      </c>
      <c r="C56" s="289">
        <v>108.69613427748985</v>
      </c>
      <c r="D56" s="288">
        <v>108.41112499873353</v>
      </c>
      <c r="E56" s="289">
        <v>109.92667539369205</v>
      </c>
      <c r="F56" s="288">
        <v>101.75576643021562</v>
      </c>
      <c r="G56" s="289">
        <v>105.52011533035746</v>
      </c>
      <c r="H56" s="289">
        <v>108.54422441686114</v>
      </c>
      <c r="I56" s="289">
        <v>114.38235381154998</v>
      </c>
      <c r="J56" s="289">
        <v>105.22699503324395</v>
      </c>
      <c r="K56" s="289">
        <v>102.91386200176113</v>
      </c>
      <c r="L56" s="289">
        <v>106.4189948770034</v>
      </c>
      <c r="M56" s="289">
        <v>106.88308627246215</v>
      </c>
      <c r="N56" s="289">
        <v>103.16164946224937</v>
      </c>
      <c r="O56" s="289">
        <v>99.372876630523749</v>
      </c>
      <c r="P56" s="289">
        <v>118.46547314578004</v>
      </c>
      <c r="Q56" s="289">
        <v>119.57281322607427</v>
      </c>
    </row>
  </sheetData>
  <customSheetViews>
    <customSheetView guid="{6F28069D-A7F4-41D2-AA1B-4487F97E36F1}" showRuler="0">
      <pageMargins left="0.77" right="0.78" top="0.59" bottom="0.6" header="0.51181102362204722" footer="0.47"/>
      <pageSetup paperSize="8" orientation="landscape" horizontalDpi="4294967292" r:id="rId1"/>
      <headerFooter alignWithMargins="0"/>
    </customSheetView>
  </customSheetViews>
  <mergeCells count="10">
    <mergeCell ref="P3:Q4"/>
    <mergeCell ref="H4:I4"/>
    <mergeCell ref="D3:I3"/>
    <mergeCell ref="J3:K4"/>
    <mergeCell ref="L3:M4"/>
    <mergeCell ref="B3:C4"/>
    <mergeCell ref="A3:A5"/>
    <mergeCell ref="D4:E4"/>
    <mergeCell ref="F4:G4"/>
    <mergeCell ref="N3:O4"/>
  </mergeCells>
  <phoneticPr fontId="2"/>
  <pageMargins left="0.78740157480314965" right="0.78740157480314965" top="0.59055118110236227" bottom="0.59055118110236227" header="0.51181102362204722" footer="0.47244094488188981"/>
  <pageSetup paperSize="9" scale="68" orientation="landscape" horizontalDpi="4294967292"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Z93"/>
  <sheetViews>
    <sheetView zoomScaleNormal="100" workbookViewId="0">
      <pane xSplit="2" ySplit="9" topLeftCell="C10" activePane="bottomRight" state="frozen"/>
      <selection sqref="A1:R1"/>
      <selection pane="topRight" sqref="A1:R1"/>
      <selection pane="bottomLeft" sqref="A1:R1"/>
      <selection pane="bottomRight"/>
    </sheetView>
  </sheetViews>
  <sheetFormatPr defaultColWidth="9" defaultRowHeight="13"/>
  <cols>
    <col min="1" max="1" width="13.90625" style="6" bestFit="1" customWidth="1"/>
    <col min="2" max="2" width="15.36328125" style="6" customWidth="1"/>
    <col min="3" max="14" width="15.26953125" style="5" customWidth="1"/>
    <col min="15" max="16" width="14.08984375" style="5" customWidth="1"/>
    <col min="17" max="18" width="14.08984375" style="6" customWidth="1"/>
    <col min="19" max="26" width="14.08984375" style="5" customWidth="1"/>
    <col min="27" max="16384" width="9" style="5"/>
  </cols>
  <sheetData>
    <row r="1" spans="1:26" ht="20.25" customHeight="1">
      <c r="C1" s="3" t="s">
        <v>123</v>
      </c>
      <c r="D1" s="3"/>
      <c r="E1" s="3"/>
      <c r="F1" s="3"/>
      <c r="G1" s="3"/>
      <c r="H1" s="3"/>
      <c r="I1" s="3"/>
      <c r="J1" s="3"/>
      <c r="K1" s="3"/>
      <c r="L1" s="3"/>
      <c r="M1" s="37"/>
      <c r="N1" s="37"/>
      <c r="O1" s="3" t="s">
        <v>124</v>
      </c>
      <c r="P1" s="3"/>
      <c r="Q1" s="3"/>
      <c r="R1" s="3"/>
      <c r="S1" s="3"/>
      <c r="T1" s="3"/>
      <c r="U1" s="3"/>
      <c r="V1" s="3"/>
      <c r="W1" s="3"/>
      <c r="X1" s="3"/>
    </row>
    <row r="2" spans="1:26" ht="13.5" customHeight="1">
      <c r="N2" s="8" t="s">
        <v>702</v>
      </c>
      <c r="Z2" s="8" t="s">
        <v>702</v>
      </c>
    </row>
    <row r="3" spans="1:26" ht="12" customHeight="1">
      <c r="A3" s="773" t="s">
        <v>554</v>
      </c>
      <c r="B3" s="774"/>
      <c r="C3" s="766" t="s">
        <v>608</v>
      </c>
      <c r="D3" s="815"/>
      <c r="E3" s="815"/>
      <c r="F3" s="767"/>
      <c r="G3" s="38" t="s">
        <v>609</v>
      </c>
      <c r="H3" s="38" t="s">
        <v>610</v>
      </c>
      <c r="I3" s="766" t="s">
        <v>611</v>
      </c>
      <c r="J3" s="815"/>
      <c r="K3" s="815"/>
      <c r="L3" s="815"/>
      <c r="M3" s="815"/>
      <c r="N3" s="767"/>
      <c r="O3" s="766" t="s">
        <v>612</v>
      </c>
      <c r="P3" s="815"/>
      <c r="Q3" s="815"/>
      <c r="R3" s="767"/>
      <c r="S3" s="38" t="s">
        <v>222</v>
      </c>
      <c r="T3" s="38" t="s">
        <v>614</v>
      </c>
      <c r="U3" s="766" t="s">
        <v>615</v>
      </c>
      <c r="V3" s="855"/>
      <c r="W3" s="855"/>
      <c r="X3" s="855"/>
      <c r="Y3" s="855"/>
      <c r="Z3" s="856"/>
    </row>
    <row r="4" spans="1:26" ht="12" customHeight="1">
      <c r="A4" s="775"/>
      <c r="B4" s="776"/>
      <c r="C4" s="766" t="s">
        <v>542</v>
      </c>
      <c r="D4" s="767"/>
      <c r="E4" s="840" t="s">
        <v>555</v>
      </c>
      <c r="F4" s="840" t="s">
        <v>461</v>
      </c>
      <c r="G4" s="793" t="s">
        <v>233</v>
      </c>
      <c r="H4" s="793" t="s">
        <v>551</v>
      </c>
      <c r="I4" s="766" t="s">
        <v>542</v>
      </c>
      <c r="J4" s="767"/>
      <c r="K4" s="840" t="s">
        <v>555</v>
      </c>
      <c r="L4" s="840" t="s">
        <v>461</v>
      </c>
      <c r="M4" s="793" t="s">
        <v>233</v>
      </c>
      <c r="N4" s="793" t="s">
        <v>551</v>
      </c>
      <c r="O4" s="766" t="s">
        <v>542</v>
      </c>
      <c r="P4" s="767"/>
      <c r="Q4" s="840" t="s">
        <v>555</v>
      </c>
      <c r="R4" s="840" t="s">
        <v>461</v>
      </c>
      <c r="S4" s="793" t="s">
        <v>233</v>
      </c>
      <c r="T4" s="793" t="s">
        <v>551</v>
      </c>
      <c r="U4" s="766" t="s">
        <v>542</v>
      </c>
      <c r="V4" s="767"/>
      <c r="W4" s="840" t="s">
        <v>555</v>
      </c>
      <c r="X4" s="840" t="s">
        <v>461</v>
      </c>
      <c r="Y4" s="793" t="s">
        <v>233</v>
      </c>
      <c r="Z4" s="793" t="s">
        <v>551</v>
      </c>
    </row>
    <row r="5" spans="1:26" ht="12" customHeight="1">
      <c r="A5" s="777"/>
      <c r="B5" s="778"/>
      <c r="C5" s="11" t="s">
        <v>547</v>
      </c>
      <c r="D5" s="13" t="s">
        <v>548</v>
      </c>
      <c r="E5" s="772"/>
      <c r="F5" s="853"/>
      <c r="G5" s="843"/>
      <c r="H5" s="843"/>
      <c r="I5" s="11" t="s">
        <v>547</v>
      </c>
      <c r="J5" s="13" t="s">
        <v>548</v>
      </c>
      <c r="K5" s="772"/>
      <c r="L5" s="772"/>
      <c r="M5" s="843"/>
      <c r="N5" s="843"/>
      <c r="O5" s="13" t="s">
        <v>547</v>
      </c>
      <c r="P5" s="11" t="s">
        <v>548</v>
      </c>
      <c r="Q5" s="853"/>
      <c r="R5" s="772"/>
      <c r="S5" s="843"/>
      <c r="T5" s="843"/>
      <c r="U5" s="39" t="s">
        <v>547</v>
      </c>
      <c r="V5" s="11" t="s">
        <v>548</v>
      </c>
      <c r="W5" s="853"/>
      <c r="X5" s="772"/>
      <c r="Y5" s="843"/>
      <c r="Z5" s="843"/>
    </row>
    <row r="6" spans="1:26" ht="13.5" customHeight="1">
      <c r="A6" s="364"/>
      <c r="B6" s="365"/>
      <c r="C6" s="14" t="s">
        <v>546</v>
      </c>
      <c r="D6" s="15" t="s">
        <v>546</v>
      </c>
      <c r="E6" s="14" t="s">
        <v>546</v>
      </c>
      <c r="F6" s="15" t="s">
        <v>546</v>
      </c>
      <c r="G6" s="16" t="s">
        <v>613</v>
      </c>
      <c r="H6" s="15" t="s">
        <v>613</v>
      </c>
      <c r="I6" s="14" t="s">
        <v>545</v>
      </c>
      <c r="J6" s="15" t="s">
        <v>545</v>
      </c>
      <c r="K6" s="14" t="s">
        <v>545</v>
      </c>
      <c r="L6" s="14" t="s">
        <v>557</v>
      </c>
      <c r="M6" s="15" t="s">
        <v>211</v>
      </c>
      <c r="N6" s="14" t="s">
        <v>545</v>
      </c>
      <c r="O6" s="15" t="s">
        <v>546</v>
      </c>
      <c r="P6" s="14" t="s">
        <v>546</v>
      </c>
      <c r="Q6" s="15" t="s">
        <v>546</v>
      </c>
      <c r="R6" s="14" t="s">
        <v>546</v>
      </c>
      <c r="S6" s="15" t="s">
        <v>613</v>
      </c>
      <c r="T6" s="14" t="s">
        <v>613</v>
      </c>
      <c r="U6" s="15" t="s">
        <v>613</v>
      </c>
      <c r="V6" s="14" t="s">
        <v>613</v>
      </c>
      <c r="W6" s="15" t="s">
        <v>613</v>
      </c>
      <c r="X6" s="14" t="s">
        <v>613</v>
      </c>
      <c r="Y6" s="15" t="s">
        <v>613</v>
      </c>
      <c r="Z6" s="14" t="s">
        <v>613</v>
      </c>
    </row>
    <row r="7" spans="1:26" s="19" customFormat="1" ht="17.25" customHeight="1">
      <c r="A7" s="351" t="s">
        <v>703</v>
      </c>
      <c r="B7" s="352"/>
      <c r="C7" s="40">
        <v>52186.895384235308</v>
      </c>
      <c r="D7" s="41">
        <v>1232.7264466562353</v>
      </c>
      <c r="E7" s="40">
        <v>1163.0671419552639</v>
      </c>
      <c r="F7" s="41">
        <v>978.5848512666073</v>
      </c>
      <c r="G7" s="42">
        <v>20391.053430436186</v>
      </c>
      <c r="H7" s="43">
        <v>73298.554867013052</v>
      </c>
      <c r="I7" s="44">
        <v>11.368608908918402</v>
      </c>
      <c r="J7" s="44">
        <v>1.449908804093037</v>
      </c>
      <c r="K7" s="44">
        <v>1.6156155481823093</v>
      </c>
      <c r="L7" s="44">
        <v>1.2323010676593205</v>
      </c>
      <c r="M7" s="44">
        <v>30.648328890588953</v>
      </c>
      <c r="N7" s="44">
        <v>6.4953892965043378</v>
      </c>
      <c r="O7" s="40">
        <v>4590.4380916205091</v>
      </c>
      <c r="P7" s="40">
        <v>850.20964296257523</v>
      </c>
      <c r="Q7" s="40">
        <v>719.89103055105102</v>
      </c>
      <c r="R7" s="40">
        <v>794.1118261995573</v>
      </c>
      <c r="S7" s="42">
        <v>665.32349947137175</v>
      </c>
      <c r="T7" s="42">
        <v>11284.705430429021</v>
      </c>
      <c r="U7" s="42">
        <v>409002.86390253919</v>
      </c>
      <c r="V7" s="42">
        <v>8225.3552043678501</v>
      </c>
      <c r="W7" s="43">
        <v>7867.9697827551117</v>
      </c>
      <c r="X7" s="42">
        <v>6367.7038631683472</v>
      </c>
      <c r="Y7" s="43">
        <v>12413.255845655474</v>
      </c>
      <c r="Z7" s="42">
        <v>52345.704491333243</v>
      </c>
    </row>
    <row r="8" spans="1:26" s="19" customFormat="1" ht="17.25" customHeight="1">
      <c r="A8" s="351" t="s">
        <v>704</v>
      </c>
      <c r="B8" s="352"/>
      <c r="C8" s="40">
        <v>50979.254905926682</v>
      </c>
      <c r="D8" s="41">
        <v>1327.5934903089333</v>
      </c>
      <c r="E8" s="40">
        <v>1239.7198607553723</v>
      </c>
      <c r="F8" s="41">
        <v>1079.8310976085609</v>
      </c>
      <c r="G8" s="42">
        <v>21177.79188648313</v>
      </c>
      <c r="H8" s="43">
        <v>75713.703954587851</v>
      </c>
      <c r="I8" s="44">
        <v>10.730970735038957</v>
      </c>
      <c r="J8" s="44">
        <v>1.428854876105401</v>
      </c>
      <c r="K8" s="44">
        <v>1.618359591778908</v>
      </c>
      <c r="L8" s="44">
        <v>1.1995913447796944</v>
      </c>
      <c r="M8" s="44">
        <v>31.824030287900214</v>
      </c>
      <c r="N8" s="44">
        <v>6.7163731976377905</v>
      </c>
      <c r="O8" s="40">
        <v>4750.6657286342515</v>
      </c>
      <c r="P8" s="40">
        <v>929.13109127466203</v>
      </c>
      <c r="Q8" s="40">
        <v>766.03485841651968</v>
      </c>
      <c r="R8" s="40">
        <v>900.16579588349089</v>
      </c>
      <c r="S8" s="42">
        <v>665.46542643705061</v>
      </c>
      <c r="T8" s="42">
        <v>11273.004302562736</v>
      </c>
      <c r="U8" s="42">
        <v>398549.98513428553</v>
      </c>
      <c r="V8" s="42">
        <v>8849.1777684470089</v>
      </c>
      <c r="W8" s="43">
        <v>8379.0721633976955</v>
      </c>
      <c r="X8" s="42">
        <v>7025.3716451176688</v>
      </c>
      <c r="Y8" s="43">
        <v>13003.226563592367</v>
      </c>
      <c r="Z8" s="42">
        <v>54241.057070830757</v>
      </c>
    </row>
    <row r="9" spans="1:26" s="19" customFormat="1" ht="17.25" customHeight="1">
      <c r="A9" s="353" t="s">
        <v>705</v>
      </c>
      <c r="B9" s="354"/>
      <c r="C9" s="45">
        <v>46440.637867936122</v>
      </c>
      <c r="D9" s="45">
        <v>1367.587188729347</v>
      </c>
      <c r="E9" s="45">
        <v>1215.0572940040042</v>
      </c>
      <c r="F9" s="45">
        <v>1049.7267174884964</v>
      </c>
      <c r="G9" s="47">
        <v>20211.904249802916</v>
      </c>
      <c r="H9" s="47">
        <v>76846.751685103285</v>
      </c>
      <c r="I9" s="49">
        <v>9.3229547816063203</v>
      </c>
      <c r="J9" s="49">
        <v>1.4147344203256573</v>
      </c>
      <c r="K9" s="49">
        <v>1.546947268612785</v>
      </c>
      <c r="L9" s="49">
        <v>1.1999999667044596</v>
      </c>
      <c r="M9" s="49">
        <v>30.369901098199882</v>
      </c>
      <c r="N9" s="49">
        <v>6.763705890359339</v>
      </c>
      <c r="O9" s="45">
        <v>4981.3217972011362</v>
      </c>
      <c r="P9" s="45">
        <v>966.67414680880006</v>
      </c>
      <c r="Q9" s="45">
        <v>785.45488825459393</v>
      </c>
      <c r="R9" s="45">
        <v>874.77228884542706</v>
      </c>
      <c r="S9" s="47">
        <v>665.52420386383608</v>
      </c>
      <c r="T9" s="47">
        <v>11361.634129395978</v>
      </c>
      <c r="U9" s="47">
        <v>357132.18093015515</v>
      </c>
      <c r="V9" s="47">
        <v>8927.3357541650239</v>
      </c>
      <c r="W9" s="47">
        <v>8184.7828140886049</v>
      </c>
      <c r="X9" s="47">
        <v>6800.3222157805194</v>
      </c>
      <c r="Y9" s="47">
        <v>12237.944734524235</v>
      </c>
      <c r="Z9" s="47">
        <v>55391.438881710979</v>
      </c>
    </row>
    <row r="10" spans="1:26" ht="19.5" customHeight="1">
      <c r="A10" s="854" t="s">
        <v>525</v>
      </c>
      <c r="B10" s="23" t="s">
        <v>526</v>
      </c>
      <c r="C10" s="50">
        <v>54885.167436407253</v>
      </c>
      <c r="D10" s="51">
        <v>1253.2285152292295</v>
      </c>
      <c r="E10" s="50">
        <v>1224.9576128784884</v>
      </c>
      <c r="F10" s="51">
        <v>946.37712755692064</v>
      </c>
      <c r="G10" s="52">
        <v>15331.505905956958</v>
      </c>
      <c r="H10" s="53">
        <v>73336.74674888725</v>
      </c>
      <c r="I10" s="54">
        <v>8.9025419231143701</v>
      </c>
      <c r="J10" s="55">
        <v>1.379458711163364</v>
      </c>
      <c r="K10" s="54">
        <v>1.569348296152032</v>
      </c>
      <c r="L10" s="54">
        <v>1.1717772509965609</v>
      </c>
      <c r="M10" s="55">
        <v>23.179785440381281</v>
      </c>
      <c r="N10" s="54">
        <v>6.1748868979516738</v>
      </c>
      <c r="O10" s="51">
        <v>6165.111932121833</v>
      </c>
      <c r="P10" s="50">
        <v>908.49295095778655</v>
      </c>
      <c r="Q10" s="51">
        <v>780.55178438210737</v>
      </c>
      <c r="R10" s="50">
        <v>807.64251631618174</v>
      </c>
      <c r="S10" s="53">
        <v>661.41707589959344</v>
      </c>
      <c r="T10" s="52">
        <v>11876.613768134674</v>
      </c>
      <c r="U10" s="53">
        <v>482778.13765781122</v>
      </c>
      <c r="V10" s="52">
        <v>9414.5706497103329</v>
      </c>
      <c r="W10" s="53">
        <v>8696.9123619684287</v>
      </c>
      <c r="X10" s="52">
        <v>6991.1192322229426</v>
      </c>
      <c r="Y10" s="53">
        <v>4995.8580456763993</v>
      </c>
      <c r="Z10" s="52">
        <v>54156.896847763972</v>
      </c>
    </row>
    <row r="11" spans="1:26" ht="19.5" customHeight="1">
      <c r="A11" s="794"/>
      <c r="B11" s="356" t="s">
        <v>418</v>
      </c>
      <c r="C11" s="50">
        <v>54278.322388884095</v>
      </c>
      <c r="D11" s="51">
        <v>1277.5451928752993</v>
      </c>
      <c r="E11" s="50">
        <v>1291.8923481299835</v>
      </c>
      <c r="F11" s="51">
        <v>997.55167948309611</v>
      </c>
      <c r="G11" s="52">
        <v>13362.706923561316</v>
      </c>
      <c r="H11" s="53">
        <v>76165.402103138942</v>
      </c>
      <c r="I11" s="54">
        <v>8.0009654791486984</v>
      </c>
      <c r="J11" s="55">
        <v>1.3488379248514604</v>
      </c>
      <c r="K11" s="54">
        <v>1.6422429700966172</v>
      </c>
      <c r="L11" s="54">
        <v>1.1412484601387594</v>
      </c>
      <c r="M11" s="55">
        <v>20.141718570895389</v>
      </c>
      <c r="N11" s="54">
        <v>6.398067130177048</v>
      </c>
      <c r="O11" s="51">
        <v>6783.9715757227968</v>
      </c>
      <c r="P11" s="50">
        <v>947.14507157410173</v>
      </c>
      <c r="Q11" s="51">
        <v>786.66334498236768</v>
      </c>
      <c r="R11" s="50">
        <v>874.08808364289769</v>
      </c>
      <c r="S11" s="53">
        <v>663.43429814724527</v>
      </c>
      <c r="T11" s="52">
        <v>11904.439349174394</v>
      </c>
      <c r="U11" s="53">
        <v>474914.22671471181</v>
      </c>
      <c r="V11" s="52">
        <v>9466.3235167490348</v>
      </c>
      <c r="W11" s="53">
        <v>9075.5288459822186</v>
      </c>
      <c r="X11" s="52">
        <v>7285.3796944227679</v>
      </c>
      <c r="Y11" s="53">
        <v>4296.768801280833</v>
      </c>
      <c r="Z11" s="52">
        <v>54972.592654779357</v>
      </c>
    </row>
    <row r="12" spans="1:26" ht="20.25" customHeight="1">
      <c r="A12" s="794"/>
      <c r="B12" s="492" t="s">
        <v>432</v>
      </c>
      <c r="C12" s="50">
        <v>51563.542745014085</v>
      </c>
      <c r="D12" s="51">
        <v>1137.6737144109088</v>
      </c>
      <c r="E12" s="50">
        <v>1130.9053166374638</v>
      </c>
      <c r="F12" s="51">
        <v>938.40374420546152</v>
      </c>
      <c r="G12" s="52">
        <v>18317.348283715863</v>
      </c>
      <c r="H12" s="53">
        <v>66601.646775745903</v>
      </c>
      <c r="I12" s="54">
        <v>10.416853434048193</v>
      </c>
      <c r="J12" s="55">
        <v>1.3709104245563015</v>
      </c>
      <c r="K12" s="54">
        <v>1.4728026527754516</v>
      </c>
      <c r="L12" s="54">
        <v>1.1568907219693259</v>
      </c>
      <c r="M12" s="55">
        <v>28.116296565026513</v>
      </c>
      <c r="N12" s="54">
        <v>5.8513831537768946</v>
      </c>
      <c r="O12" s="51">
        <v>4950.0113514581235</v>
      </c>
      <c r="P12" s="50">
        <v>829.86728675516463</v>
      </c>
      <c r="Q12" s="51">
        <v>767.85936968969156</v>
      </c>
      <c r="R12" s="50">
        <v>811.14294235851139</v>
      </c>
      <c r="S12" s="53">
        <v>651.48510015720092</v>
      </c>
      <c r="T12" s="52">
        <v>11382.205715371163</v>
      </c>
      <c r="U12" s="53">
        <v>443688.88498796878</v>
      </c>
      <c r="V12" s="52">
        <v>8365.3743787485619</v>
      </c>
      <c r="W12" s="53">
        <v>7947.2297791442097</v>
      </c>
      <c r="X12" s="52">
        <v>6836.5010467432694</v>
      </c>
      <c r="Y12" s="53">
        <v>6098.2587451085719</v>
      </c>
      <c r="Z12" s="52">
        <v>47223.17703540418</v>
      </c>
    </row>
    <row r="13" spans="1:26" ht="19.5" customHeight="1">
      <c r="A13" s="794"/>
      <c r="B13" s="24" t="s">
        <v>420</v>
      </c>
      <c r="C13" s="50">
        <v>47989.858100490572</v>
      </c>
      <c r="D13" s="56">
        <v>1106.8720067350159</v>
      </c>
      <c r="E13" s="50">
        <v>969.88415426077256</v>
      </c>
      <c r="F13" s="56">
        <v>506.358953943188</v>
      </c>
      <c r="G13" s="52">
        <v>10163.607704405276</v>
      </c>
      <c r="H13" s="57">
        <v>79583.991965732464</v>
      </c>
      <c r="I13" s="54">
        <v>6.4538059762129665</v>
      </c>
      <c r="J13" s="58">
        <v>1.4743753478606525</v>
      </c>
      <c r="K13" s="54">
        <v>1.2073184505101635</v>
      </c>
      <c r="L13" s="54">
        <v>1.3644284477659261</v>
      </c>
      <c r="M13" s="58">
        <v>15.754273106721477</v>
      </c>
      <c r="N13" s="54">
        <v>5.9521844805857285</v>
      </c>
      <c r="O13" s="56">
        <v>7435.9003473870434</v>
      </c>
      <c r="P13" s="50">
        <v>750.73963244238246</v>
      </c>
      <c r="Q13" s="56">
        <v>803.33747392905241</v>
      </c>
      <c r="R13" s="50">
        <v>371.11433345756228</v>
      </c>
      <c r="S13" s="57">
        <v>645.13339559087797</v>
      </c>
      <c r="T13" s="52">
        <v>13370.551975549814</v>
      </c>
      <c r="U13" s="57">
        <v>429233.31370547548</v>
      </c>
      <c r="V13" s="52">
        <v>8871.9225109958388</v>
      </c>
      <c r="W13" s="57">
        <v>7769.7595557226286</v>
      </c>
      <c r="X13" s="52">
        <v>4068.8387764664176</v>
      </c>
      <c r="Y13" s="57">
        <v>3267.5250436174583</v>
      </c>
      <c r="Z13" s="52">
        <v>63747.881638960571</v>
      </c>
    </row>
    <row r="14" spans="1:26" ht="19.5" customHeight="1">
      <c r="A14" s="794"/>
      <c r="B14" s="492" t="s">
        <v>421</v>
      </c>
      <c r="C14" s="50">
        <v>67956.749954822983</v>
      </c>
      <c r="D14" s="56">
        <v>1522.0082348648775</v>
      </c>
      <c r="E14" s="50">
        <v>1330.0221640076434</v>
      </c>
      <c r="F14" s="56">
        <v>1146.8788377190431</v>
      </c>
      <c r="G14" s="52">
        <v>16032.22892862767</v>
      </c>
      <c r="H14" s="57">
        <v>98175.103544977348</v>
      </c>
      <c r="I14" s="54">
        <v>9.4554554664184209</v>
      </c>
      <c r="J14" s="58">
        <v>1.4087525981380862</v>
      </c>
      <c r="K14" s="54">
        <v>1.7183213263060535</v>
      </c>
      <c r="L14" s="54">
        <v>1.1327394501655199</v>
      </c>
      <c r="M14" s="58">
        <v>23.630070631601665</v>
      </c>
      <c r="N14" s="54">
        <v>7.9135687064068456</v>
      </c>
      <c r="O14" s="56">
        <v>7187.0414065377581</v>
      </c>
      <c r="P14" s="50">
        <v>1080.394269992104</v>
      </c>
      <c r="Q14" s="56">
        <v>774.02412671374282</v>
      </c>
      <c r="R14" s="50">
        <v>1012.4824711909318</v>
      </c>
      <c r="S14" s="57">
        <v>678.4672453406456</v>
      </c>
      <c r="T14" s="52">
        <v>12405.920411797844</v>
      </c>
      <c r="U14" s="57">
        <v>610343.75155655341</v>
      </c>
      <c r="V14" s="52">
        <v>11437.563984206856</v>
      </c>
      <c r="W14" s="57">
        <v>9343.7073664010022</v>
      </c>
      <c r="X14" s="52">
        <v>8322.9806234020252</v>
      </c>
      <c r="Y14" s="57">
        <v>5141.5620869859376</v>
      </c>
      <c r="Z14" s="52">
        <v>72067.344502768392</v>
      </c>
    </row>
    <row r="15" spans="1:26" ht="19.5" customHeight="1">
      <c r="A15" s="794"/>
      <c r="B15" s="492" t="s">
        <v>422</v>
      </c>
      <c r="C15" s="50">
        <v>66421.35957153971</v>
      </c>
      <c r="D15" s="56">
        <v>1563.1670876682304</v>
      </c>
      <c r="E15" s="50">
        <v>1297.2779501027273</v>
      </c>
      <c r="F15" s="56">
        <v>1152.6245495503979</v>
      </c>
      <c r="G15" s="52">
        <v>23797.2159371874</v>
      </c>
      <c r="H15" s="57">
        <v>93032.60587059251</v>
      </c>
      <c r="I15" s="54">
        <v>13.129621207587816</v>
      </c>
      <c r="J15" s="58">
        <v>1.4781215142249822</v>
      </c>
      <c r="K15" s="54">
        <v>1.7031960280700247</v>
      </c>
      <c r="L15" s="54">
        <v>1.1545167533869529</v>
      </c>
      <c r="M15" s="58">
        <v>35.30204656839615</v>
      </c>
      <c r="N15" s="54">
        <v>7.9028080697928029</v>
      </c>
      <c r="O15" s="56">
        <v>5058.8938188981219</v>
      </c>
      <c r="P15" s="50">
        <v>1057.5362530243935</v>
      </c>
      <c r="Q15" s="56">
        <v>761.67271924226884</v>
      </c>
      <c r="R15" s="50">
        <v>998.36104254788495</v>
      </c>
      <c r="S15" s="57">
        <v>674.10301244380685</v>
      </c>
      <c r="T15" s="52">
        <v>11772.094810981745</v>
      </c>
      <c r="U15" s="57">
        <v>595589.38375920057</v>
      </c>
      <c r="V15" s="52">
        <v>11854.874695667932</v>
      </c>
      <c r="W15" s="57">
        <v>9103.7940650636046</v>
      </c>
      <c r="X15" s="52">
        <v>8397.9734450008946</v>
      </c>
      <c r="Y15" s="57">
        <v>7922.4722521060212</v>
      </c>
      <c r="Z15" s="52">
        <v>67887.612913486009</v>
      </c>
    </row>
    <row r="16" spans="1:26" ht="19.5" customHeight="1">
      <c r="A16" s="794"/>
      <c r="B16" s="24" t="s">
        <v>237</v>
      </c>
      <c r="C16" s="50">
        <v>68070.971914909416</v>
      </c>
      <c r="D16" s="56">
        <v>1717.6953927806467</v>
      </c>
      <c r="E16" s="50">
        <v>1285.1377176926264</v>
      </c>
      <c r="F16" s="56">
        <v>1307.5304373784275</v>
      </c>
      <c r="G16" s="52">
        <v>17059.744313610048</v>
      </c>
      <c r="H16" s="57">
        <v>107022.56939584791</v>
      </c>
      <c r="I16" s="54">
        <v>9.9330078705078702</v>
      </c>
      <c r="J16" s="58">
        <v>1.4558472621266243</v>
      </c>
      <c r="K16" s="54">
        <v>1.6991991531274451</v>
      </c>
      <c r="L16" s="54">
        <v>1.1468865562341266</v>
      </c>
      <c r="M16" s="58">
        <v>25.150603473653224</v>
      </c>
      <c r="N16" s="54">
        <v>8.6794961511546536</v>
      </c>
      <c r="O16" s="56">
        <v>6853.0069443536013</v>
      </c>
      <c r="P16" s="50">
        <v>1179.8596167784308</v>
      </c>
      <c r="Q16" s="56">
        <v>756.31965524893189</v>
      </c>
      <c r="R16" s="50">
        <v>1140.0695476558597</v>
      </c>
      <c r="S16" s="57">
        <v>678.30357754561078</v>
      </c>
      <c r="T16" s="52">
        <v>12330.504850976915</v>
      </c>
      <c r="U16" s="57">
        <v>588445.96178905549</v>
      </c>
      <c r="V16" s="52">
        <v>12885.393527843027</v>
      </c>
      <c r="W16" s="57">
        <v>9026.6181603180721</v>
      </c>
      <c r="X16" s="52">
        <v>9456.7342506443474</v>
      </c>
      <c r="Y16" s="57">
        <v>5445.1133254832694</v>
      </c>
      <c r="Z16" s="52">
        <v>78491.914159085602</v>
      </c>
    </row>
    <row r="17" spans="1:26" ht="19.5" customHeight="1">
      <c r="A17" s="795"/>
      <c r="B17" s="411" t="s">
        <v>405</v>
      </c>
      <c r="C17" s="59">
        <v>67188.465798011894</v>
      </c>
      <c r="D17" s="60">
        <v>1638.068471735018</v>
      </c>
      <c r="E17" s="59">
        <v>1383.7092677235728</v>
      </c>
      <c r="F17" s="60">
        <v>1224.4593436942876</v>
      </c>
      <c r="G17" s="61">
        <v>21334.270825980253</v>
      </c>
      <c r="H17" s="62">
        <v>103538.260407494</v>
      </c>
      <c r="I17" s="63">
        <v>11.97573079291484</v>
      </c>
      <c r="J17" s="64">
        <v>1.4967187908112005</v>
      </c>
      <c r="K17" s="63">
        <v>1.7585212310977549</v>
      </c>
      <c r="L17" s="63">
        <v>1.157218672476078</v>
      </c>
      <c r="M17" s="64">
        <v>31.434708735871823</v>
      </c>
      <c r="N17" s="63">
        <v>8.4215224850453954</v>
      </c>
      <c r="O17" s="60">
        <v>5610.3854503611892</v>
      </c>
      <c r="P17" s="59">
        <v>1094.4397049008837</v>
      </c>
      <c r="Q17" s="60">
        <v>786.85957454138554</v>
      </c>
      <c r="R17" s="59">
        <v>1058.1054150071188</v>
      </c>
      <c r="S17" s="62">
        <v>678.68517584305073</v>
      </c>
      <c r="T17" s="61">
        <v>12294.482451522646</v>
      </c>
      <c r="U17" s="62">
        <v>625685.18309797207</v>
      </c>
      <c r="V17" s="61">
        <v>13944.86425862798</v>
      </c>
      <c r="W17" s="62">
        <v>11153.272867442851</v>
      </c>
      <c r="X17" s="61">
        <v>10145.08938529164</v>
      </c>
      <c r="Y17" s="62">
        <v>6965.4219725138373</v>
      </c>
      <c r="Z17" s="61">
        <v>90837.852518750195</v>
      </c>
    </row>
    <row r="18" spans="1:26" ht="19.5" customHeight="1">
      <c r="A18" s="768" t="s">
        <v>440</v>
      </c>
      <c r="B18" s="23" t="s">
        <v>526</v>
      </c>
      <c r="C18" s="50">
        <v>56257.767637430472</v>
      </c>
      <c r="D18" s="51">
        <v>1289.5190261574844</v>
      </c>
      <c r="E18" s="50">
        <v>1258.6136328194405</v>
      </c>
      <c r="F18" s="51">
        <v>980.58911508090341</v>
      </c>
      <c r="G18" s="52">
        <v>16255.415129130844</v>
      </c>
      <c r="H18" s="53">
        <v>75103.721533779011</v>
      </c>
      <c r="I18" s="54">
        <v>9.357133558760669</v>
      </c>
      <c r="J18" s="55">
        <v>1.3865434007815141</v>
      </c>
      <c r="K18" s="54">
        <v>1.6114305563325257</v>
      </c>
      <c r="L18" s="54">
        <v>1.1707906407539315</v>
      </c>
      <c r="M18" s="55">
        <v>24.495300752161217</v>
      </c>
      <c r="N18" s="54">
        <v>6.342620522854503</v>
      </c>
      <c r="O18" s="51">
        <v>6012.2864854011641</v>
      </c>
      <c r="P18" s="50">
        <v>930.02427867072709</v>
      </c>
      <c r="Q18" s="51">
        <v>781.05359729800239</v>
      </c>
      <c r="R18" s="50">
        <v>837.54437467099353</v>
      </c>
      <c r="S18" s="53">
        <v>663.61361689738101</v>
      </c>
      <c r="T18" s="52">
        <v>11841.118550787663</v>
      </c>
      <c r="U18" s="53">
        <v>500242.39919391408</v>
      </c>
      <c r="V18" s="52">
        <v>9745.5788854024868</v>
      </c>
      <c r="W18" s="53">
        <v>8948.6702173008453</v>
      </c>
      <c r="X18" s="52">
        <v>7279.118480355949</v>
      </c>
      <c r="Y18" s="53">
        <v>5343.6772799746477</v>
      </c>
      <c r="Z18" s="52">
        <v>55575.932498595939</v>
      </c>
    </row>
    <row r="19" spans="1:26" ht="19.5" customHeight="1">
      <c r="A19" s="791"/>
      <c r="B19" s="356" t="s">
        <v>418</v>
      </c>
      <c r="C19" s="50">
        <v>55113.613356749891</v>
      </c>
      <c r="D19" s="51">
        <v>1285.3594819472005</v>
      </c>
      <c r="E19" s="50">
        <v>1318.9678056453181</v>
      </c>
      <c r="F19" s="51">
        <v>1006.1559084176922</v>
      </c>
      <c r="G19" s="52">
        <v>13840.381413652973</v>
      </c>
      <c r="H19" s="53">
        <v>74084.504593364822</v>
      </c>
      <c r="I19" s="54">
        <v>8.2460635914296336</v>
      </c>
      <c r="J19" s="55">
        <v>1.353634674188164</v>
      </c>
      <c r="K19" s="54">
        <v>1.6748565070516295</v>
      </c>
      <c r="L19" s="54">
        <v>1.1422840250626114</v>
      </c>
      <c r="M19" s="55">
        <v>20.815898634547114</v>
      </c>
      <c r="N19" s="54">
        <v>6.261908190300657</v>
      </c>
      <c r="O19" s="51">
        <v>6683.6270113210157</v>
      </c>
      <c r="P19" s="50">
        <v>949.5615814644292</v>
      </c>
      <c r="Q19" s="51">
        <v>787.51093009585179</v>
      </c>
      <c r="R19" s="50">
        <v>880.82813585924248</v>
      </c>
      <c r="S19" s="53">
        <v>664.89473534823901</v>
      </c>
      <c r="T19" s="52">
        <v>11830.979046948907</v>
      </c>
      <c r="U19" s="53">
        <v>487776.87550884148</v>
      </c>
      <c r="V19" s="52">
        <v>9551.3546593945102</v>
      </c>
      <c r="W19" s="53">
        <v>9269.6064917968433</v>
      </c>
      <c r="X19" s="52">
        <v>7371.1427428857251</v>
      </c>
      <c r="Y19" s="53">
        <v>4487.2637138710143</v>
      </c>
      <c r="Z19" s="52">
        <v>53449.204109549588</v>
      </c>
    </row>
    <row r="20" spans="1:26" ht="19.5" customHeight="1">
      <c r="A20" s="791"/>
      <c r="B20" s="492" t="s">
        <v>432</v>
      </c>
      <c r="C20" s="50">
        <v>52284.404966326918</v>
      </c>
      <c r="D20" s="51">
        <v>1181.7074159810891</v>
      </c>
      <c r="E20" s="50">
        <v>1153.7636370297175</v>
      </c>
      <c r="F20" s="51">
        <v>975.68490008063327</v>
      </c>
      <c r="G20" s="52">
        <v>19855.938408486461</v>
      </c>
      <c r="H20" s="53">
        <v>68892.962878641716</v>
      </c>
      <c r="I20" s="54">
        <v>11.133912730597245</v>
      </c>
      <c r="J20" s="55">
        <v>1.3787797950171266</v>
      </c>
      <c r="K20" s="54">
        <v>1.5030903716341837</v>
      </c>
      <c r="L20" s="54">
        <v>1.1620705797031752</v>
      </c>
      <c r="M20" s="55">
        <v>30.437729126670408</v>
      </c>
      <c r="N20" s="54">
        <v>6.0411036079490641</v>
      </c>
      <c r="O20" s="51">
        <v>4695.9596533070981</v>
      </c>
      <c r="P20" s="50">
        <v>857.06754642891349</v>
      </c>
      <c r="Q20" s="51">
        <v>767.59432353713203</v>
      </c>
      <c r="R20" s="50">
        <v>839.60898513569634</v>
      </c>
      <c r="S20" s="53">
        <v>652.34624849486954</v>
      </c>
      <c r="T20" s="52">
        <v>11404.035975809171</v>
      </c>
      <c r="U20" s="53">
        <v>456080.63645518402</v>
      </c>
      <c r="V20" s="52">
        <v>8763.4327910854208</v>
      </c>
      <c r="W20" s="53">
        <v>8113.5685504201538</v>
      </c>
      <c r="X20" s="52">
        <v>7150.2322389021747</v>
      </c>
      <c r="Y20" s="53">
        <v>6722.2651654492711</v>
      </c>
      <c r="Z20" s="52">
        <v>48989.584507042251</v>
      </c>
    </row>
    <row r="21" spans="1:26" ht="19.5" customHeight="1">
      <c r="A21" s="791"/>
      <c r="B21" s="24" t="s">
        <v>420</v>
      </c>
      <c r="C21" s="50">
        <v>47882.491367459821</v>
      </c>
      <c r="D21" s="56">
        <v>1111.606746558032</v>
      </c>
      <c r="E21" s="50">
        <v>990.91887291607179</v>
      </c>
      <c r="F21" s="56">
        <v>507.512124331118</v>
      </c>
      <c r="G21" s="52">
        <v>10311.498307535327</v>
      </c>
      <c r="H21" s="57">
        <v>80190.745307100558</v>
      </c>
      <c r="I21" s="54">
        <v>6.5361230211981365</v>
      </c>
      <c r="J21" s="58">
        <v>1.4812900817207428</v>
      </c>
      <c r="K21" s="54">
        <v>1.2462007097447134</v>
      </c>
      <c r="L21" s="54">
        <v>1.3742503825551402</v>
      </c>
      <c r="M21" s="58">
        <v>15.978478024315766</v>
      </c>
      <c r="N21" s="54">
        <v>5.9812631323041661</v>
      </c>
      <c r="O21" s="56">
        <v>7325.8246841691916</v>
      </c>
      <c r="P21" s="50">
        <v>750.43150580386816</v>
      </c>
      <c r="Q21" s="56">
        <v>795.15190865126658</v>
      </c>
      <c r="R21" s="50">
        <v>369.30106098097059</v>
      </c>
      <c r="S21" s="57">
        <v>645.33670177118688</v>
      </c>
      <c r="T21" s="52">
        <v>13406.991722868515</v>
      </c>
      <c r="U21" s="57">
        <v>428567.59458700183</v>
      </c>
      <c r="V21" s="52">
        <v>8910.5091060822251</v>
      </c>
      <c r="W21" s="57">
        <v>7940.0303660604504</v>
      </c>
      <c r="X21" s="52">
        <v>4081.1589990691677</v>
      </c>
      <c r="Y21" s="57">
        <v>3316.1895033303335</v>
      </c>
      <c r="Z21" s="52">
        <v>64279.454685953424</v>
      </c>
    </row>
    <row r="22" spans="1:26" ht="19.5" customHeight="1">
      <c r="A22" s="791"/>
      <c r="B22" s="492" t="s">
        <v>421</v>
      </c>
      <c r="C22" s="50">
        <v>67748.610935680408</v>
      </c>
      <c r="D22" s="56">
        <v>1513.8081096930575</v>
      </c>
      <c r="E22" s="50">
        <v>1342.6725088616972</v>
      </c>
      <c r="F22" s="56">
        <v>1153.230814043756</v>
      </c>
      <c r="G22" s="52">
        <v>16247.765477795354</v>
      </c>
      <c r="H22" s="57">
        <v>99572.224139734331</v>
      </c>
      <c r="I22" s="54">
        <v>9.5570604061636413</v>
      </c>
      <c r="J22" s="58">
        <v>1.4061917144051799</v>
      </c>
      <c r="K22" s="54">
        <v>1.7315836339895558</v>
      </c>
      <c r="L22" s="54">
        <v>1.1350171508389486</v>
      </c>
      <c r="M22" s="58">
        <v>23.92591308277942</v>
      </c>
      <c r="N22" s="54">
        <v>8.0032423386675031</v>
      </c>
      <c r="O22" s="56">
        <v>7088.8545281127717</v>
      </c>
      <c r="P22" s="50">
        <v>1076.5303864227358</v>
      </c>
      <c r="Q22" s="56">
        <v>775.40147787617389</v>
      </c>
      <c r="R22" s="50">
        <v>1016.0470378719341</v>
      </c>
      <c r="S22" s="57">
        <v>679.08653774595621</v>
      </c>
      <c r="T22" s="52">
        <v>12441.485578745149</v>
      </c>
      <c r="U22" s="57">
        <v>611098.7738684112</v>
      </c>
      <c r="V22" s="52">
        <v>11379.466798576868</v>
      </c>
      <c r="W22" s="57">
        <v>9432.4874563987032</v>
      </c>
      <c r="X22" s="52">
        <v>8384.532667544403</v>
      </c>
      <c r="Y22" s="57">
        <v>5211.9131918740113</v>
      </c>
      <c r="Z22" s="52">
        <v>73204.364083254884</v>
      </c>
    </row>
    <row r="23" spans="1:26" ht="19.5" customHeight="1">
      <c r="A23" s="791"/>
      <c r="B23" s="492" t="s">
        <v>422</v>
      </c>
      <c r="C23" s="50">
        <v>66078.228179944228</v>
      </c>
      <c r="D23" s="56">
        <v>1585.6898051820235</v>
      </c>
      <c r="E23" s="50">
        <v>1321.480067542924</v>
      </c>
      <c r="F23" s="56">
        <v>1167.5733539379421</v>
      </c>
      <c r="G23" s="52">
        <v>24337.160105009174</v>
      </c>
      <c r="H23" s="57">
        <v>93478.712952973277</v>
      </c>
      <c r="I23" s="54">
        <v>13.363227032052059</v>
      </c>
      <c r="J23" s="58">
        <v>1.4811031054358006</v>
      </c>
      <c r="K23" s="54">
        <v>1.7239869103084571</v>
      </c>
      <c r="L23" s="54">
        <v>1.1568400579529181</v>
      </c>
      <c r="M23" s="58">
        <v>36.085774485149187</v>
      </c>
      <c r="N23" s="54">
        <v>7.9320302087960908</v>
      </c>
      <c r="O23" s="56">
        <v>4944.7807794819182</v>
      </c>
      <c r="P23" s="50">
        <v>1070.6140574294786</v>
      </c>
      <c r="Q23" s="56">
        <v>766.52558069973031</v>
      </c>
      <c r="R23" s="50">
        <v>1009.2781157699683</v>
      </c>
      <c r="S23" s="57">
        <v>674.42532278266435</v>
      </c>
      <c r="T23" s="52">
        <v>11784.966836020323</v>
      </c>
      <c r="U23" s="57">
        <v>595490.5253627582</v>
      </c>
      <c r="V23" s="52">
        <v>12081.702858825332</v>
      </c>
      <c r="W23" s="57">
        <v>9277.594135061292</v>
      </c>
      <c r="X23" s="52">
        <v>8523.8698586617829</v>
      </c>
      <c r="Y23" s="57">
        <v>8137.2301451097665</v>
      </c>
      <c r="Z23" s="52">
        <v>68360.375071396833</v>
      </c>
    </row>
    <row r="24" spans="1:26" ht="19.5" customHeight="1">
      <c r="A24" s="791"/>
      <c r="B24" s="24" t="s">
        <v>237</v>
      </c>
      <c r="C24" s="50">
        <v>67730.577678223606</v>
      </c>
      <c r="D24" s="56">
        <v>1729.9810549003723</v>
      </c>
      <c r="E24" s="50">
        <v>1307.3007207798062</v>
      </c>
      <c r="F24" s="56">
        <v>1340.4460377211185</v>
      </c>
      <c r="G24" s="52">
        <v>17145.189482218437</v>
      </c>
      <c r="H24" s="57">
        <v>102139.04406538735</v>
      </c>
      <c r="I24" s="54">
        <v>9.9541617971691991</v>
      </c>
      <c r="J24" s="58">
        <v>1.4610372195994512</v>
      </c>
      <c r="K24" s="54">
        <v>1.7206596108546799</v>
      </c>
      <c r="L24" s="54">
        <v>1.15202361318243</v>
      </c>
      <c r="M24" s="58">
        <v>25.245341614906831</v>
      </c>
      <c r="N24" s="54">
        <v>8.4406538734896941</v>
      </c>
      <c r="O24" s="56">
        <v>6804.2472142139659</v>
      </c>
      <c r="P24" s="50">
        <v>1184.0773333444943</v>
      </c>
      <c r="Q24" s="56">
        <v>759.76719191452889</v>
      </c>
      <c r="R24" s="50">
        <v>1163.5577798775994</v>
      </c>
      <c r="S24" s="57">
        <v>679.14270061192474</v>
      </c>
      <c r="T24" s="52">
        <v>12100.844981475244</v>
      </c>
      <c r="U24" s="57">
        <v>585826.02359433845</v>
      </c>
      <c r="V24" s="52">
        <v>12988.911346298262</v>
      </c>
      <c r="W24" s="57">
        <v>9182.979309425793</v>
      </c>
      <c r="X24" s="52">
        <v>9711.4280665597908</v>
      </c>
      <c r="Y24" s="57">
        <v>5451.7243033034683</v>
      </c>
      <c r="Z24" s="52">
        <v>74264.804548685148</v>
      </c>
    </row>
    <row r="25" spans="1:26" ht="19.5" customHeight="1">
      <c r="A25" s="792"/>
      <c r="B25" s="411" t="s">
        <v>405</v>
      </c>
      <c r="C25" s="59">
        <v>67055.412051526058</v>
      </c>
      <c r="D25" s="60">
        <v>1640.3970323871474</v>
      </c>
      <c r="E25" s="59">
        <v>1395.8251461931291</v>
      </c>
      <c r="F25" s="60">
        <v>1230.1515783992445</v>
      </c>
      <c r="G25" s="61">
        <v>21190.814786622286</v>
      </c>
      <c r="H25" s="62">
        <v>104218.93352423809</v>
      </c>
      <c r="I25" s="63">
        <v>11.895963530169693</v>
      </c>
      <c r="J25" s="64">
        <v>1.4945715786143263</v>
      </c>
      <c r="K25" s="63">
        <v>1.7698480449411036</v>
      </c>
      <c r="L25" s="63">
        <v>1.1582097549869825</v>
      </c>
      <c r="M25" s="64">
        <v>31.204720813236545</v>
      </c>
      <c r="N25" s="63">
        <v>8.4626303947637549</v>
      </c>
      <c r="O25" s="60">
        <v>5636.8205804821873</v>
      </c>
      <c r="P25" s="59">
        <v>1097.5700701521578</v>
      </c>
      <c r="Q25" s="60">
        <v>788.66948503456342</v>
      </c>
      <c r="R25" s="59">
        <v>1062.1146757765571</v>
      </c>
      <c r="S25" s="62">
        <v>679.09002978912986</v>
      </c>
      <c r="T25" s="61">
        <v>12315.193818310137</v>
      </c>
      <c r="U25" s="62">
        <v>624454.09761369845</v>
      </c>
      <c r="V25" s="61">
        <v>13960.698899397652</v>
      </c>
      <c r="W25" s="62">
        <v>11254.244986730988</v>
      </c>
      <c r="X25" s="61">
        <v>10191.544298752337</v>
      </c>
      <c r="Y25" s="62">
        <v>6936.4437924281528</v>
      </c>
      <c r="Z25" s="61">
        <v>91500.191654735114</v>
      </c>
    </row>
    <row r="26" spans="1:26" ht="19.5" customHeight="1">
      <c r="A26" s="768" t="s">
        <v>527</v>
      </c>
      <c r="B26" s="23" t="s">
        <v>526</v>
      </c>
      <c r="C26" s="50">
        <v>55017.344435134757</v>
      </c>
      <c r="D26" s="51">
        <v>1332.765161280181</v>
      </c>
      <c r="E26" s="50">
        <v>1363.1842258717124</v>
      </c>
      <c r="F26" s="51">
        <v>1073.1498412331016</v>
      </c>
      <c r="G26" s="52">
        <v>18314.804220212598</v>
      </c>
      <c r="H26" s="53">
        <v>75023.046594982079</v>
      </c>
      <c r="I26" s="54">
        <v>10.25366568914956</v>
      </c>
      <c r="J26" s="55">
        <v>1.3895749496981891</v>
      </c>
      <c r="K26" s="54">
        <v>1.6918481494704272</v>
      </c>
      <c r="L26" s="54">
        <v>1.1727822663281569</v>
      </c>
      <c r="M26" s="55">
        <v>27.353006504838966</v>
      </c>
      <c r="N26" s="54">
        <v>6.228494623655914</v>
      </c>
      <c r="O26" s="51">
        <v>5365.6268990078515</v>
      </c>
      <c r="P26" s="50">
        <v>959.11714698775552</v>
      </c>
      <c r="Q26" s="51">
        <v>805.73674788627375</v>
      </c>
      <c r="R26" s="50">
        <v>915.04610194440215</v>
      </c>
      <c r="S26" s="53">
        <v>669.57188844935786</v>
      </c>
      <c r="T26" s="52">
        <v>12045.133074377787</v>
      </c>
      <c r="U26" s="53">
        <v>491361.81161848904</v>
      </c>
      <c r="V26" s="52">
        <v>10172.209767982897</v>
      </c>
      <c r="W26" s="53">
        <v>9709.3629656075209</v>
      </c>
      <c r="X26" s="52">
        <v>7972.4845295701843</v>
      </c>
      <c r="Y26" s="53">
        <v>7490.0288751388225</v>
      </c>
      <c r="Z26" s="52">
        <v>57155.579749103941</v>
      </c>
    </row>
    <row r="27" spans="1:26" ht="19.5" customHeight="1">
      <c r="A27" s="769"/>
      <c r="B27" s="356" t="s">
        <v>418</v>
      </c>
      <c r="C27" s="50">
        <v>56033.267142548131</v>
      </c>
      <c r="D27" s="51">
        <v>1444.0346358932707</v>
      </c>
      <c r="E27" s="50">
        <v>1563.9071596224023</v>
      </c>
      <c r="F27" s="51">
        <v>1227.576579545829</v>
      </c>
      <c r="G27" s="52">
        <v>16536.39663578742</v>
      </c>
      <c r="H27" s="53">
        <v>82427.721518987339</v>
      </c>
      <c r="I27" s="54">
        <v>9.502920181700194</v>
      </c>
      <c r="J27" s="55">
        <v>1.3136534090010075</v>
      </c>
      <c r="K27" s="54">
        <v>1.8283506655930375</v>
      </c>
      <c r="L27" s="54">
        <v>1.121230348373488</v>
      </c>
      <c r="M27" s="55">
        <v>24.595806923451974</v>
      </c>
      <c r="N27" s="54">
        <v>6.6075949367088604</v>
      </c>
      <c r="O27" s="51">
        <v>5896.4261586087587</v>
      </c>
      <c r="P27" s="50">
        <v>1099.2508571887422</v>
      </c>
      <c r="Q27" s="51">
        <v>855.36499592387486</v>
      </c>
      <c r="R27" s="50">
        <v>1094.8477994076884</v>
      </c>
      <c r="S27" s="53">
        <v>672.3258434761924</v>
      </c>
      <c r="T27" s="52">
        <v>12474.693486590038</v>
      </c>
      <c r="U27" s="53">
        <v>506141.56240536447</v>
      </c>
      <c r="V27" s="52">
        <v>11077.574859837237</v>
      </c>
      <c r="W27" s="53">
        <v>10990.871061693708</v>
      </c>
      <c r="X27" s="52">
        <v>9062.7278023137005</v>
      </c>
      <c r="Y27" s="53">
        <v>8135.5297415894684</v>
      </c>
      <c r="Z27" s="52">
        <v>57886.962025316454</v>
      </c>
    </row>
    <row r="28" spans="1:26" ht="19.5" customHeight="1">
      <c r="A28" s="769"/>
      <c r="B28" s="492" t="s">
        <v>432</v>
      </c>
      <c r="C28" s="50">
        <v>50000.476429767885</v>
      </c>
      <c r="D28" s="51">
        <v>1154.4431755274434</v>
      </c>
      <c r="E28" s="50">
        <v>1198.8359391848178</v>
      </c>
      <c r="F28" s="51">
        <v>993.5154160608688</v>
      </c>
      <c r="G28" s="52">
        <v>19228.333333333332</v>
      </c>
      <c r="H28" s="53">
        <v>66984.955752212394</v>
      </c>
      <c r="I28" s="54">
        <v>10.714525005982292</v>
      </c>
      <c r="J28" s="55">
        <v>1.3860086523281323</v>
      </c>
      <c r="K28" s="54">
        <v>1.5778924951477249</v>
      </c>
      <c r="L28" s="54">
        <v>1.1633926417566942</v>
      </c>
      <c r="M28" s="55">
        <v>29.378921962992759</v>
      </c>
      <c r="N28" s="54">
        <v>5.7920353982300883</v>
      </c>
      <c r="O28" s="51">
        <v>4666.6069099517599</v>
      </c>
      <c r="P28" s="50">
        <v>832.92638439758696</v>
      </c>
      <c r="Q28" s="51">
        <v>759.77035372906118</v>
      </c>
      <c r="R28" s="50">
        <v>853.98117574534854</v>
      </c>
      <c r="S28" s="53">
        <v>654.49417638789998</v>
      </c>
      <c r="T28" s="52">
        <v>11565.011459129106</v>
      </c>
      <c r="U28" s="53">
        <v>428765.48456568556</v>
      </c>
      <c r="V28" s="52">
        <v>8454.617058618498</v>
      </c>
      <c r="W28" s="53">
        <v>8421.3488516282086</v>
      </c>
      <c r="X28" s="52">
        <v>7254.808376635654</v>
      </c>
      <c r="Y28" s="53">
        <v>6587.6602306248324</v>
      </c>
      <c r="Z28" s="52">
        <v>49297.685840707964</v>
      </c>
    </row>
    <row r="29" spans="1:26" ht="19.5" customHeight="1">
      <c r="A29" s="769"/>
      <c r="B29" s="24" t="s">
        <v>420</v>
      </c>
      <c r="C29" s="50">
        <v>48160.007199424042</v>
      </c>
      <c r="D29" s="56">
        <v>1098.1247619310498</v>
      </c>
      <c r="E29" s="50">
        <v>974.90951008645538</v>
      </c>
      <c r="F29" s="56">
        <v>489.8031725540821</v>
      </c>
      <c r="G29" s="52">
        <v>10399.720207253886</v>
      </c>
      <c r="H29" s="57">
        <v>97720.36809815951</v>
      </c>
      <c r="I29" s="54">
        <v>6.8459323254139672</v>
      </c>
      <c r="J29" s="58">
        <v>1.473695106130448</v>
      </c>
      <c r="K29" s="54">
        <v>1.2921366817620419</v>
      </c>
      <c r="L29" s="54">
        <v>1.3622423033290303</v>
      </c>
      <c r="M29" s="58">
        <v>16.159585492227979</v>
      </c>
      <c r="N29" s="54">
        <v>7.2883435582822083</v>
      </c>
      <c r="O29" s="56">
        <v>7034.835419076664</v>
      </c>
      <c r="P29" s="50">
        <v>745.15057922289543</v>
      </c>
      <c r="Q29" s="56">
        <v>754.4941056522016</v>
      </c>
      <c r="R29" s="50">
        <v>359.5565718059903</v>
      </c>
      <c r="S29" s="57">
        <v>643.56355008336539</v>
      </c>
      <c r="T29" s="52">
        <v>13407.760942760942</v>
      </c>
      <c r="U29" s="57">
        <v>431753.74298056157</v>
      </c>
      <c r="V29" s="52">
        <v>8828.828355737116</v>
      </c>
      <c r="W29" s="57">
        <v>7800.0098806093047</v>
      </c>
      <c r="X29" s="52">
        <v>3923.5078629268864</v>
      </c>
      <c r="Y29" s="57">
        <v>3445.0673575129535</v>
      </c>
      <c r="Z29" s="52">
        <v>78176.294478527605</v>
      </c>
    </row>
    <row r="30" spans="1:26" ht="19.5" customHeight="1">
      <c r="A30" s="769"/>
      <c r="B30" s="492" t="s">
        <v>421</v>
      </c>
      <c r="C30" s="50">
        <v>60026.164179104475</v>
      </c>
      <c r="D30" s="56">
        <v>1692.9882259426697</v>
      </c>
      <c r="E30" s="50">
        <v>1765.2961952993119</v>
      </c>
      <c r="F30" s="56">
        <v>1477.6602478480261</v>
      </c>
      <c r="G30" s="52">
        <v>18657.855855855854</v>
      </c>
      <c r="H30" s="57">
        <v>64237.2972972973</v>
      </c>
      <c r="I30" s="54">
        <v>10.584124830393487</v>
      </c>
      <c r="J30" s="58">
        <v>1.4144021064136321</v>
      </c>
      <c r="K30" s="54">
        <v>2.0276587456174524</v>
      </c>
      <c r="L30" s="54">
        <v>1.1388023152270703</v>
      </c>
      <c r="M30" s="58">
        <v>27.472972972972972</v>
      </c>
      <c r="N30" s="54">
        <v>5.5675675675675675</v>
      </c>
      <c r="O30" s="56">
        <v>5671.3394013204279</v>
      </c>
      <c r="P30" s="50">
        <v>1196.963874888042</v>
      </c>
      <c r="Q30" s="56">
        <v>870.60813320525131</v>
      </c>
      <c r="R30" s="50">
        <v>1297.5564135144821</v>
      </c>
      <c r="S30" s="57">
        <v>679.13494015412368</v>
      </c>
      <c r="T30" s="52">
        <v>11537.766990291262</v>
      </c>
      <c r="U30" s="57">
        <v>545662.98914518312</v>
      </c>
      <c r="V30" s="52">
        <v>12967.881265835362</v>
      </c>
      <c r="W30" s="57">
        <v>12536.58382028308</v>
      </c>
      <c r="X30" s="52">
        <v>10764.252708518849</v>
      </c>
      <c r="Y30" s="57">
        <v>8639.7777777777774</v>
      </c>
      <c r="Z30" s="52">
        <v>53903.027027027027</v>
      </c>
    </row>
    <row r="31" spans="1:26" ht="19.5" customHeight="1">
      <c r="A31" s="769"/>
      <c r="B31" s="492" t="s">
        <v>422</v>
      </c>
      <c r="C31" s="50">
        <v>57328.573643410855</v>
      </c>
      <c r="D31" s="56">
        <v>1495.2783041287746</v>
      </c>
      <c r="E31" s="50">
        <v>1340.5827574860152</v>
      </c>
      <c r="F31" s="56">
        <v>1096.6344100739118</v>
      </c>
      <c r="G31" s="52">
        <v>22925.974317817014</v>
      </c>
      <c r="H31" s="57">
        <v>57325.2</v>
      </c>
      <c r="I31" s="54">
        <v>12.613953488372093</v>
      </c>
      <c r="J31" s="58">
        <v>1.4573972559333312</v>
      </c>
      <c r="K31" s="54">
        <v>1.7339585389930898</v>
      </c>
      <c r="L31" s="54">
        <v>1.1587279861301214</v>
      </c>
      <c r="M31" s="58">
        <v>33.354735152487962</v>
      </c>
      <c r="N31" s="54">
        <v>4.76</v>
      </c>
      <c r="O31" s="56">
        <v>4544.8537364798431</v>
      </c>
      <c r="P31" s="50">
        <v>1025.9922598599817</v>
      </c>
      <c r="Q31" s="56">
        <v>773.1342632128285</v>
      </c>
      <c r="R31" s="50">
        <v>946.41229279048707</v>
      </c>
      <c r="S31" s="57">
        <v>687.33792107795955</v>
      </c>
      <c r="T31" s="52">
        <v>12043.10924369748</v>
      </c>
      <c r="U31" s="57">
        <v>500087.97209302324</v>
      </c>
      <c r="V31" s="52">
        <v>11229.725118032891</v>
      </c>
      <c r="W31" s="57">
        <v>9384.0793024021059</v>
      </c>
      <c r="X31" s="52">
        <v>7834.450725431152</v>
      </c>
      <c r="Y31" s="57">
        <v>7921.8170144462283</v>
      </c>
      <c r="Z31" s="52">
        <v>40221.120000000003</v>
      </c>
    </row>
    <row r="32" spans="1:26" ht="19.5" customHeight="1">
      <c r="A32" s="769"/>
      <c r="B32" s="24" t="s">
        <v>237</v>
      </c>
      <c r="C32" s="50">
        <v>62446.37777777778</v>
      </c>
      <c r="D32" s="56">
        <v>1810.9449260814017</v>
      </c>
      <c r="E32" s="50">
        <v>1602.9516343343078</v>
      </c>
      <c r="F32" s="56">
        <v>1432.2592322964924</v>
      </c>
      <c r="G32" s="52">
        <v>21050.546875</v>
      </c>
      <c r="H32" s="57">
        <v>79801.923076923078</v>
      </c>
      <c r="I32" s="54">
        <v>11.191666666666666</v>
      </c>
      <c r="J32" s="58">
        <v>1.4515878810001825</v>
      </c>
      <c r="K32" s="54">
        <v>1.9433962264150944</v>
      </c>
      <c r="L32" s="54">
        <v>1.1454665784248841</v>
      </c>
      <c r="M32" s="58">
        <v>30.645312499999999</v>
      </c>
      <c r="N32" s="54">
        <v>7.115384615384615</v>
      </c>
      <c r="O32" s="56">
        <v>5579.72102258625</v>
      </c>
      <c r="P32" s="50">
        <v>1247.5613428472636</v>
      </c>
      <c r="Q32" s="56">
        <v>824.81977300697383</v>
      </c>
      <c r="R32" s="50">
        <v>1250.3719089438409</v>
      </c>
      <c r="S32" s="57">
        <v>686.90919288227201</v>
      </c>
      <c r="T32" s="52">
        <v>11215.405405405405</v>
      </c>
      <c r="U32" s="57">
        <v>561901.01388888888</v>
      </c>
      <c r="V32" s="52">
        <v>13823.243475086694</v>
      </c>
      <c r="W32" s="57">
        <v>11279.054212064842</v>
      </c>
      <c r="X32" s="52">
        <v>10357.81833223031</v>
      </c>
      <c r="Y32" s="57">
        <v>8905.4031250000007</v>
      </c>
      <c r="Z32" s="52">
        <v>57223</v>
      </c>
    </row>
    <row r="33" spans="1:26" ht="19.5" customHeight="1">
      <c r="A33" s="770"/>
      <c r="B33" s="411" t="s">
        <v>405</v>
      </c>
      <c r="C33" s="59">
        <v>63973.284829721364</v>
      </c>
      <c r="D33" s="60">
        <v>1587.0144371695478</v>
      </c>
      <c r="E33" s="59">
        <v>1592.2603234686856</v>
      </c>
      <c r="F33" s="60">
        <v>1332.2161380971497</v>
      </c>
      <c r="G33" s="61">
        <v>23620.116872427985</v>
      </c>
      <c r="H33" s="62">
        <v>96464.634146341457</v>
      </c>
      <c r="I33" s="63">
        <v>13.034829721362229</v>
      </c>
      <c r="J33" s="64">
        <v>1.5175191080185191</v>
      </c>
      <c r="K33" s="63">
        <v>1.959050240880936</v>
      </c>
      <c r="L33" s="63">
        <v>1.1586109995985547</v>
      </c>
      <c r="M33" s="64">
        <v>34.390946502057616</v>
      </c>
      <c r="N33" s="63">
        <v>7.5487804878048781</v>
      </c>
      <c r="O33" s="60">
        <v>4907.8726916453888</v>
      </c>
      <c r="P33" s="59">
        <v>1045.7953568978589</v>
      </c>
      <c r="Q33" s="60">
        <v>812.77156156683645</v>
      </c>
      <c r="R33" s="59">
        <v>1149.8390215169259</v>
      </c>
      <c r="S33" s="62">
        <v>686.81206174464523</v>
      </c>
      <c r="T33" s="61">
        <v>12778.836833602585</v>
      </c>
      <c r="U33" s="62">
        <v>599413.15479876159</v>
      </c>
      <c r="V33" s="61">
        <v>13421.340656932307</v>
      </c>
      <c r="W33" s="62">
        <v>12848.89986235375</v>
      </c>
      <c r="X33" s="61">
        <v>11043.839100762745</v>
      </c>
      <c r="Y33" s="62">
        <v>9065.4748971193421</v>
      </c>
      <c r="Z33" s="61">
        <v>86225.048780487807</v>
      </c>
    </row>
    <row r="34" spans="1:26" ht="19.5" customHeight="1">
      <c r="A34" s="768" t="s">
        <v>457</v>
      </c>
      <c r="B34" s="23" t="s">
        <v>526</v>
      </c>
      <c r="C34" s="50">
        <v>49505.346997870016</v>
      </c>
      <c r="D34" s="51">
        <v>1163.1883332204072</v>
      </c>
      <c r="E34" s="50">
        <v>1152.1435723967891</v>
      </c>
      <c r="F34" s="51">
        <v>890.96685073072558</v>
      </c>
      <c r="G34" s="52">
        <v>13832.356673255161</v>
      </c>
      <c r="H34" s="53">
        <v>72488.264944484341</v>
      </c>
      <c r="I34" s="54">
        <v>8.1297867134879969</v>
      </c>
      <c r="J34" s="55">
        <v>1.3665145362902558</v>
      </c>
      <c r="K34" s="54">
        <v>1.4898192411253919</v>
      </c>
      <c r="L34" s="54">
        <v>1.1833053835259528</v>
      </c>
      <c r="M34" s="55">
        <v>21.105417024645241</v>
      </c>
      <c r="N34" s="54">
        <v>6.014917992252534</v>
      </c>
      <c r="O34" s="51">
        <v>6089.3783247396259</v>
      </c>
      <c r="P34" s="50">
        <v>851.20816671161936</v>
      </c>
      <c r="Q34" s="51">
        <v>773.34453777524959</v>
      </c>
      <c r="R34" s="50">
        <v>752.94751729757888</v>
      </c>
      <c r="S34" s="53">
        <v>655.39366775377266</v>
      </c>
      <c r="T34" s="52">
        <v>12051.413674775327</v>
      </c>
      <c r="U34" s="53">
        <v>426358.75347130274</v>
      </c>
      <c r="V34" s="52">
        <v>8656.408359254312</v>
      </c>
      <c r="W34" s="53">
        <v>8176.8484342999009</v>
      </c>
      <c r="X34" s="52">
        <v>6555.0127605105708</v>
      </c>
      <c r="Y34" s="53">
        <v>4409.2788586995966</v>
      </c>
      <c r="Z34" s="52">
        <v>53418.043246870991</v>
      </c>
    </row>
    <row r="35" spans="1:26" ht="19.5" customHeight="1">
      <c r="A35" s="791"/>
      <c r="B35" s="356" t="s">
        <v>418</v>
      </c>
      <c r="C35" s="50">
        <v>49152.553374992051</v>
      </c>
      <c r="D35" s="51">
        <v>1222.6917471417269</v>
      </c>
      <c r="E35" s="50">
        <v>1219.4313936193762</v>
      </c>
      <c r="F35" s="51">
        <v>993.41465837063902</v>
      </c>
      <c r="G35" s="52">
        <v>12637.993478058943</v>
      </c>
      <c r="H35" s="53">
        <v>82154.282159741226</v>
      </c>
      <c r="I35" s="54">
        <v>7.5768181371500578</v>
      </c>
      <c r="J35" s="55">
        <v>1.3406146745088128</v>
      </c>
      <c r="K35" s="54">
        <v>1.5732049599143165</v>
      </c>
      <c r="L35" s="54">
        <v>1.1442452766960722</v>
      </c>
      <c r="M35" s="55">
        <v>19.186173883042954</v>
      </c>
      <c r="N35" s="54">
        <v>6.6995935970805345</v>
      </c>
      <c r="O35" s="51">
        <v>6487.2288717068614</v>
      </c>
      <c r="P35" s="50">
        <v>912.03816457529706</v>
      </c>
      <c r="Q35" s="51">
        <v>775.12557148675137</v>
      </c>
      <c r="R35" s="50">
        <v>868.18331576517755</v>
      </c>
      <c r="S35" s="53">
        <v>658.70316588908872</v>
      </c>
      <c r="T35" s="52">
        <v>12262.576971167535</v>
      </c>
      <c r="U35" s="53">
        <v>420167.98972790805</v>
      </c>
      <c r="V35" s="52">
        <v>8993.9067779168126</v>
      </c>
      <c r="W35" s="53">
        <v>8563.24564959489</v>
      </c>
      <c r="X35" s="52">
        <v>7236.6290926704551</v>
      </c>
      <c r="Y35" s="53">
        <v>3963.0996072238959</v>
      </c>
      <c r="Z35" s="52">
        <v>59399.36344032512</v>
      </c>
    </row>
    <row r="36" spans="1:26" ht="19.5" customHeight="1">
      <c r="A36" s="791"/>
      <c r="B36" s="492" t="s">
        <v>432</v>
      </c>
      <c r="C36" s="50">
        <v>49676.617325702391</v>
      </c>
      <c r="D36" s="51">
        <v>1061.8708194064754</v>
      </c>
      <c r="E36" s="50">
        <v>1094.793107852099</v>
      </c>
      <c r="F36" s="51">
        <v>901.49130156814715</v>
      </c>
      <c r="G36" s="52">
        <v>16915.404291331255</v>
      </c>
      <c r="H36" s="53">
        <v>65539.63627392934</v>
      </c>
      <c r="I36" s="54">
        <v>9.7952653485952137</v>
      </c>
      <c r="J36" s="55">
        <v>1.350837072792278</v>
      </c>
      <c r="K36" s="54">
        <v>1.4271205710143069</v>
      </c>
      <c r="L36" s="54">
        <v>1.1529550853400516</v>
      </c>
      <c r="M36" s="55">
        <v>26.02137522683914</v>
      </c>
      <c r="N36" s="54">
        <v>5.7237023880007891</v>
      </c>
      <c r="O36" s="51">
        <v>5071.4927628608611</v>
      </c>
      <c r="P36" s="50">
        <v>786.0835631431936</v>
      </c>
      <c r="Q36" s="51">
        <v>767.13427729094349</v>
      </c>
      <c r="R36" s="50">
        <v>781.89628809543967</v>
      </c>
      <c r="S36" s="53">
        <v>650.05804435286939</v>
      </c>
      <c r="T36" s="52">
        <v>11450.566754016965</v>
      </c>
      <c r="U36" s="53">
        <v>420654.32062434964</v>
      </c>
      <c r="V36" s="52">
        <v>7733.3372717013817</v>
      </c>
      <c r="W36" s="53">
        <v>7696.4747985700733</v>
      </c>
      <c r="X36" s="52">
        <v>6543.1741077903889</v>
      </c>
      <c r="Y36" s="53">
        <v>5455.723669210367</v>
      </c>
      <c r="Z36" s="52">
        <v>46267.251608446815</v>
      </c>
    </row>
    <row r="37" spans="1:26" ht="19.5" customHeight="1">
      <c r="A37" s="791"/>
      <c r="B37" s="24" t="s">
        <v>420</v>
      </c>
      <c r="C37" s="50">
        <v>46103.819620905699</v>
      </c>
      <c r="D37" s="56">
        <v>1091.0132186814815</v>
      </c>
      <c r="E37" s="50">
        <v>927.46857766160588</v>
      </c>
      <c r="F37" s="56">
        <v>507.03851454212071</v>
      </c>
      <c r="G37" s="52">
        <v>9730.6899037927433</v>
      </c>
      <c r="H37" s="57">
        <v>81098.432778092931</v>
      </c>
      <c r="I37" s="54">
        <v>6.2706638115631694</v>
      </c>
      <c r="J37" s="58">
        <v>1.4759551994940885</v>
      </c>
      <c r="K37" s="54">
        <v>1.1668744742218484</v>
      </c>
      <c r="L37" s="54">
        <v>1.3657203721407278</v>
      </c>
      <c r="M37" s="58">
        <v>15.065678672206545</v>
      </c>
      <c r="N37" s="54">
        <v>6.0769944819761745</v>
      </c>
      <c r="O37" s="56">
        <v>7352.3028831317315</v>
      </c>
      <c r="P37" s="50">
        <v>739.19128375674734</v>
      </c>
      <c r="Q37" s="56">
        <v>794.83149057665798</v>
      </c>
      <c r="R37" s="50">
        <v>371.26085609117206</v>
      </c>
      <c r="S37" s="57">
        <v>645.88460404004945</v>
      </c>
      <c r="T37" s="52">
        <v>13345.154914756575</v>
      </c>
      <c r="U37" s="57">
        <v>411590.70528987231</v>
      </c>
      <c r="V37" s="52">
        <v>8743.2158355948177</v>
      </c>
      <c r="W37" s="57">
        <v>7429.9437876390393</v>
      </c>
      <c r="X37" s="52">
        <v>4071.5507884332628</v>
      </c>
      <c r="Y37" s="57">
        <v>3139.7570489035038</v>
      </c>
      <c r="Z37" s="52">
        <v>64977.982827084728</v>
      </c>
    </row>
    <row r="38" spans="1:26" ht="19.5" customHeight="1">
      <c r="A38" s="791"/>
      <c r="B38" s="492" t="s">
        <v>421</v>
      </c>
      <c r="C38" s="50">
        <v>66316.712474226806</v>
      </c>
      <c r="D38" s="56">
        <v>1531.9591972953215</v>
      </c>
      <c r="E38" s="50">
        <v>1261.0813602031142</v>
      </c>
      <c r="F38" s="56">
        <v>1125.7253550215419</v>
      </c>
      <c r="G38" s="52">
        <v>14280.838811493251</v>
      </c>
      <c r="H38" s="57">
        <v>96614.467592592599</v>
      </c>
      <c r="I38" s="54">
        <v>8.5009278350515469</v>
      </c>
      <c r="J38" s="58">
        <v>1.3970447272319704</v>
      </c>
      <c r="K38" s="54">
        <v>1.6535160003308877</v>
      </c>
      <c r="L38" s="54">
        <v>1.1274129961935835</v>
      </c>
      <c r="M38" s="58">
        <v>21.067805833696127</v>
      </c>
      <c r="N38" s="54">
        <v>7.5532407407407405</v>
      </c>
      <c r="O38" s="56">
        <v>7801.1146266629476</v>
      </c>
      <c r="P38" s="50">
        <v>1096.571331921966</v>
      </c>
      <c r="Q38" s="56">
        <v>762.66656019703294</v>
      </c>
      <c r="R38" s="50">
        <v>998.50308522454543</v>
      </c>
      <c r="S38" s="57">
        <v>677.85126387733703</v>
      </c>
      <c r="T38" s="52">
        <v>12791.127796506282</v>
      </c>
      <c r="U38" s="57">
        <v>575324.01350515464</v>
      </c>
      <c r="V38" s="52">
        <v>11432.091866726667</v>
      </c>
      <c r="W38" s="57">
        <v>8875.8275820378858</v>
      </c>
      <c r="X38" s="52">
        <v>8082.3233127326721</v>
      </c>
      <c r="Y38" s="57">
        <v>4560.9297997387894</v>
      </c>
      <c r="Z38" s="52">
        <v>68815.259259259255</v>
      </c>
    </row>
    <row r="39" spans="1:26" ht="19.5" customHeight="1">
      <c r="A39" s="791"/>
      <c r="B39" s="492" t="s">
        <v>422</v>
      </c>
      <c r="C39" s="50">
        <v>65630.337191358019</v>
      </c>
      <c r="D39" s="56">
        <v>1550.7752702347948</v>
      </c>
      <c r="E39" s="50">
        <v>1283.1989074067658</v>
      </c>
      <c r="F39" s="56">
        <v>1157.9133556621864</v>
      </c>
      <c r="G39" s="52">
        <v>23086.164314679641</v>
      </c>
      <c r="H39" s="57">
        <v>87921.340782122905</v>
      </c>
      <c r="I39" s="54">
        <v>12.7125</v>
      </c>
      <c r="J39" s="58">
        <v>1.4654644692089556</v>
      </c>
      <c r="K39" s="54">
        <v>1.6831941605164986</v>
      </c>
      <c r="L39" s="54">
        <v>1.1549107568960579</v>
      </c>
      <c r="M39" s="58">
        <v>34.290186536901864</v>
      </c>
      <c r="N39" s="54">
        <v>7.6055865921787706</v>
      </c>
      <c r="O39" s="56">
        <v>5162.6617259671993</v>
      </c>
      <c r="P39" s="50">
        <v>1058.2141722425308</v>
      </c>
      <c r="Q39" s="56">
        <v>762.35941016632819</v>
      </c>
      <c r="R39" s="50">
        <v>1002.5998534936139</v>
      </c>
      <c r="S39" s="57">
        <v>673.25863887719436</v>
      </c>
      <c r="T39" s="52">
        <v>11560.099897164684</v>
      </c>
      <c r="U39" s="57">
        <v>574998.74706790119</v>
      </c>
      <c r="V39" s="52">
        <v>11672.145426274294</v>
      </c>
      <c r="W39" s="57">
        <v>9000.6295577653818</v>
      </c>
      <c r="X39" s="52">
        <v>8377.840516455959</v>
      </c>
      <c r="Y39" s="57">
        <v>7900.4530413625307</v>
      </c>
      <c r="Z39" s="52">
        <v>62588.387709497205</v>
      </c>
    </row>
    <row r="40" spans="1:26" ht="19.5" customHeight="1">
      <c r="A40" s="791"/>
      <c r="B40" s="24" t="s">
        <v>237</v>
      </c>
      <c r="C40" s="50">
        <v>70421.023716951793</v>
      </c>
      <c r="D40" s="56">
        <v>1755.753135541245</v>
      </c>
      <c r="E40" s="50">
        <v>1227.7712722791621</v>
      </c>
      <c r="F40" s="56">
        <v>1294.3871212930962</v>
      </c>
      <c r="G40" s="52">
        <v>17024.703400245802</v>
      </c>
      <c r="H40" s="57">
        <v>124891.39240506329</v>
      </c>
      <c r="I40" s="54">
        <v>9.9269051321928465</v>
      </c>
      <c r="J40" s="58">
        <v>1.4101042624961668</v>
      </c>
      <c r="K40" s="54">
        <v>1.6633705028403114</v>
      </c>
      <c r="L40" s="54">
        <v>1.1378487191363522</v>
      </c>
      <c r="M40" s="58">
        <v>25.320770176157314</v>
      </c>
      <c r="N40" s="54">
        <v>9.1202531645569618</v>
      </c>
      <c r="O40" s="56">
        <v>7093.9555459815138</v>
      </c>
      <c r="P40" s="50">
        <v>1245.1229190905433</v>
      </c>
      <c r="Q40" s="56">
        <v>738.12254707094064</v>
      </c>
      <c r="R40" s="50">
        <v>1137.5740021710087</v>
      </c>
      <c r="S40" s="57">
        <v>672.36119919751491</v>
      </c>
      <c r="T40" s="52">
        <v>13693.85149201943</v>
      </c>
      <c r="U40" s="57">
        <v>605478.35536547436</v>
      </c>
      <c r="V40" s="52">
        <v>13098.816743330266</v>
      </c>
      <c r="W40" s="57">
        <v>8640.0378107060205</v>
      </c>
      <c r="X40" s="52">
        <v>9258.5828909395368</v>
      </c>
      <c r="Y40" s="57">
        <v>5374.2486685784515</v>
      </c>
      <c r="Z40" s="52">
        <v>94672.512658227846</v>
      </c>
    </row>
    <row r="41" spans="1:26" ht="19.5" customHeight="1">
      <c r="A41" s="792"/>
      <c r="B41" s="411" t="s">
        <v>405</v>
      </c>
      <c r="C41" s="59">
        <v>66156.784710463937</v>
      </c>
      <c r="D41" s="60">
        <v>1612.0875327382598</v>
      </c>
      <c r="E41" s="59">
        <v>1390.159190248507</v>
      </c>
      <c r="F41" s="60">
        <v>1229.7314391451912</v>
      </c>
      <c r="G41" s="61">
        <v>25389.642939558002</v>
      </c>
      <c r="H41" s="62">
        <v>99648.855421686749</v>
      </c>
      <c r="I41" s="63">
        <v>13.862343379613952</v>
      </c>
      <c r="J41" s="64">
        <v>1.5013504852122381</v>
      </c>
      <c r="K41" s="63">
        <v>1.7568590835402516</v>
      </c>
      <c r="L41" s="63">
        <v>1.1612218219311758</v>
      </c>
      <c r="M41" s="64">
        <v>37.594834472352886</v>
      </c>
      <c r="N41" s="63">
        <v>8.0617469879518069</v>
      </c>
      <c r="O41" s="60">
        <v>4772.4098948345572</v>
      </c>
      <c r="P41" s="59">
        <v>1073.7582920289044</v>
      </c>
      <c r="Q41" s="60">
        <v>791.27529536813699</v>
      </c>
      <c r="R41" s="59">
        <v>1058.9978726890267</v>
      </c>
      <c r="S41" s="62">
        <v>675.34924134935227</v>
      </c>
      <c r="T41" s="61">
        <v>12360.702409863628</v>
      </c>
      <c r="U41" s="62">
        <v>615282.47307822551</v>
      </c>
      <c r="V41" s="61">
        <v>13727.520842932119</v>
      </c>
      <c r="W41" s="62">
        <v>11227.937657753791</v>
      </c>
      <c r="X41" s="61">
        <v>10179.307885869999</v>
      </c>
      <c r="Y41" s="62">
        <v>8277.893583030087</v>
      </c>
      <c r="Z41" s="61">
        <v>87060.953313253005</v>
      </c>
    </row>
    <row r="42" spans="1:26" ht="19.5" customHeight="1">
      <c r="A42" s="768" t="s">
        <v>458</v>
      </c>
      <c r="B42" s="23" t="s">
        <v>526</v>
      </c>
      <c r="C42" s="50">
        <v>54228.547816010876</v>
      </c>
      <c r="D42" s="56">
        <v>1227.7022676668741</v>
      </c>
      <c r="E42" s="50">
        <v>1199.9064468009008</v>
      </c>
      <c r="F42" s="56">
        <v>912.5679037947682</v>
      </c>
      <c r="G42" s="52">
        <v>14140.703464638787</v>
      </c>
      <c r="H42" s="57">
        <v>70914.082638452935</v>
      </c>
      <c r="I42" s="54">
        <v>8.3497005748087734</v>
      </c>
      <c r="J42" s="58">
        <v>1.3730492794138127</v>
      </c>
      <c r="K42" s="54">
        <v>1.534746082033599</v>
      </c>
      <c r="L42" s="54">
        <v>1.1697012657134533</v>
      </c>
      <c r="M42" s="58">
        <v>21.465739543343165</v>
      </c>
      <c r="N42" s="54">
        <v>5.9683311952397853</v>
      </c>
      <c r="O42" s="56">
        <v>6494.6697585323682</v>
      </c>
      <c r="P42" s="50">
        <v>894.14290227879462</v>
      </c>
      <c r="Q42" s="56">
        <v>781.82733994080468</v>
      </c>
      <c r="R42" s="50">
        <v>780.17176739408933</v>
      </c>
      <c r="S42" s="57">
        <v>658.75687329971458</v>
      </c>
      <c r="T42" s="52">
        <v>11881.727122484843</v>
      </c>
      <c r="U42" s="57">
        <v>470482.75269291643</v>
      </c>
      <c r="V42" s="52">
        <v>9161.9173452667783</v>
      </c>
      <c r="W42" s="57">
        <v>8502.2249655658798</v>
      </c>
      <c r="X42" s="52">
        <v>6697.5826471892178</v>
      </c>
      <c r="Y42" s="57">
        <v>4545.3614666878466</v>
      </c>
      <c r="Z42" s="52">
        <v>52221.67070516145</v>
      </c>
    </row>
    <row r="43" spans="1:26" ht="19.5" customHeight="1">
      <c r="A43" s="791"/>
      <c r="B43" s="356" t="s">
        <v>418</v>
      </c>
      <c r="C43" s="50">
        <v>54593.253754261823</v>
      </c>
      <c r="D43" s="56">
        <v>1282.9511522667826</v>
      </c>
      <c r="E43" s="50">
        <v>1274.6185110785123</v>
      </c>
      <c r="F43" s="56">
        <v>985.54958159407306</v>
      </c>
      <c r="G43" s="52">
        <v>12795.524909730328</v>
      </c>
      <c r="H43" s="57">
        <v>77751.555749436768</v>
      </c>
      <c r="I43" s="54">
        <v>7.7328967221755702</v>
      </c>
      <c r="J43" s="58">
        <v>1.3444004107932193</v>
      </c>
      <c r="K43" s="54">
        <v>1.6163229013741769</v>
      </c>
      <c r="L43" s="54">
        <v>1.1388459315151425</v>
      </c>
      <c r="M43" s="58">
        <v>19.319653424266924</v>
      </c>
      <c r="N43" s="54">
        <v>6.5262623139108538</v>
      </c>
      <c r="O43" s="56">
        <v>7059.8710568195165</v>
      </c>
      <c r="P43" s="50">
        <v>954.29244291127486</v>
      </c>
      <c r="Q43" s="56">
        <v>788.59150606283436</v>
      </c>
      <c r="R43" s="50">
        <v>865.39324971102883</v>
      </c>
      <c r="S43" s="57">
        <v>662.30613089871463</v>
      </c>
      <c r="T43" s="52">
        <v>11913.642451010255</v>
      </c>
      <c r="U43" s="57">
        <v>471769.43540953979</v>
      </c>
      <c r="V43" s="52">
        <v>9486.1352376581508</v>
      </c>
      <c r="W43" s="57">
        <v>8949.6687800005602</v>
      </c>
      <c r="X43" s="52">
        <v>7169.2588261487635</v>
      </c>
      <c r="Y43" s="57">
        <v>4073.6825455139633</v>
      </c>
      <c r="Z43" s="52">
        <v>56125.406127136986</v>
      </c>
    </row>
    <row r="44" spans="1:26" ht="19.5" customHeight="1">
      <c r="A44" s="791"/>
      <c r="B44" s="492" t="s">
        <v>432</v>
      </c>
      <c r="C44" s="50">
        <v>51111.128295456656</v>
      </c>
      <c r="D44" s="56">
        <v>1109.4382780721587</v>
      </c>
      <c r="E44" s="50">
        <v>1115.9868977394519</v>
      </c>
      <c r="F44" s="56">
        <v>905.68208264053135</v>
      </c>
      <c r="G44" s="52">
        <v>16444.896390918006</v>
      </c>
      <c r="H44" s="57">
        <v>63472.292237469374</v>
      </c>
      <c r="I44" s="54">
        <v>9.5462736071307344</v>
      </c>
      <c r="J44" s="58">
        <v>1.3678318249786425</v>
      </c>
      <c r="K44" s="54">
        <v>1.4522952393771544</v>
      </c>
      <c r="L44" s="54">
        <v>1.1519863837114488</v>
      </c>
      <c r="M44" s="58">
        <v>25.285279384601353</v>
      </c>
      <c r="N44" s="54">
        <v>5.604296877262696</v>
      </c>
      <c r="O44" s="56">
        <v>5354.0397435579916</v>
      </c>
      <c r="P44" s="50">
        <v>811.09260496222305</v>
      </c>
      <c r="Q44" s="56">
        <v>768.42977066981575</v>
      </c>
      <c r="R44" s="50">
        <v>786.19165594876324</v>
      </c>
      <c r="S44" s="57">
        <v>650.37432020359211</v>
      </c>
      <c r="T44" s="52">
        <v>11325.64773557662</v>
      </c>
      <c r="U44" s="57">
        <v>432775.73651208077</v>
      </c>
      <c r="V44" s="52">
        <v>8093.9238182115805</v>
      </c>
      <c r="W44" s="57">
        <v>7834.9962180960738</v>
      </c>
      <c r="X44" s="52">
        <v>6556.0816733595648</v>
      </c>
      <c r="Y44" s="57">
        <v>5362.1582431949646</v>
      </c>
      <c r="Z44" s="52">
        <v>44843.998343344705</v>
      </c>
    </row>
    <row r="45" spans="1:26" ht="19.5" customHeight="1">
      <c r="A45" s="791"/>
      <c r="B45" s="24" t="s">
        <v>420</v>
      </c>
      <c r="C45" s="50">
        <v>48933.299610616574</v>
      </c>
      <c r="D45" s="51">
        <v>1107.8132017920391</v>
      </c>
      <c r="E45" s="50">
        <v>963.01989194451824</v>
      </c>
      <c r="F45" s="51">
        <v>504.83174453760665</v>
      </c>
      <c r="G45" s="52">
        <v>10161.087024648383</v>
      </c>
      <c r="H45" s="53">
        <v>78386.337713441229</v>
      </c>
      <c r="I45" s="54">
        <v>6.4278039524291328</v>
      </c>
      <c r="J45" s="55">
        <v>1.4657223251885336</v>
      </c>
      <c r="K45" s="54">
        <v>1.1797692211614523</v>
      </c>
      <c r="L45" s="54">
        <v>1.3526816442472118</v>
      </c>
      <c r="M45" s="55">
        <v>15.763869993150621</v>
      </c>
      <c r="N45" s="54">
        <v>5.8753983939604364</v>
      </c>
      <c r="O45" s="51">
        <v>7612.7554562587711</v>
      </c>
      <c r="P45" s="50">
        <v>755.81382827715527</v>
      </c>
      <c r="Q45" s="51">
        <v>816.27819633779734</v>
      </c>
      <c r="R45" s="50">
        <v>373.20809865691149</v>
      </c>
      <c r="S45" s="53">
        <v>644.58074248667117</v>
      </c>
      <c r="T45" s="52">
        <v>13341.450648524153</v>
      </c>
      <c r="U45" s="53">
        <v>437631.22818277514</v>
      </c>
      <c r="V45" s="52">
        <v>8879.265788922401</v>
      </c>
      <c r="W45" s="53">
        <v>7712.8818717233471</v>
      </c>
      <c r="X45" s="52">
        <v>4054.2210510044279</v>
      </c>
      <c r="Y45" s="53">
        <v>3260.0415560288611</v>
      </c>
      <c r="Z45" s="52">
        <v>62736.247280237876</v>
      </c>
    </row>
    <row r="46" spans="1:26" ht="19.5" customHeight="1">
      <c r="A46" s="791"/>
      <c r="B46" s="492" t="s">
        <v>421</v>
      </c>
      <c r="C46" s="50">
        <v>69012.740574338241</v>
      </c>
      <c r="D46" s="56">
        <v>1545.1309672682855</v>
      </c>
      <c r="E46" s="50">
        <v>1299.5842822323991</v>
      </c>
      <c r="F46" s="56">
        <v>1126.4849104092586</v>
      </c>
      <c r="G46" s="52">
        <v>15468.042071624763</v>
      </c>
      <c r="H46" s="57">
        <v>95227.469693061648</v>
      </c>
      <c r="I46" s="54">
        <v>9.2028904114717882</v>
      </c>
      <c r="J46" s="58">
        <v>1.4183282048616033</v>
      </c>
      <c r="K46" s="54">
        <v>1.6863739943960121</v>
      </c>
      <c r="L46" s="54">
        <v>1.1261508281355423</v>
      </c>
      <c r="M46" s="58">
        <v>22.870681914219311</v>
      </c>
      <c r="N46" s="54">
        <v>7.7549651792623164</v>
      </c>
      <c r="O46" s="56">
        <v>7499.0288364524004</v>
      </c>
      <c r="P46" s="50">
        <v>1089.4029759628556</v>
      </c>
      <c r="Q46" s="56">
        <v>770.63823715916294</v>
      </c>
      <c r="R46" s="50">
        <v>1000.2966585517406</v>
      </c>
      <c r="S46" s="57">
        <v>676.32622978363702</v>
      </c>
      <c r="T46" s="52">
        <v>12279.548327013903</v>
      </c>
      <c r="U46" s="57">
        <v>613191.83517416101</v>
      </c>
      <c r="V46" s="52">
        <v>11608.502220711629</v>
      </c>
      <c r="W46" s="57">
        <v>9126.9499560894692</v>
      </c>
      <c r="X46" s="52">
        <v>8136.7899232241516</v>
      </c>
      <c r="Y46" s="57">
        <v>4912.043973167124</v>
      </c>
      <c r="Z46" s="52">
        <v>69799.079442868198</v>
      </c>
    </row>
    <row r="47" spans="1:26" ht="19.5" customHeight="1">
      <c r="A47" s="791"/>
      <c r="B47" s="492" t="s">
        <v>422</v>
      </c>
      <c r="C47" s="50">
        <v>67894.285170893054</v>
      </c>
      <c r="D47" s="56">
        <v>1505.6064480665677</v>
      </c>
      <c r="E47" s="50">
        <v>1240.1552121058985</v>
      </c>
      <c r="F47" s="56">
        <v>1112.5181867848341</v>
      </c>
      <c r="G47" s="52">
        <v>22095.756972458428</v>
      </c>
      <c r="H47" s="57">
        <v>92739.594822734944</v>
      </c>
      <c r="I47" s="54">
        <v>12.416758544652701</v>
      </c>
      <c r="J47" s="58">
        <v>1.4723571081500433</v>
      </c>
      <c r="K47" s="54">
        <v>1.6553945927735199</v>
      </c>
      <c r="L47" s="54">
        <v>1.1481620120825653</v>
      </c>
      <c r="M47" s="58">
        <v>32.841106306410886</v>
      </c>
      <c r="N47" s="54">
        <v>7.8810729694241228</v>
      </c>
      <c r="O47" s="56">
        <v>5467.9556606286624</v>
      </c>
      <c r="P47" s="50">
        <v>1022.5823882891434</v>
      </c>
      <c r="Q47" s="56">
        <v>749.15987856894515</v>
      </c>
      <c r="R47" s="50">
        <v>968.95575282700793</v>
      </c>
      <c r="S47" s="57">
        <v>672.80793668467652</v>
      </c>
      <c r="T47" s="52">
        <v>11767.381825105917</v>
      </c>
      <c r="U47" s="57">
        <v>601302.03574972437</v>
      </c>
      <c r="V47" s="52">
        <v>11283.252683187837</v>
      </c>
      <c r="W47" s="57">
        <v>8694.2250291277123</v>
      </c>
      <c r="X47" s="52">
        <v>8071.3569154464267</v>
      </c>
      <c r="Y47" s="57">
        <v>7192.8177148329805</v>
      </c>
      <c r="Z47" s="52">
        <v>67509.664228099791</v>
      </c>
    </row>
    <row r="48" spans="1:26" ht="19.5" customHeight="1">
      <c r="A48" s="791"/>
      <c r="B48" s="24" t="s">
        <v>237</v>
      </c>
      <c r="C48" s="50">
        <v>68953.529115953643</v>
      </c>
      <c r="D48" s="51">
        <v>1681.4806379121376</v>
      </c>
      <c r="E48" s="50">
        <v>1235.4924682830863</v>
      </c>
      <c r="F48" s="51">
        <v>1222.87130763099</v>
      </c>
      <c r="G48" s="52">
        <v>16726.375369382509</v>
      </c>
      <c r="H48" s="53">
        <v>116553.51973684211</v>
      </c>
      <c r="I48" s="54">
        <v>9.8411923329203415</v>
      </c>
      <c r="J48" s="55">
        <v>1.4471884506870156</v>
      </c>
      <c r="K48" s="54">
        <v>1.6498538257333917</v>
      </c>
      <c r="L48" s="54">
        <v>1.1346945503896451</v>
      </c>
      <c r="M48" s="55">
        <v>24.73511916183751</v>
      </c>
      <c r="N48" s="54">
        <v>9.1750730994152043</v>
      </c>
      <c r="O48" s="51">
        <v>7006.6234642415448</v>
      </c>
      <c r="P48" s="50">
        <v>1161.8947325857234</v>
      </c>
      <c r="Q48" s="51">
        <v>748.84965504982608</v>
      </c>
      <c r="R48" s="50">
        <v>1077.709686021728</v>
      </c>
      <c r="S48" s="53">
        <v>676.21972063060593</v>
      </c>
      <c r="T48" s="52">
        <v>12703.279687686731</v>
      </c>
      <c r="U48" s="53">
        <v>594898.35179651633</v>
      </c>
      <c r="V48" s="52">
        <v>12588.094428132203</v>
      </c>
      <c r="W48" s="53">
        <v>8674.4065783002243</v>
      </c>
      <c r="X48" s="52">
        <v>8811.9222911712841</v>
      </c>
      <c r="Y48" s="53">
        <v>5348.2986913305449</v>
      </c>
      <c r="Z48" s="52">
        <v>86656.980628654972</v>
      </c>
    </row>
    <row r="49" spans="1:26" ht="19.5" customHeight="1">
      <c r="A49" s="792"/>
      <c r="B49" s="411" t="s">
        <v>405</v>
      </c>
      <c r="C49" s="59">
        <v>68031.963317407964</v>
      </c>
      <c r="D49" s="60">
        <v>1633.0583394094822</v>
      </c>
      <c r="E49" s="59">
        <v>1334.3515683001344</v>
      </c>
      <c r="F49" s="60">
        <v>1198.9552993172522</v>
      </c>
      <c r="G49" s="61">
        <v>21224.761927085776</v>
      </c>
      <c r="H49" s="62">
        <v>101999.14100028257</v>
      </c>
      <c r="I49" s="63">
        <v>11.986658186282485</v>
      </c>
      <c r="J49" s="64">
        <v>1.5046900777295769</v>
      </c>
      <c r="K49" s="63">
        <v>1.7134539498845878</v>
      </c>
      <c r="L49" s="63">
        <v>1.1525042453549768</v>
      </c>
      <c r="M49" s="64">
        <v>31.332708264966481</v>
      </c>
      <c r="N49" s="63">
        <v>8.3571630404068937</v>
      </c>
      <c r="O49" s="60">
        <v>5675.6405547013628</v>
      </c>
      <c r="P49" s="59">
        <v>1085.3120942178336</v>
      </c>
      <c r="Q49" s="60">
        <v>778.7495942858643</v>
      </c>
      <c r="R49" s="59">
        <v>1040.30445367077</v>
      </c>
      <c r="S49" s="62">
        <v>677.39953238633586</v>
      </c>
      <c r="T49" s="61">
        <v>12204.995942656207</v>
      </c>
      <c r="U49" s="62">
        <v>633572.97886313545</v>
      </c>
      <c r="V49" s="61">
        <v>13919.271145803717</v>
      </c>
      <c r="W49" s="62">
        <v>10739.245207659345</v>
      </c>
      <c r="X49" s="61">
        <v>9938.0904830881609</v>
      </c>
      <c r="Y49" s="62">
        <v>6825.3446783241916</v>
      </c>
      <c r="Z49" s="61">
        <v>89312.434586041258</v>
      </c>
    </row>
    <row r="50" spans="1:26" ht="19.5" customHeight="1">
      <c r="A50" s="93"/>
      <c r="B50" s="480"/>
      <c r="C50" s="56"/>
      <c r="D50" s="56"/>
      <c r="E50" s="56"/>
      <c r="F50" s="56"/>
      <c r="G50" s="57"/>
      <c r="H50" s="57"/>
      <c r="I50" s="58"/>
      <c r="J50" s="58"/>
      <c r="K50" s="58"/>
      <c r="L50" s="58"/>
      <c r="M50" s="58"/>
      <c r="N50" s="58"/>
      <c r="O50" s="56"/>
      <c r="P50" s="56"/>
      <c r="Q50" s="56"/>
      <c r="R50" s="56"/>
      <c r="S50" s="57"/>
      <c r="T50" s="57"/>
      <c r="U50" s="57"/>
      <c r="V50" s="57"/>
      <c r="W50" s="57"/>
      <c r="X50" s="57"/>
      <c r="Y50" s="57"/>
      <c r="Z50" s="57"/>
    </row>
    <row r="51" spans="1:26" ht="19.5" customHeight="1">
      <c r="A51" s="93"/>
      <c r="B51" s="480"/>
      <c r="C51" s="56"/>
      <c r="D51" s="56"/>
      <c r="E51" s="56"/>
      <c r="F51" s="56"/>
      <c r="G51" s="57"/>
      <c r="H51" s="57"/>
      <c r="I51" s="58"/>
      <c r="J51" s="58"/>
      <c r="K51" s="58"/>
      <c r="L51" s="58"/>
      <c r="M51" s="58"/>
      <c r="N51" s="58"/>
      <c r="O51" s="56"/>
      <c r="P51" s="56"/>
      <c r="Q51" s="56"/>
      <c r="R51" s="56"/>
      <c r="S51" s="57"/>
      <c r="T51" s="57"/>
      <c r="U51" s="57"/>
      <c r="V51" s="57"/>
      <c r="W51" s="57"/>
      <c r="X51" s="57"/>
      <c r="Y51" s="57"/>
      <c r="Z51" s="57"/>
    </row>
    <row r="52" spans="1:26" ht="19.5" customHeight="1">
      <c r="A52" s="93"/>
      <c r="B52" s="480"/>
      <c r="C52" s="56"/>
      <c r="D52" s="56"/>
      <c r="E52" s="56"/>
      <c r="F52" s="56"/>
      <c r="G52" s="57"/>
      <c r="H52" s="57"/>
      <c r="I52" s="58"/>
      <c r="J52" s="58"/>
      <c r="K52" s="58"/>
      <c r="L52" s="58"/>
      <c r="M52" s="58"/>
      <c r="N52" s="58"/>
      <c r="O52" s="56"/>
      <c r="P52" s="56"/>
      <c r="Q52" s="56"/>
      <c r="R52" s="56"/>
      <c r="S52" s="57"/>
      <c r="T52" s="57"/>
      <c r="U52" s="57"/>
      <c r="V52" s="57"/>
      <c r="W52" s="57"/>
      <c r="X52" s="57"/>
      <c r="Y52" s="57"/>
      <c r="Z52" s="57"/>
    </row>
    <row r="53" spans="1:26" ht="19.5" customHeight="1">
      <c r="A53" s="93"/>
      <c r="B53" s="480"/>
      <c r="C53" s="56"/>
      <c r="D53" s="56"/>
      <c r="E53" s="56"/>
      <c r="F53" s="56"/>
      <c r="G53" s="57"/>
      <c r="H53" s="57"/>
      <c r="I53" s="58"/>
      <c r="J53" s="58"/>
      <c r="K53" s="58"/>
      <c r="L53" s="58"/>
      <c r="M53" s="58"/>
      <c r="N53" s="58"/>
      <c r="O53" s="56"/>
      <c r="P53" s="56"/>
      <c r="Q53" s="56"/>
      <c r="R53" s="56"/>
      <c r="S53" s="57"/>
      <c r="T53" s="57"/>
      <c r="U53" s="57"/>
      <c r="V53" s="57"/>
      <c r="W53" s="57"/>
      <c r="X53" s="57"/>
      <c r="Y53" s="57"/>
      <c r="Z53" s="57"/>
    </row>
    <row r="54" spans="1:26" ht="19.5" customHeight="1">
      <c r="A54" s="93"/>
      <c r="B54" s="480"/>
      <c r="C54" s="56"/>
      <c r="D54" s="56"/>
      <c r="E54" s="56"/>
      <c r="F54" s="56"/>
      <c r="G54" s="57"/>
      <c r="H54" s="57"/>
      <c r="I54" s="58"/>
      <c r="J54" s="58"/>
      <c r="K54" s="58"/>
      <c r="L54" s="58"/>
      <c r="M54" s="58"/>
      <c r="N54" s="58"/>
      <c r="O54" s="56"/>
      <c r="P54" s="56"/>
      <c r="Q54" s="56"/>
      <c r="R54" s="56"/>
      <c r="S54" s="57"/>
      <c r="T54" s="57"/>
      <c r="U54" s="57"/>
      <c r="V54" s="57"/>
      <c r="W54" s="57"/>
      <c r="X54" s="57"/>
      <c r="Y54" s="57"/>
      <c r="Z54" s="57"/>
    </row>
    <row r="55" spans="1:26" ht="20.25" customHeight="1">
      <c r="C55" s="3" t="s">
        <v>124</v>
      </c>
      <c r="D55" s="3"/>
      <c r="E55" s="3"/>
      <c r="F55" s="3"/>
      <c r="G55" s="3"/>
      <c r="H55" s="3"/>
      <c r="I55" s="3"/>
      <c r="J55" s="3"/>
      <c r="K55" s="3"/>
      <c r="L55" s="3"/>
      <c r="M55" s="37"/>
      <c r="N55" s="37"/>
      <c r="O55" s="3" t="s">
        <v>124</v>
      </c>
      <c r="P55" s="3"/>
      <c r="Q55" s="3"/>
      <c r="R55" s="3"/>
      <c r="S55" s="3"/>
      <c r="T55" s="3"/>
      <c r="U55" s="3"/>
      <c r="V55" s="3"/>
      <c r="W55" s="3"/>
      <c r="X55" s="3"/>
    </row>
    <row r="56" spans="1:26" ht="13.5" customHeight="1">
      <c r="N56" s="8" t="s">
        <v>702</v>
      </c>
      <c r="Z56" s="8" t="s">
        <v>702</v>
      </c>
    </row>
    <row r="57" spans="1:26" ht="12" customHeight="1">
      <c r="A57" s="773" t="s">
        <v>554</v>
      </c>
      <c r="B57" s="774"/>
      <c r="C57" s="766" t="s">
        <v>608</v>
      </c>
      <c r="D57" s="815"/>
      <c r="E57" s="815"/>
      <c r="F57" s="767"/>
      <c r="G57" s="38" t="s">
        <v>609</v>
      </c>
      <c r="H57" s="38" t="s">
        <v>610</v>
      </c>
      <c r="I57" s="766" t="s">
        <v>611</v>
      </c>
      <c r="J57" s="815"/>
      <c r="K57" s="815"/>
      <c r="L57" s="815"/>
      <c r="M57" s="815"/>
      <c r="N57" s="767"/>
      <c r="O57" s="766" t="s">
        <v>612</v>
      </c>
      <c r="P57" s="815"/>
      <c r="Q57" s="815"/>
      <c r="R57" s="767"/>
      <c r="S57" s="38" t="s">
        <v>222</v>
      </c>
      <c r="T57" s="38" t="s">
        <v>614</v>
      </c>
      <c r="U57" s="766" t="s">
        <v>615</v>
      </c>
      <c r="V57" s="815"/>
      <c r="W57" s="815"/>
      <c r="X57" s="815"/>
      <c r="Y57" s="815"/>
      <c r="Z57" s="767"/>
    </row>
    <row r="58" spans="1:26" ht="12" customHeight="1">
      <c r="A58" s="775"/>
      <c r="B58" s="776"/>
      <c r="C58" s="766" t="s">
        <v>542</v>
      </c>
      <c r="D58" s="767"/>
      <c r="E58" s="840" t="s">
        <v>555</v>
      </c>
      <c r="F58" s="840" t="s">
        <v>461</v>
      </c>
      <c r="G58" s="793" t="s">
        <v>233</v>
      </c>
      <c r="H58" s="793" t="s">
        <v>551</v>
      </c>
      <c r="I58" s="766" t="s">
        <v>542</v>
      </c>
      <c r="J58" s="767"/>
      <c r="K58" s="840" t="s">
        <v>555</v>
      </c>
      <c r="L58" s="840" t="s">
        <v>461</v>
      </c>
      <c r="M58" s="793" t="s">
        <v>233</v>
      </c>
      <c r="N58" s="793" t="s">
        <v>551</v>
      </c>
      <c r="O58" s="766" t="s">
        <v>542</v>
      </c>
      <c r="P58" s="767"/>
      <c r="Q58" s="840" t="s">
        <v>555</v>
      </c>
      <c r="R58" s="840" t="s">
        <v>461</v>
      </c>
      <c r="S58" s="793" t="s">
        <v>233</v>
      </c>
      <c r="T58" s="793" t="s">
        <v>551</v>
      </c>
      <c r="U58" s="766" t="s">
        <v>542</v>
      </c>
      <c r="V58" s="767"/>
      <c r="W58" s="840" t="s">
        <v>555</v>
      </c>
      <c r="X58" s="840" t="s">
        <v>461</v>
      </c>
      <c r="Y58" s="793" t="s">
        <v>233</v>
      </c>
      <c r="Z58" s="793" t="s">
        <v>551</v>
      </c>
    </row>
    <row r="59" spans="1:26" ht="12" customHeight="1">
      <c r="A59" s="777"/>
      <c r="B59" s="778"/>
      <c r="C59" s="11" t="s">
        <v>547</v>
      </c>
      <c r="D59" s="13" t="s">
        <v>548</v>
      </c>
      <c r="E59" s="772"/>
      <c r="F59" s="772"/>
      <c r="G59" s="842"/>
      <c r="H59" s="842"/>
      <c r="I59" s="11" t="s">
        <v>547</v>
      </c>
      <c r="J59" s="13" t="s">
        <v>548</v>
      </c>
      <c r="K59" s="772"/>
      <c r="L59" s="772"/>
      <c r="M59" s="842"/>
      <c r="N59" s="842"/>
      <c r="O59" s="13" t="s">
        <v>547</v>
      </c>
      <c r="P59" s="11" t="s">
        <v>548</v>
      </c>
      <c r="Q59" s="772"/>
      <c r="R59" s="772"/>
      <c r="S59" s="842"/>
      <c r="T59" s="842"/>
      <c r="U59" s="39" t="s">
        <v>547</v>
      </c>
      <c r="V59" s="11" t="s">
        <v>548</v>
      </c>
      <c r="W59" s="772"/>
      <c r="X59" s="772"/>
      <c r="Y59" s="842"/>
      <c r="Z59" s="842"/>
    </row>
    <row r="60" spans="1:26" ht="13.5" customHeight="1">
      <c r="A60" s="364"/>
      <c r="B60" s="365"/>
      <c r="C60" s="16" t="s">
        <v>546</v>
      </c>
      <c r="D60" s="152" t="s">
        <v>546</v>
      </c>
      <c r="E60" s="16" t="s">
        <v>546</v>
      </c>
      <c r="F60" s="152" t="s">
        <v>546</v>
      </c>
      <c r="G60" s="16" t="s">
        <v>613</v>
      </c>
      <c r="H60" s="152" t="s">
        <v>613</v>
      </c>
      <c r="I60" s="16" t="s">
        <v>545</v>
      </c>
      <c r="J60" s="152" t="s">
        <v>545</v>
      </c>
      <c r="K60" s="16" t="s">
        <v>545</v>
      </c>
      <c r="L60" s="16" t="s">
        <v>557</v>
      </c>
      <c r="M60" s="152" t="s">
        <v>211</v>
      </c>
      <c r="N60" s="16" t="s">
        <v>545</v>
      </c>
      <c r="O60" s="152" t="s">
        <v>546</v>
      </c>
      <c r="P60" s="16" t="s">
        <v>546</v>
      </c>
      <c r="Q60" s="152" t="s">
        <v>546</v>
      </c>
      <c r="R60" s="16" t="s">
        <v>546</v>
      </c>
      <c r="S60" s="152" t="s">
        <v>613</v>
      </c>
      <c r="T60" s="16" t="s">
        <v>613</v>
      </c>
      <c r="U60" s="152" t="s">
        <v>613</v>
      </c>
      <c r="V60" s="16" t="s">
        <v>613</v>
      </c>
      <c r="W60" s="152" t="s">
        <v>613</v>
      </c>
      <c r="X60" s="16" t="s">
        <v>613</v>
      </c>
      <c r="Y60" s="152" t="s">
        <v>613</v>
      </c>
      <c r="Z60" s="16" t="s">
        <v>613</v>
      </c>
    </row>
    <row r="61" spans="1:26" ht="21" hidden="1" customHeight="1">
      <c r="A61" s="358"/>
      <c r="B61" s="28" t="s">
        <v>526</v>
      </c>
      <c r="C61" s="50">
        <v>0</v>
      </c>
      <c r="D61" s="56">
        <v>0</v>
      </c>
      <c r="E61" s="50">
        <v>0</v>
      </c>
      <c r="F61" s="56">
        <v>0</v>
      </c>
      <c r="G61" s="52">
        <v>0</v>
      </c>
      <c r="H61" s="57">
        <v>0</v>
      </c>
      <c r="I61" s="54">
        <v>0</v>
      </c>
      <c r="J61" s="58">
        <v>0</v>
      </c>
      <c r="K61" s="54">
        <v>0</v>
      </c>
      <c r="L61" s="54">
        <v>0</v>
      </c>
      <c r="M61" s="58">
        <v>0</v>
      </c>
      <c r="N61" s="54">
        <v>0</v>
      </c>
      <c r="O61" s="56">
        <v>0</v>
      </c>
      <c r="P61" s="50">
        <v>0</v>
      </c>
      <c r="Q61" s="56">
        <v>0</v>
      </c>
      <c r="R61" s="50">
        <v>0</v>
      </c>
      <c r="S61" s="57">
        <v>0</v>
      </c>
      <c r="T61" s="52">
        <v>0</v>
      </c>
      <c r="U61" s="57">
        <v>0</v>
      </c>
      <c r="V61" s="52">
        <v>0</v>
      </c>
      <c r="W61" s="57">
        <v>0</v>
      </c>
      <c r="X61" s="52">
        <v>0</v>
      </c>
      <c r="Y61" s="57">
        <v>0</v>
      </c>
      <c r="Z61" s="52">
        <v>0</v>
      </c>
    </row>
    <row r="62" spans="1:26" ht="21" hidden="1" customHeight="1">
      <c r="A62" s="358" t="s">
        <v>460</v>
      </c>
      <c r="B62" s="28" t="s">
        <v>238</v>
      </c>
      <c r="C62" s="50">
        <v>0</v>
      </c>
      <c r="D62" s="56">
        <v>0</v>
      </c>
      <c r="E62" s="50">
        <v>0</v>
      </c>
      <c r="F62" s="56">
        <v>0</v>
      </c>
      <c r="G62" s="52">
        <v>0</v>
      </c>
      <c r="H62" s="57">
        <v>0</v>
      </c>
      <c r="I62" s="54">
        <v>0</v>
      </c>
      <c r="J62" s="58">
        <v>0</v>
      </c>
      <c r="K62" s="54">
        <v>0</v>
      </c>
      <c r="L62" s="54">
        <v>0</v>
      </c>
      <c r="M62" s="58">
        <v>0</v>
      </c>
      <c r="N62" s="54">
        <v>0</v>
      </c>
      <c r="O62" s="56">
        <v>0</v>
      </c>
      <c r="P62" s="50">
        <v>0</v>
      </c>
      <c r="Q62" s="56">
        <v>0</v>
      </c>
      <c r="R62" s="50">
        <v>0</v>
      </c>
      <c r="S62" s="57">
        <v>0</v>
      </c>
      <c r="T62" s="52">
        <v>0</v>
      </c>
      <c r="U62" s="57">
        <v>0</v>
      </c>
      <c r="V62" s="52">
        <v>0</v>
      </c>
      <c r="W62" s="57">
        <v>0</v>
      </c>
      <c r="X62" s="52">
        <v>0</v>
      </c>
      <c r="Y62" s="57">
        <v>0</v>
      </c>
      <c r="Z62" s="52">
        <v>0</v>
      </c>
    </row>
    <row r="63" spans="1:26" ht="21" hidden="1" customHeight="1">
      <c r="A63" s="359"/>
      <c r="B63" s="28" t="s">
        <v>120</v>
      </c>
      <c r="C63" s="59">
        <v>0</v>
      </c>
      <c r="D63" s="60">
        <v>0</v>
      </c>
      <c r="E63" s="59">
        <v>0</v>
      </c>
      <c r="F63" s="60">
        <v>0</v>
      </c>
      <c r="G63" s="61">
        <v>0</v>
      </c>
      <c r="H63" s="62">
        <v>0</v>
      </c>
      <c r="I63" s="63">
        <v>0</v>
      </c>
      <c r="J63" s="64">
        <v>0</v>
      </c>
      <c r="K63" s="63">
        <v>0</v>
      </c>
      <c r="L63" s="63">
        <v>0</v>
      </c>
      <c r="M63" s="64">
        <v>0</v>
      </c>
      <c r="N63" s="63">
        <v>0</v>
      </c>
      <c r="O63" s="60">
        <v>0</v>
      </c>
      <c r="P63" s="59">
        <v>0</v>
      </c>
      <c r="Q63" s="60">
        <v>0</v>
      </c>
      <c r="R63" s="59">
        <v>0</v>
      </c>
      <c r="S63" s="62">
        <v>0</v>
      </c>
      <c r="T63" s="61">
        <v>0</v>
      </c>
      <c r="U63" s="62">
        <v>0</v>
      </c>
      <c r="V63" s="61">
        <v>0</v>
      </c>
      <c r="W63" s="62">
        <v>0</v>
      </c>
      <c r="X63" s="61">
        <v>0</v>
      </c>
      <c r="Y63" s="62">
        <v>0</v>
      </c>
      <c r="Z63" s="61">
        <v>0</v>
      </c>
    </row>
    <row r="64" spans="1:26" ht="21" customHeight="1">
      <c r="A64" s="847" t="s">
        <v>531</v>
      </c>
      <c r="B64" s="847"/>
      <c r="C64" s="59">
        <v>51314.659716271541</v>
      </c>
      <c r="D64" s="60">
        <v>1320.3903749121798</v>
      </c>
      <c r="E64" s="59">
        <v>1391.2426237391849</v>
      </c>
      <c r="F64" s="60">
        <v>863.83639337384034</v>
      </c>
      <c r="G64" s="61">
        <v>13217.16089509923</v>
      </c>
      <c r="H64" s="62">
        <v>87886.40625</v>
      </c>
      <c r="I64" s="63">
        <v>8.0098067218889835</v>
      </c>
      <c r="J64" s="64">
        <v>1.4167784377594685</v>
      </c>
      <c r="K64" s="63">
        <v>1.6808588260168398</v>
      </c>
      <c r="L64" s="63">
        <v>1.1464895650417244</v>
      </c>
      <c r="M64" s="64">
        <v>20.081814499797488</v>
      </c>
      <c r="N64" s="63">
        <v>7.0078125</v>
      </c>
      <c r="O64" s="60">
        <v>6406.4791446265763</v>
      </c>
      <c r="P64" s="59">
        <v>931.96673503888201</v>
      </c>
      <c r="Q64" s="60">
        <v>827.69748547891822</v>
      </c>
      <c r="R64" s="59">
        <v>753.46206342698167</v>
      </c>
      <c r="S64" s="62">
        <v>658.16567000121006</v>
      </c>
      <c r="T64" s="61">
        <v>12541.204013377926</v>
      </c>
      <c r="U64" s="62">
        <v>442315.00523659907</v>
      </c>
      <c r="V64" s="61">
        <v>9689.7173085520844</v>
      </c>
      <c r="W64" s="62">
        <v>9783.5609233333198</v>
      </c>
      <c r="X64" s="61">
        <v>6357.9785628816953</v>
      </c>
      <c r="Y64" s="62">
        <v>4139.7013973268531</v>
      </c>
      <c r="Z64" s="61">
        <v>63914.9140625</v>
      </c>
    </row>
    <row r="65" spans="1:26" ht="21" customHeight="1">
      <c r="A65" s="765" t="s">
        <v>459</v>
      </c>
      <c r="B65" s="847"/>
      <c r="C65" s="59">
        <v>53777.162179429972</v>
      </c>
      <c r="D65" s="72">
        <v>1843.4391978828346</v>
      </c>
      <c r="E65" s="59">
        <v>1852.9857280629042</v>
      </c>
      <c r="F65" s="60">
        <v>1505.9325154869459</v>
      </c>
      <c r="G65" s="61">
        <v>37867.158411721204</v>
      </c>
      <c r="H65" s="62">
        <v>123598.06882367983</v>
      </c>
      <c r="I65" s="63">
        <v>19.925593413978099</v>
      </c>
      <c r="J65" s="64">
        <v>1.8328857433290708</v>
      </c>
      <c r="K65" s="63">
        <v>2.0581260482062418</v>
      </c>
      <c r="L65" s="63">
        <v>1.3792695659097356</v>
      </c>
      <c r="M65" s="64">
        <v>56.240682500068019</v>
      </c>
      <c r="N65" s="63">
        <v>10.353358962376447</v>
      </c>
      <c r="O65" s="60">
        <v>2698.8989016359483</v>
      </c>
      <c r="P65" s="59">
        <v>1005.7578354745644</v>
      </c>
      <c r="Q65" s="60">
        <v>900.32664893283493</v>
      </c>
      <c r="R65" s="59">
        <v>1091.8333534704409</v>
      </c>
      <c r="S65" s="73">
        <v>673.30545662697818</v>
      </c>
      <c r="T65" s="61">
        <v>11937.968080970495</v>
      </c>
      <c r="U65" s="62">
        <v>529443.52168655396</v>
      </c>
      <c r="V65" s="61">
        <v>18233.492132399948</v>
      </c>
      <c r="W65" s="62">
        <v>18280.215104504688</v>
      </c>
      <c r="X65" s="61">
        <v>14921.739745455901</v>
      </c>
      <c r="Y65" s="62">
        <v>37791.515216686908</v>
      </c>
      <c r="Z65" s="61">
        <v>123090.005920838</v>
      </c>
    </row>
    <row r="66" spans="1:26" ht="21" customHeight="1">
      <c r="A66" s="765" t="s">
        <v>528</v>
      </c>
      <c r="B66" s="765"/>
      <c r="C66" s="74">
        <v>14010</v>
      </c>
      <c r="D66" s="75">
        <v>407.3</v>
      </c>
      <c r="E66" s="74">
        <v>0</v>
      </c>
      <c r="F66" s="75">
        <v>868.66666666666663</v>
      </c>
      <c r="G66" s="76">
        <v>0</v>
      </c>
      <c r="H66" s="77">
        <v>0</v>
      </c>
      <c r="I66" s="78">
        <v>1</v>
      </c>
      <c r="J66" s="79">
        <v>1</v>
      </c>
      <c r="K66" s="78">
        <v>0</v>
      </c>
      <c r="L66" s="78">
        <v>1</v>
      </c>
      <c r="M66" s="79">
        <v>0</v>
      </c>
      <c r="N66" s="78">
        <v>0</v>
      </c>
      <c r="O66" s="75">
        <v>14010</v>
      </c>
      <c r="P66" s="74">
        <v>407.3</v>
      </c>
      <c r="Q66" s="75">
        <v>0</v>
      </c>
      <c r="R66" s="74">
        <v>868.66666666666663</v>
      </c>
      <c r="S66" s="77">
        <v>0</v>
      </c>
      <c r="T66" s="76">
        <v>0</v>
      </c>
      <c r="U66" s="77">
        <v>140100</v>
      </c>
      <c r="V66" s="76">
        <v>4073</v>
      </c>
      <c r="W66" s="77">
        <v>0</v>
      </c>
      <c r="X66" s="76">
        <v>8686.6666666666661</v>
      </c>
      <c r="Y66" s="77">
        <v>0</v>
      </c>
      <c r="Z66" s="76">
        <v>0</v>
      </c>
    </row>
    <row r="67" spans="1:26" ht="21" customHeight="1">
      <c r="A67" s="850" t="s">
        <v>171</v>
      </c>
      <c r="B67" s="361" t="s">
        <v>214</v>
      </c>
      <c r="C67" s="65">
        <v>48266.48453236372</v>
      </c>
      <c r="D67" s="67">
        <v>29034.717323302255</v>
      </c>
      <c r="E67" s="65">
        <v>2243.2207637231504</v>
      </c>
      <c r="F67" s="67">
        <v>10095.664043922978</v>
      </c>
      <c r="G67" s="68">
        <v>35180.554235162075</v>
      </c>
      <c r="H67" s="69">
        <v>80464.588607594938</v>
      </c>
      <c r="I67" s="70">
        <v>12.47222462701642</v>
      </c>
      <c r="J67" s="71">
        <v>8.9895867523827118</v>
      </c>
      <c r="K67" s="70">
        <v>1.2915672235481304</v>
      </c>
      <c r="L67" s="70">
        <v>2.5991676517423628</v>
      </c>
      <c r="M67" s="71">
        <v>49.844325609031493</v>
      </c>
      <c r="N67" s="70">
        <v>6.9287974683544302</v>
      </c>
      <c r="O67" s="67">
        <v>3869.9178354928272</v>
      </c>
      <c r="P67" s="65">
        <v>3229.8166893607799</v>
      </c>
      <c r="Q67" s="67">
        <v>1736.8207576224206</v>
      </c>
      <c r="R67" s="65">
        <v>3884.1911706446899</v>
      </c>
      <c r="S67" s="69">
        <v>705.80861121707255</v>
      </c>
      <c r="T67" s="68">
        <v>11613.066910253483</v>
      </c>
      <c r="U67" s="69">
        <v>297824.66665223788</v>
      </c>
      <c r="V67" s="68">
        <v>187051.97865444535</v>
      </c>
      <c r="W67" s="69">
        <v>4056.8166268894192</v>
      </c>
      <c r="X67" s="68">
        <v>32992.432744893078</v>
      </c>
      <c r="Y67" s="69">
        <v>35127.668251138843</v>
      </c>
      <c r="Z67" s="68">
        <v>70110.446993670892</v>
      </c>
    </row>
    <row r="68" spans="1:26" ht="21" customHeight="1">
      <c r="A68" s="852"/>
      <c r="B68" s="28" t="s">
        <v>529</v>
      </c>
      <c r="C68" s="50">
        <v>155961.08841111694</v>
      </c>
      <c r="D68" s="280">
        <v>1327.1976081603939</v>
      </c>
      <c r="E68" s="50">
        <v>3265.8985138255671</v>
      </c>
      <c r="F68" s="56">
        <v>2228.0820931349017</v>
      </c>
      <c r="G68" s="52">
        <v>15741.786764705883</v>
      </c>
      <c r="H68" s="57">
        <v>47792.105263157893</v>
      </c>
      <c r="I68" s="54">
        <v>10.068274777136864</v>
      </c>
      <c r="J68" s="58">
        <v>1.306296166021808</v>
      </c>
      <c r="K68" s="54">
        <v>1.3040144472733732</v>
      </c>
      <c r="L68" s="54">
        <v>1.171387421987518</v>
      </c>
      <c r="M68" s="58">
        <v>23.904411764705884</v>
      </c>
      <c r="N68" s="54">
        <v>4.1315789473684212</v>
      </c>
      <c r="O68" s="56">
        <v>15490.348829699691</v>
      </c>
      <c r="P68" s="50">
        <v>1016.0005385319619</v>
      </c>
      <c r="Q68" s="56">
        <v>2504.4956523713308</v>
      </c>
      <c r="R68" s="50">
        <v>1902.0881147540983</v>
      </c>
      <c r="S68" s="57">
        <v>658.53060596739465</v>
      </c>
      <c r="T68" s="52">
        <v>11567.51592356688</v>
      </c>
      <c r="U68" s="57">
        <v>93479.100996329318</v>
      </c>
      <c r="V68" s="52">
        <v>2396.4894829405557</v>
      </c>
      <c r="W68" s="57">
        <v>4672.3239978684351</v>
      </c>
      <c r="X68" s="52">
        <v>4152.7753240518487</v>
      </c>
      <c r="Y68" s="57">
        <v>15484.286764705883</v>
      </c>
      <c r="Z68" s="52">
        <v>22833.86842105263</v>
      </c>
    </row>
    <row r="69" spans="1:26" ht="21" customHeight="1">
      <c r="A69" s="852"/>
      <c r="B69" s="28" t="s">
        <v>215</v>
      </c>
      <c r="C69" s="50">
        <v>0</v>
      </c>
      <c r="D69" s="56">
        <v>1326.4063725953279</v>
      </c>
      <c r="E69" s="50">
        <v>1860.7058823529412</v>
      </c>
      <c r="F69" s="56">
        <v>1529.2880934284101</v>
      </c>
      <c r="G69" s="52">
        <v>0</v>
      </c>
      <c r="H69" s="57">
        <v>62168.873664207254</v>
      </c>
      <c r="I69" s="54">
        <v>0</v>
      </c>
      <c r="J69" s="58">
        <v>1.7414380962244982</v>
      </c>
      <c r="K69" s="54">
        <v>1.8506787330316743</v>
      </c>
      <c r="L69" s="54">
        <v>1.3310085550779569</v>
      </c>
      <c r="M69" s="58">
        <v>0</v>
      </c>
      <c r="N69" s="54">
        <v>6.129056259981124</v>
      </c>
      <c r="O69" s="56">
        <v>0</v>
      </c>
      <c r="P69" s="50">
        <v>761.67299628452236</v>
      </c>
      <c r="Q69" s="56">
        <v>1005.4180929095354</v>
      </c>
      <c r="R69" s="50">
        <v>1148.9693943693999</v>
      </c>
      <c r="S69" s="323">
        <v>0</v>
      </c>
      <c r="T69" s="52">
        <v>10143.302823002432</v>
      </c>
      <c r="U69" s="57">
        <v>0</v>
      </c>
      <c r="V69" s="52">
        <v>7539.4148640068524</v>
      </c>
      <c r="W69" s="57">
        <v>12595.986425339366</v>
      </c>
      <c r="X69" s="52">
        <v>6939.7146243133648</v>
      </c>
      <c r="Y69" s="57">
        <v>0</v>
      </c>
      <c r="Z69" s="52">
        <v>52072.466830697944</v>
      </c>
    </row>
    <row r="70" spans="1:26" ht="21" customHeight="1">
      <c r="A70" s="851"/>
      <c r="B70" s="414" t="s">
        <v>235</v>
      </c>
      <c r="C70" s="59">
        <v>79186.900821980147</v>
      </c>
      <c r="D70" s="60">
        <v>3730.5</v>
      </c>
      <c r="E70" s="59">
        <v>419.25</v>
      </c>
      <c r="F70" s="60">
        <v>0</v>
      </c>
      <c r="G70" s="61">
        <v>54194.694572452638</v>
      </c>
      <c r="H70" s="62">
        <v>273940</v>
      </c>
      <c r="I70" s="63">
        <v>30.119371995790551</v>
      </c>
      <c r="J70" s="64">
        <v>4.25</v>
      </c>
      <c r="K70" s="63">
        <v>1</v>
      </c>
      <c r="L70" s="63">
        <v>0</v>
      </c>
      <c r="M70" s="64">
        <v>86.733486943164365</v>
      </c>
      <c r="N70" s="63">
        <v>14</v>
      </c>
      <c r="O70" s="60">
        <v>2629.1019890138218</v>
      </c>
      <c r="P70" s="59">
        <v>877.76470588235293</v>
      </c>
      <c r="Q70" s="60">
        <v>419.25</v>
      </c>
      <c r="R70" s="59">
        <v>0</v>
      </c>
      <c r="S70" s="73">
        <v>624.84164401191333</v>
      </c>
      <c r="T70" s="61">
        <v>19567.142857142859</v>
      </c>
      <c r="U70" s="62">
        <v>105399.72735288262</v>
      </c>
      <c r="V70" s="61">
        <v>4248.583333333333</v>
      </c>
      <c r="W70" s="62">
        <v>1257.75</v>
      </c>
      <c r="X70" s="61">
        <v>0</v>
      </c>
      <c r="Y70" s="62">
        <v>33154.906810035842</v>
      </c>
      <c r="Z70" s="61">
        <v>273940</v>
      </c>
    </row>
    <row r="71" spans="1:26" ht="21" customHeight="1">
      <c r="A71" s="850" t="s">
        <v>223</v>
      </c>
      <c r="B71" s="355" t="s">
        <v>530</v>
      </c>
      <c r="C71" s="50">
        <v>0</v>
      </c>
      <c r="D71" s="56">
        <v>0</v>
      </c>
      <c r="E71" s="50">
        <v>0</v>
      </c>
      <c r="F71" s="56">
        <v>0</v>
      </c>
      <c r="G71" s="52">
        <v>0</v>
      </c>
      <c r="H71" s="57">
        <v>0</v>
      </c>
      <c r="I71" s="54">
        <v>0</v>
      </c>
      <c r="J71" s="58">
        <v>0</v>
      </c>
      <c r="K71" s="54">
        <v>0</v>
      </c>
      <c r="L71" s="54">
        <v>0</v>
      </c>
      <c r="M71" s="58">
        <v>0</v>
      </c>
      <c r="N71" s="54">
        <v>0</v>
      </c>
      <c r="O71" s="56">
        <v>0</v>
      </c>
      <c r="P71" s="50">
        <v>0</v>
      </c>
      <c r="Q71" s="56">
        <v>0</v>
      </c>
      <c r="R71" s="50">
        <v>0</v>
      </c>
      <c r="S71" s="323">
        <v>0</v>
      </c>
      <c r="T71" s="52">
        <v>0</v>
      </c>
      <c r="U71" s="57">
        <v>0</v>
      </c>
      <c r="V71" s="52">
        <v>0</v>
      </c>
      <c r="W71" s="57">
        <v>0</v>
      </c>
      <c r="X71" s="52">
        <v>0</v>
      </c>
      <c r="Y71" s="57">
        <v>0</v>
      </c>
      <c r="Z71" s="52">
        <v>0</v>
      </c>
    </row>
    <row r="72" spans="1:26" ht="21" customHeight="1">
      <c r="A72" s="851"/>
      <c r="B72" s="414" t="s">
        <v>142</v>
      </c>
      <c r="C72" s="59">
        <v>83618.941552355798</v>
      </c>
      <c r="D72" s="60">
        <v>3983.7229239256676</v>
      </c>
      <c r="E72" s="59">
        <v>993.88888888888891</v>
      </c>
      <c r="F72" s="60">
        <v>1713</v>
      </c>
      <c r="G72" s="61">
        <v>47410.83973181028</v>
      </c>
      <c r="H72" s="62">
        <v>0</v>
      </c>
      <c r="I72" s="63">
        <v>28.501704012950498</v>
      </c>
      <c r="J72" s="64">
        <v>5.576292102206736</v>
      </c>
      <c r="K72" s="63">
        <v>1.2222222222222223</v>
      </c>
      <c r="L72" s="63">
        <v>1</v>
      </c>
      <c r="M72" s="64">
        <v>75.509659796374478</v>
      </c>
      <c r="N72" s="63">
        <v>0</v>
      </c>
      <c r="O72" s="60">
        <v>2933.822536167007</v>
      </c>
      <c r="P72" s="59">
        <v>714.40355901534781</v>
      </c>
      <c r="Q72" s="60">
        <v>813.18181818181813</v>
      </c>
      <c r="R72" s="59">
        <v>1713</v>
      </c>
      <c r="S72" s="62">
        <v>627.87780874211637</v>
      </c>
      <c r="T72" s="61">
        <v>0</v>
      </c>
      <c r="U72" s="62">
        <v>105590.14173127715</v>
      </c>
      <c r="V72" s="61">
        <v>4629.9596399535421</v>
      </c>
      <c r="W72" s="62">
        <v>2687.8888888888887</v>
      </c>
      <c r="X72" s="61">
        <v>4592</v>
      </c>
      <c r="Y72" s="62">
        <v>33886.612316861188</v>
      </c>
      <c r="Z72" s="61">
        <v>0</v>
      </c>
    </row>
    <row r="73" spans="1:26" ht="21" customHeight="1">
      <c r="A73" s="850" t="s">
        <v>385</v>
      </c>
      <c r="B73" s="28" t="s">
        <v>533</v>
      </c>
      <c r="C73" s="50">
        <v>93686.203508771927</v>
      </c>
      <c r="D73" s="51">
        <v>3871.4087339853972</v>
      </c>
      <c r="E73" s="50">
        <v>894.76923076923072</v>
      </c>
      <c r="F73" s="51">
        <v>4633.912562455389</v>
      </c>
      <c r="G73" s="52">
        <v>25713.83266932271</v>
      </c>
      <c r="H73" s="53">
        <v>43925.714285714283</v>
      </c>
      <c r="I73" s="54">
        <v>14.126315789473685</v>
      </c>
      <c r="J73" s="55">
        <v>1.2312990770078522</v>
      </c>
      <c r="K73" s="54">
        <v>1.1538461538461537</v>
      </c>
      <c r="L73" s="54">
        <v>1.0496074232690935</v>
      </c>
      <c r="M73" s="55">
        <v>36.298804780876495</v>
      </c>
      <c r="N73" s="54">
        <v>3.8571428571428572</v>
      </c>
      <c r="O73" s="51">
        <v>6632.0337804272231</v>
      </c>
      <c r="P73" s="50">
        <v>3144.166032669501</v>
      </c>
      <c r="Q73" s="51">
        <v>775.4666666666667</v>
      </c>
      <c r="R73" s="50">
        <v>4414.900714042843</v>
      </c>
      <c r="S73" s="53">
        <v>708.39337065086158</v>
      </c>
      <c r="T73" s="52">
        <v>11388.148148148148</v>
      </c>
      <c r="U73" s="53">
        <v>936862.03508771933</v>
      </c>
      <c r="V73" s="52">
        <v>38714.087339853977</v>
      </c>
      <c r="W73" s="53">
        <v>8947.6923076923085</v>
      </c>
      <c r="X73" s="52">
        <v>46339.12562455389</v>
      </c>
      <c r="Y73" s="53">
        <v>25713.83266932271</v>
      </c>
      <c r="Z73" s="52">
        <v>43925.714285714283</v>
      </c>
    </row>
    <row r="74" spans="1:26" ht="21" customHeight="1">
      <c r="A74" s="851"/>
      <c r="B74" s="29" t="s">
        <v>174</v>
      </c>
      <c r="C74" s="59">
        <v>54137.431994818653</v>
      </c>
      <c r="D74" s="60">
        <v>2107.6726220252986</v>
      </c>
      <c r="E74" s="59">
        <v>1978.1509191176472</v>
      </c>
      <c r="F74" s="60">
        <v>1488.8321336111637</v>
      </c>
      <c r="G74" s="61">
        <v>34953.103177314653</v>
      </c>
      <c r="H74" s="62">
        <v>133833.20000000001</v>
      </c>
      <c r="I74" s="63">
        <v>18.521696891191709</v>
      </c>
      <c r="J74" s="64">
        <v>2.1466685723814289</v>
      </c>
      <c r="K74" s="63">
        <v>2.0233455882352942</v>
      </c>
      <c r="L74" s="63">
        <v>1.4680495043253141</v>
      </c>
      <c r="M74" s="64">
        <v>50.56952511103519</v>
      </c>
      <c r="N74" s="63">
        <v>11.057142857142857</v>
      </c>
      <c r="O74" s="60">
        <v>2922.9196608095112</v>
      </c>
      <c r="P74" s="59">
        <v>981.83420074349442</v>
      </c>
      <c r="Q74" s="60">
        <v>977.66339602071412</v>
      </c>
      <c r="R74" s="59">
        <v>1014.1566270242371</v>
      </c>
      <c r="S74" s="73">
        <v>691.18907287676416</v>
      </c>
      <c r="T74" s="61">
        <v>12103.777777777777</v>
      </c>
      <c r="U74" s="62">
        <v>540121.65058290155</v>
      </c>
      <c r="V74" s="61">
        <v>20977.028585721433</v>
      </c>
      <c r="W74" s="62">
        <v>19679.657720588235</v>
      </c>
      <c r="X74" s="61">
        <v>14843.352465744774</v>
      </c>
      <c r="Y74" s="62">
        <v>34921.561667236077</v>
      </c>
      <c r="Z74" s="61">
        <v>134357.43238095238</v>
      </c>
    </row>
    <row r="75" spans="1:26" ht="21" customHeight="1">
      <c r="A75" s="486" t="s">
        <v>534</v>
      </c>
      <c r="B75" s="355" t="s">
        <v>535</v>
      </c>
      <c r="C75" s="50">
        <v>49696.990082524972</v>
      </c>
      <c r="D75" s="56">
        <v>0</v>
      </c>
      <c r="E75" s="50">
        <v>1201.2576687116564</v>
      </c>
      <c r="F75" s="56">
        <v>1157</v>
      </c>
      <c r="G75" s="52">
        <v>38579.498095735944</v>
      </c>
      <c r="H75" s="57">
        <v>40830</v>
      </c>
      <c r="I75" s="54">
        <v>19.269509193571739</v>
      </c>
      <c r="J75" s="58">
        <v>0</v>
      </c>
      <c r="K75" s="54">
        <v>1.7730061349693251</v>
      </c>
      <c r="L75" s="54">
        <v>1</v>
      </c>
      <c r="M75" s="58">
        <v>58.263385856172057</v>
      </c>
      <c r="N75" s="54">
        <v>4</v>
      </c>
      <c r="O75" s="56">
        <v>2579.0480485669955</v>
      </c>
      <c r="P75" s="50">
        <v>0</v>
      </c>
      <c r="Q75" s="56">
        <v>677.52595155709344</v>
      </c>
      <c r="R75" s="50">
        <v>1157</v>
      </c>
      <c r="S75" s="57">
        <v>662.15681647772055</v>
      </c>
      <c r="T75" s="52">
        <v>10207.5</v>
      </c>
      <c r="U75" s="57">
        <v>365775.05508904008</v>
      </c>
      <c r="V75" s="52">
        <v>0</v>
      </c>
      <c r="W75" s="57">
        <v>10219.417177914111</v>
      </c>
      <c r="X75" s="52">
        <v>3471</v>
      </c>
      <c r="Y75" s="57">
        <v>34991.904114703902</v>
      </c>
      <c r="Z75" s="52">
        <v>40830</v>
      </c>
    </row>
    <row r="76" spans="1:26" ht="21" customHeight="1">
      <c r="A76" s="782" t="s">
        <v>536</v>
      </c>
      <c r="B76" s="784"/>
      <c r="C76" s="74">
        <v>0</v>
      </c>
      <c r="D76" s="75">
        <v>0</v>
      </c>
      <c r="E76" s="74">
        <v>0</v>
      </c>
      <c r="F76" s="75">
        <v>0</v>
      </c>
      <c r="G76" s="76">
        <v>0</v>
      </c>
      <c r="H76" s="77">
        <v>0</v>
      </c>
      <c r="I76" s="78">
        <v>0</v>
      </c>
      <c r="J76" s="79">
        <v>0</v>
      </c>
      <c r="K76" s="78">
        <v>0</v>
      </c>
      <c r="L76" s="78">
        <v>0</v>
      </c>
      <c r="M76" s="79">
        <v>0</v>
      </c>
      <c r="N76" s="78">
        <v>0</v>
      </c>
      <c r="O76" s="75">
        <v>0</v>
      </c>
      <c r="P76" s="74">
        <v>0</v>
      </c>
      <c r="Q76" s="75">
        <v>0</v>
      </c>
      <c r="R76" s="74">
        <v>0</v>
      </c>
      <c r="S76" s="77">
        <v>0</v>
      </c>
      <c r="T76" s="76">
        <v>0</v>
      </c>
      <c r="U76" s="77">
        <v>0</v>
      </c>
      <c r="V76" s="76">
        <v>0</v>
      </c>
      <c r="W76" s="77">
        <v>0</v>
      </c>
      <c r="X76" s="76">
        <v>0</v>
      </c>
      <c r="Y76" s="77">
        <v>0</v>
      </c>
      <c r="Z76" s="76">
        <v>0</v>
      </c>
    </row>
    <row r="77" spans="1:26" ht="21" customHeight="1">
      <c r="A77" s="848" t="s">
        <v>537</v>
      </c>
      <c r="B77" s="849"/>
      <c r="C77" s="74">
        <v>170488.5037739042</v>
      </c>
      <c r="D77" s="75">
        <v>3437.1875</v>
      </c>
      <c r="E77" s="74">
        <v>0</v>
      </c>
      <c r="F77" s="75">
        <v>275</v>
      </c>
      <c r="G77" s="76">
        <v>27664.598975942466</v>
      </c>
      <c r="H77" s="77">
        <v>0</v>
      </c>
      <c r="I77" s="78">
        <v>18.610847859197833</v>
      </c>
      <c r="J77" s="79">
        <v>1.0625</v>
      </c>
      <c r="K77" s="78">
        <v>0</v>
      </c>
      <c r="L77" s="78">
        <v>1</v>
      </c>
      <c r="M77" s="79">
        <v>42.438527233285775</v>
      </c>
      <c r="N77" s="78">
        <v>0</v>
      </c>
      <c r="O77" s="75">
        <v>9160.7058992557158</v>
      </c>
      <c r="P77" s="74">
        <v>3235</v>
      </c>
      <c r="Q77" s="75">
        <v>0</v>
      </c>
      <c r="R77" s="74">
        <v>275</v>
      </c>
      <c r="S77" s="77">
        <v>651.87462382634976</v>
      </c>
      <c r="T77" s="76">
        <v>0</v>
      </c>
      <c r="U77" s="77">
        <v>98797.902521577256</v>
      </c>
      <c r="V77" s="76">
        <v>6288.375</v>
      </c>
      <c r="W77" s="77">
        <v>0</v>
      </c>
      <c r="X77" s="76">
        <v>550</v>
      </c>
      <c r="Y77" s="77">
        <v>19576.977232308625</v>
      </c>
      <c r="Z77" s="76">
        <v>0</v>
      </c>
    </row>
    <row r="78" spans="1:26" ht="21" customHeight="1">
      <c r="A78" s="782" t="s">
        <v>395</v>
      </c>
      <c r="B78" s="784"/>
      <c r="C78" s="74">
        <v>60756.824959038779</v>
      </c>
      <c r="D78" s="75">
        <v>1759.5589178933456</v>
      </c>
      <c r="E78" s="74">
        <v>1977.9133339116856</v>
      </c>
      <c r="F78" s="75">
        <v>1674.6906784397004</v>
      </c>
      <c r="G78" s="76">
        <v>28976.116204379563</v>
      </c>
      <c r="H78" s="77">
        <v>101311.57276995305</v>
      </c>
      <c r="I78" s="78">
        <v>16.36373566357182</v>
      </c>
      <c r="J78" s="79">
        <v>1.7485956702942964</v>
      </c>
      <c r="K78" s="78">
        <v>2.0657586535959052</v>
      </c>
      <c r="L78" s="78">
        <v>1.2956577623784509</v>
      </c>
      <c r="M78" s="79">
        <v>42.783941605839416</v>
      </c>
      <c r="N78" s="78">
        <v>8.3591549295774641</v>
      </c>
      <c r="O78" s="75">
        <v>3712.894549763033</v>
      </c>
      <c r="P78" s="74">
        <v>1006.2697442212035</v>
      </c>
      <c r="Q78" s="75">
        <v>957.47551654627921</v>
      </c>
      <c r="R78" s="74">
        <v>1292.540921736505</v>
      </c>
      <c r="S78" s="77">
        <v>677.26616849216907</v>
      </c>
      <c r="T78" s="76">
        <v>12119.834316203314</v>
      </c>
      <c r="U78" s="77">
        <v>606697.88913162204</v>
      </c>
      <c r="V78" s="76">
        <v>17581.12454032851</v>
      </c>
      <c r="W78" s="77">
        <v>19767.127439923657</v>
      </c>
      <c r="X78" s="76">
        <v>16753.507069408741</v>
      </c>
      <c r="Y78" s="77">
        <v>28971.076788321167</v>
      </c>
      <c r="Z78" s="76">
        <v>101305.70422535211</v>
      </c>
    </row>
    <row r="79" spans="1:26" ht="21" customHeight="1">
      <c r="A79" s="844" t="s">
        <v>386</v>
      </c>
      <c r="B79" s="355" t="s">
        <v>377</v>
      </c>
      <c r="C79" s="65">
        <v>3770.835711373828</v>
      </c>
      <c r="D79" s="66">
        <v>1162.4104850102026</v>
      </c>
      <c r="E79" s="65">
        <v>306.33333333333331</v>
      </c>
      <c r="F79" s="67">
        <v>1103.3947753581408</v>
      </c>
      <c r="G79" s="68">
        <v>0</v>
      </c>
      <c r="H79" s="69">
        <v>0</v>
      </c>
      <c r="I79" s="70">
        <v>10.825927435792906</v>
      </c>
      <c r="J79" s="71">
        <v>1.4294459268560666</v>
      </c>
      <c r="K79" s="70">
        <v>5.666666666666667</v>
      </c>
      <c r="L79" s="70">
        <v>1.218033441256043</v>
      </c>
      <c r="M79" s="71">
        <v>0</v>
      </c>
      <c r="N79" s="70">
        <v>0</v>
      </c>
      <c r="O79" s="67">
        <v>348.31525832203647</v>
      </c>
      <c r="P79" s="65">
        <v>813.18954650269029</v>
      </c>
      <c r="Q79" s="67">
        <v>54.058823529411768</v>
      </c>
      <c r="R79" s="65">
        <v>905.88216873611771</v>
      </c>
      <c r="S79" s="69">
        <v>0</v>
      </c>
      <c r="T79" s="68">
        <v>0</v>
      </c>
      <c r="U79" s="69">
        <v>18032.817774154097</v>
      </c>
      <c r="V79" s="68">
        <v>3519.6621566473082</v>
      </c>
      <c r="W79" s="69">
        <v>2168</v>
      </c>
      <c r="X79" s="68">
        <v>3262.3213287798822</v>
      </c>
      <c r="Y79" s="69">
        <v>0</v>
      </c>
      <c r="Z79" s="68">
        <v>0</v>
      </c>
    </row>
    <row r="80" spans="1:26" ht="21" customHeight="1">
      <c r="A80" s="845"/>
      <c r="B80" s="356" t="s">
        <v>378</v>
      </c>
      <c r="C80" s="50">
        <v>55546.133136094671</v>
      </c>
      <c r="D80" s="280">
        <v>615.11111111111109</v>
      </c>
      <c r="E80" s="50">
        <v>851.375</v>
      </c>
      <c r="F80" s="56">
        <v>444</v>
      </c>
      <c r="G80" s="52">
        <v>40114.768761129482</v>
      </c>
      <c r="H80" s="57">
        <v>0</v>
      </c>
      <c r="I80" s="54">
        <v>20.485453648915186</v>
      </c>
      <c r="J80" s="58">
        <v>1.3333333333333333</v>
      </c>
      <c r="K80" s="54">
        <v>2.4642857142857144</v>
      </c>
      <c r="L80" s="54">
        <v>3</v>
      </c>
      <c r="M80" s="58">
        <v>59.907402696514879</v>
      </c>
      <c r="N80" s="54">
        <v>0</v>
      </c>
      <c r="O80" s="56">
        <v>2711.4914850341202</v>
      </c>
      <c r="P80" s="50">
        <v>461.33333333333331</v>
      </c>
      <c r="Q80" s="56">
        <v>345.48550724637681</v>
      </c>
      <c r="R80" s="50">
        <v>148</v>
      </c>
      <c r="S80" s="57">
        <v>669.612885144546</v>
      </c>
      <c r="T80" s="52">
        <v>0</v>
      </c>
      <c r="U80" s="57">
        <v>290319.81188362918</v>
      </c>
      <c r="V80" s="52">
        <v>4541.1111111111113</v>
      </c>
      <c r="W80" s="57">
        <v>5440</v>
      </c>
      <c r="X80" s="52">
        <v>1332</v>
      </c>
      <c r="Y80" s="57">
        <v>33089.399643856523</v>
      </c>
      <c r="Z80" s="52">
        <v>0</v>
      </c>
    </row>
    <row r="81" spans="1:26" ht="21" customHeight="1">
      <c r="A81" s="845"/>
      <c r="B81" s="356" t="s">
        <v>540</v>
      </c>
      <c r="C81" s="50">
        <v>8202.5746927306172</v>
      </c>
      <c r="D81" s="56">
        <v>1311.2022896840263</v>
      </c>
      <c r="E81" s="50">
        <v>1330.7610665646253</v>
      </c>
      <c r="F81" s="56">
        <v>350.75302438978196</v>
      </c>
      <c r="G81" s="52">
        <v>13272.439396708101</v>
      </c>
      <c r="H81" s="57">
        <v>77017.445726848033</v>
      </c>
      <c r="I81" s="54">
        <v>1.8466463908690416</v>
      </c>
      <c r="J81" s="58">
        <v>1.1181857273473703</v>
      </c>
      <c r="K81" s="54">
        <v>1.055954637955925</v>
      </c>
      <c r="L81" s="54">
        <v>1.0909247787936533</v>
      </c>
      <c r="M81" s="58">
        <v>20.075558566468629</v>
      </c>
      <c r="N81" s="54">
        <v>4.163781258587524</v>
      </c>
      <c r="O81" s="56">
        <v>4441.8762212891461</v>
      </c>
      <c r="P81" s="50">
        <v>1172.615834396797</v>
      </c>
      <c r="Q81" s="56">
        <v>1260.2445396145611</v>
      </c>
      <c r="R81" s="50">
        <v>321.51898206734774</v>
      </c>
      <c r="S81" s="57">
        <v>661.12428965620438</v>
      </c>
      <c r="T81" s="52">
        <v>18496.996106124603</v>
      </c>
      <c r="U81" s="57">
        <v>19232.229267147693</v>
      </c>
      <c r="V81" s="52">
        <v>4044.5850054381776</v>
      </c>
      <c r="W81" s="57">
        <v>4201.9334701615853</v>
      </c>
      <c r="X81" s="52">
        <v>1065.5139089836766</v>
      </c>
      <c r="Y81" s="57">
        <v>9670.0697155132839</v>
      </c>
      <c r="Z81" s="52">
        <v>49917.17147568013</v>
      </c>
    </row>
    <row r="82" spans="1:26" ht="21" customHeight="1">
      <c r="A82" s="846"/>
      <c r="B82" s="29" t="s">
        <v>541</v>
      </c>
      <c r="C82" s="59">
        <v>0</v>
      </c>
      <c r="D82" s="60">
        <v>0</v>
      </c>
      <c r="E82" s="59">
        <v>0</v>
      </c>
      <c r="F82" s="60">
        <v>0</v>
      </c>
      <c r="G82" s="61">
        <v>0</v>
      </c>
      <c r="H82" s="62">
        <v>0</v>
      </c>
      <c r="I82" s="63">
        <v>0</v>
      </c>
      <c r="J82" s="64">
        <v>0</v>
      </c>
      <c r="K82" s="63">
        <v>0</v>
      </c>
      <c r="L82" s="63">
        <v>0</v>
      </c>
      <c r="M82" s="64">
        <v>0</v>
      </c>
      <c r="N82" s="63">
        <v>0</v>
      </c>
      <c r="O82" s="60">
        <v>0</v>
      </c>
      <c r="P82" s="59">
        <v>0</v>
      </c>
      <c r="Q82" s="60">
        <v>0</v>
      </c>
      <c r="R82" s="59">
        <v>0</v>
      </c>
      <c r="S82" s="62">
        <v>0</v>
      </c>
      <c r="T82" s="61">
        <v>0</v>
      </c>
      <c r="U82" s="62">
        <v>0</v>
      </c>
      <c r="V82" s="61">
        <v>0</v>
      </c>
      <c r="W82" s="62">
        <v>0</v>
      </c>
      <c r="X82" s="61">
        <v>0</v>
      </c>
      <c r="Y82" s="62">
        <v>0</v>
      </c>
      <c r="Z82" s="61">
        <v>0</v>
      </c>
    </row>
    <row r="83" spans="1:26" ht="21" customHeight="1">
      <c r="A83" s="782" t="s">
        <v>175</v>
      </c>
      <c r="B83" s="784"/>
      <c r="C83" s="74">
        <v>160060.04656095343</v>
      </c>
      <c r="D83" s="75">
        <v>14360.71296023564</v>
      </c>
      <c r="E83" s="74">
        <v>0</v>
      </c>
      <c r="F83" s="75">
        <v>2019.3272295693455</v>
      </c>
      <c r="G83" s="76">
        <v>11234</v>
      </c>
      <c r="H83" s="77">
        <v>61576.271878646439</v>
      </c>
      <c r="I83" s="78">
        <v>29.554186445813553</v>
      </c>
      <c r="J83" s="79">
        <v>5.0243004418262149</v>
      </c>
      <c r="K83" s="78">
        <v>0</v>
      </c>
      <c r="L83" s="78">
        <v>2.437436419125127</v>
      </c>
      <c r="M83" s="79">
        <v>15.5</v>
      </c>
      <c r="N83" s="78">
        <v>5.787922987164527</v>
      </c>
      <c r="O83" s="75">
        <v>5415.8163634251032</v>
      </c>
      <c r="P83" s="74">
        <v>2858.2512384581564</v>
      </c>
      <c r="Q83" s="75">
        <v>0</v>
      </c>
      <c r="R83" s="74">
        <v>828.46355036171394</v>
      </c>
      <c r="S83" s="77">
        <v>724.77419354838707</v>
      </c>
      <c r="T83" s="76">
        <v>10638.751071014565</v>
      </c>
      <c r="U83" s="77">
        <v>1600600.4656095344</v>
      </c>
      <c r="V83" s="76">
        <v>143607.12960235641</v>
      </c>
      <c r="W83" s="77">
        <v>0</v>
      </c>
      <c r="X83" s="76">
        <v>20193.272295693456</v>
      </c>
      <c r="Y83" s="77">
        <v>11234</v>
      </c>
      <c r="Z83" s="76">
        <v>61576.271878646439</v>
      </c>
    </row>
    <row r="84" spans="1:26" ht="21" customHeight="1">
      <c r="A84" s="782" t="s">
        <v>686</v>
      </c>
      <c r="B84" s="784"/>
      <c r="C84" s="74">
        <v>57230.03363914373</v>
      </c>
      <c r="D84" s="75">
        <v>16500.320009855204</v>
      </c>
      <c r="E84" s="74">
        <v>0</v>
      </c>
      <c r="F84" s="75">
        <v>14158.181021270104</v>
      </c>
      <c r="G84" s="76">
        <v>8570</v>
      </c>
      <c r="H84" s="77">
        <v>141217.39130434784</v>
      </c>
      <c r="I84" s="78">
        <v>8.8856269113149846</v>
      </c>
      <c r="J84" s="79">
        <v>1.4978394359790765</v>
      </c>
      <c r="K84" s="78">
        <v>0</v>
      </c>
      <c r="L84" s="78">
        <v>1.0536087049995493</v>
      </c>
      <c r="M84" s="79">
        <v>13</v>
      </c>
      <c r="N84" s="78">
        <v>12.217391304347826</v>
      </c>
      <c r="O84" s="75">
        <v>6440.742359581498</v>
      </c>
      <c r="P84" s="74">
        <v>11016.080638222493</v>
      </c>
      <c r="Q84" s="75">
        <v>0</v>
      </c>
      <c r="R84" s="74">
        <v>13437.798068758515</v>
      </c>
      <c r="S84" s="77">
        <v>659.23076923076928</v>
      </c>
      <c r="T84" s="76">
        <v>11558.718861209964</v>
      </c>
      <c r="U84" s="77">
        <v>51641.797553516823</v>
      </c>
      <c r="V84" s="76">
        <v>14374.399780153135</v>
      </c>
      <c r="W84" s="77">
        <v>0</v>
      </c>
      <c r="X84" s="76">
        <v>17795.906049530837</v>
      </c>
      <c r="Y84" s="77">
        <v>5980</v>
      </c>
      <c r="Z84" s="76">
        <v>35133.34782608696</v>
      </c>
    </row>
    <row r="85" spans="1:26" ht="21" customHeight="1">
      <c r="A85" s="782" t="s">
        <v>539</v>
      </c>
      <c r="B85" s="784"/>
      <c r="C85" s="74">
        <v>0</v>
      </c>
      <c r="D85" s="75">
        <v>0</v>
      </c>
      <c r="E85" s="74">
        <v>0</v>
      </c>
      <c r="F85" s="75">
        <v>0</v>
      </c>
      <c r="G85" s="76">
        <v>0</v>
      </c>
      <c r="H85" s="77">
        <v>0</v>
      </c>
      <c r="I85" s="78">
        <v>0</v>
      </c>
      <c r="J85" s="79">
        <v>0</v>
      </c>
      <c r="K85" s="78">
        <v>0</v>
      </c>
      <c r="L85" s="78">
        <v>0</v>
      </c>
      <c r="M85" s="79">
        <v>0</v>
      </c>
      <c r="N85" s="78">
        <v>0</v>
      </c>
      <c r="O85" s="75">
        <v>0</v>
      </c>
      <c r="P85" s="74">
        <v>0</v>
      </c>
      <c r="Q85" s="75">
        <v>0</v>
      </c>
      <c r="R85" s="74">
        <v>0</v>
      </c>
      <c r="S85" s="77">
        <v>0</v>
      </c>
      <c r="T85" s="76">
        <v>0</v>
      </c>
      <c r="U85" s="77">
        <v>0</v>
      </c>
      <c r="V85" s="76">
        <v>0</v>
      </c>
      <c r="W85" s="77">
        <v>0</v>
      </c>
      <c r="X85" s="76">
        <v>0</v>
      </c>
      <c r="Y85" s="77">
        <v>0</v>
      </c>
      <c r="Z85" s="76">
        <v>0</v>
      </c>
    </row>
    <row r="86" spans="1:26" ht="21" customHeight="1">
      <c r="A86" s="765" t="s">
        <v>199</v>
      </c>
      <c r="B86" s="765"/>
      <c r="C86" s="50">
        <v>81921.003725385846</v>
      </c>
      <c r="D86" s="51">
        <v>19580.788237013938</v>
      </c>
      <c r="E86" s="50">
        <v>3040.8781302170282</v>
      </c>
      <c r="F86" s="51">
        <v>20067.65505252366</v>
      </c>
      <c r="G86" s="52">
        <v>20961.365819209041</v>
      </c>
      <c r="H86" s="53">
        <v>98686.62133891214</v>
      </c>
      <c r="I86" s="54">
        <v>11.662852581160191</v>
      </c>
      <c r="J86" s="55">
        <v>1.4618019686190429</v>
      </c>
      <c r="K86" s="54">
        <v>1.496661101836394</v>
      </c>
      <c r="L86" s="54">
        <v>1.1471851180482298</v>
      </c>
      <c r="M86" s="55">
        <v>31.244632768361583</v>
      </c>
      <c r="N86" s="54">
        <v>8.6213389121338917</v>
      </c>
      <c r="O86" s="51">
        <v>7024.0966483378588</v>
      </c>
      <c r="P86" s="50">
        <v>13394.96638899167</v>
      </c>
      <c r="Q86" s="51">
        <v>2031.7746793084216</v>
      </c>
      <c r="R86" s="50">
        <v>17492.952738670363</v>
      </c>
      <c r="S86" s="53">
        <v>670.87893061859211</v>
      </c>
      <c r="T86" s="52">
        <v>11446.785974278087</v>
      </c>
      <c r="U86" s="53">
        <v>59604.413783927623</v>
      </c>
      <c r="V86" s="52">
        <v>4676.3112951953999</v>
      </c>
      <c r="W86" s="53">
        <v>4358.2078464106844</v>
      </c>
      <c r="X86" s="52">
        <v>5217.2348855177333</v>
      </c>
      <c r="Y86" s="53">
        <v>14575.281920903955</v>
      </c>
      <c r="Z86" s="52">
        <v>23297.692468619247</v>
      </c>
    </row>
    <row r="87" spans="1:26" ht="21" customHeight="1">
      <c r="A87" s="765" t="s">
        <v>538</v>
      </c>
      <c r="B87" s="765"/>
      <c r="C87" s="74">
        <v>123344.26157176157</v>
      </c>
      <c r="D87" s="75">
        <v>10835.695963134016</v>
      </c>
      <c r="E87" s="74">
        <v>1312.0562215791649</v>
      </c>
      <c r="F87" s="75">
        <v>11620.859504053113</v>
      </c>
      <c r="G87" s="76">
        <v>19328.718707523196</v>
      </c>
      <c r="H87" s="77">
        <v>86000.65873348598</v>
      </c>
      <c r="I87" s="78">
        <v>11.739700775415061</v>
      </c>
      <c r="J87" s="79">
        <v>1.3896904251007147</v>
      </c>
      <c r="K87" s="78">
        <v>1.3597708616311344</v>
      </c>
      <c r="L87" s="78">
        <v>1.1362645305353651</v>
      </c>
      <c r="M87" s="79">
        <v>29.473982034158738</v>
      </c>
      <c r="N87" s="78">
        <v>6.5179571522246231</v>
      </c>
      <c r="O87" s="75">
        <v>10506.593305177379</v>
      </c>
      <c r="P87" s="74">
        <v>7797.2012812484645</v>
      </c>
      <c r="Q87" s="75">
        <v>964.90979370249727</v>
      </c>
      <c r="R87" s="74">
        <v>10227.248313892012</v>
      </c>
      <c r="S87" s="77">
        <v>655.78918671804388</v>
      </c>
      <c r="T87" s="76">
        <v>13194.419160017547</v>
      </c>
      <c r="U87" s="77">
        <v>81739.267530088953</v>
      </c>
      <c r="V87" s="76">
        <v>15036.118072555209</v>
      </c>
      <c r="W87" s="77">
        <v>2712.5594992027404</v>
      </c>
      <c r="X87" s="76">
        <v>17739.805371601164</v>
      </c>
      <c r="Y87" s="77">
        <v>4034.6735122037703</v>
      </c>
      <c r="Z87" s="76">
        <v>22109.06867898567</v>
      </c>
    </row>
    <row r="88" spans="1:26" ht="21" customHeight="1">
      <c r="A88" s="765" t="s">
        <v>200</v>
      </c>
      <c r="B88" s="765"/>
      <c r="C88" s="74">
        <v>67407.044814490218</v>
      </c>
      <c r="D88" s="75">
        <v>926.25655329132974</v>
      </c>
      <c r="E88" s="74">
        <v>1118.8256284178117</v>
      </c>
      <c r="F88" s="75">
        <v>1129.8553711371617</v>
      </c>
      <c r="G88" s="76">
        <v>41477.29715112257</v>
      </c>
      <c r="H88" s="77">
        <v>65903.84773662551</v>
      </c>
      <c r="I88" s="78">
        <v>22.905579900671924</v>
      </c>
      <c r="J88" s="79">
        <v>1.3959706124964293</v>
      </c>
      <c r="K88" s="78">
        <v>1.4157207848904003</v>
      </c>
      <c r="L88" s="78">
        <v>1.2774300855605891</v>
      </c>
      <c r="M88" s="79">
        <v>65.113892208037228</v>
      </c>
      <c r="N88" s="78">
        <v>5.693415637860082</v>
      </c>
      <c r="O88" s="75">
        <v>2942.822015718225</v>
      </c>
      <c r="P88" s="74">
        <v>663.5215276021429</v>
      </c>
      <c r="Q88" s="75">
        <v>790.2869268846872</v>
      </c>
      <c r="R88" s="74">
        <v>884.47531016253959</v>
      </c>
      <c r="S88" s="77">
        <v>636.99612701086369</v>
      </c>
      <c r="T88" s="76">
        <v>11575.449945789664</v>
      </c>
      <c r="U88" s="77">
        <v>366499.10739117733</v>
      </c>
      <c r="V88" s="76">
        <v>6831.1828052933452</v>
      </c>
      <c r="W88" s="77">
        <v>8614.3250310187959</v>
      </c>
      <c r="X88" s="76">
        <v>8069.2224325579773</v>
      </c>
      <c r="Y88" s="77">
        <v>35349.293692220614</v>
      </c>
      <c r="Z88" s="76">
        <v>47772.057613168727</v>
      </c>
    </row>
    <row r="89" spans="1:26" ht="21" customHeight="1">
      <c r="A89" s="782" t="s">
        <v>159</v>
      </c>
      <c r="B89" s="784"/>
      <c r="C89" s="74">
        <v>73861.572442859455</v>
      </c>
      <c r="D89" s="75">
        <v>8999.2017611034589</v>
      </c>
      <c r="E89" s="74">
        <v>1565.5386963761796</v>
      </c>
      <c r="F89" s="75">
        <v>8922.0442331068298</v>
      </c>
      <c r="G89" s="76">
        <v>36553.49453473321</v>
      </c>
      <c r="H89" s="77">
        <v>125191.72884245681</v>
      </c>
      <c r="I89" s="78">
        <v>14.26287566866591</v>
      </c>
      <c r="J89" s="79">
        <v>1.3481242189233231</v>
      </c>
      <c r="K89" s="78">
        <v>1.6484814844183648</v>
      </c>
      <c r="L89" s="78">
        <v>1.1311292336714291</v>
      </c>
      <c r="M89" s="79">
        <v>55.080325039551276</v>
      </c>
      <c r="N89" s="78">
        <v>10.267958126938243</v>
      </c>
      <c r="O89" s="75">
        <v>5178.5890979282558</v>
      </c>
      <c r="P89" s="74">
        <v>6675.3505610118436</v>
      </c>
      <c r="Q89" s="75">
        <v>949.68533840011548</v>
      </c>
      <c r="R89" s="74">
        <v>7887.7319827970314</v>
      </c>
      <c r="S89" s="77">
        <v>663.63977533693583</v>
      </c>
      <c r="T89" s="76">
        <v>12192.465852973553</v>
      </c>
      <c r="U89" s="77">
        <v>121420.09266980062</v>
      </c>
      <c r="V89" s="76">
        <v>14309.85893615561</v>
      </c>
      <c r="W89" s="77">
        <v>3444.6010229165013</v>
      </c>
      <c r="X89" s="76">
        <v>18353.465917242891</v>
      </c>
      <c r="Y89" s="77">
        <v>36354.120307780817</v>
      </c>
      <c r="Z89" s="76">
        <v>64652.411195150358</v>
      </c>
    </row>
    <row r="90" spans="1:26" ht="21" customHeight="1">
      <c r="A90" s="782" t="s">
        <v>145</v>
      </c>
      <c r="B90" s="784"/>
      <c r="C90" s="74">
        <v>3025.3333333333335</v>
      </c>
      <c r="D90" s="75">
        <v>1589.8644160583942</v>
      </c>
      <c r="E90" s="74">
        <v>0</v>
      </c>
      <c r="F90" s="75">
        <v>789.5</v>
      </c>
      <c r="G90" s="76">
        <v>0</v>
      </c>
      <c r="H90" s="77">
        <v>0</v>
      </c>
      <c r="I90" s="78">
        <v>2.6666666666666665</v>
      </c>
      <c r="J90" s="79">
        <v>1.0692518248175182</v>
      </c>
      <c r="K90" s="78">
        <v>0</v>
      </c>
      <c r="L90" s="78">
        <v>0.75</v>
      </c>
      <c r="M90" s="79">
        <v>0</v>
      </c>
      <c r="N90" s="78">
        <v>0</v>
      </c>
      <c r="O90" s="75">
        <v>1134.5</v>
      </c>
      <c r="P90" s="74">
        <v>1486.8942742554825</v>
      </c>
      <c r="Q90" s="75">
        <v>0</v>
      </c>
      <c r="R90" s="74">
        <v>1052.6666666666667</v>
      </c>
      <c r="S90" s="77">
        <v>0</v>
      </c>
      <c r="T90" s="76">
        <v>0</v>
      </c>
      <c r="U90" s="77">
        <v>10351</v>
      </c>
      <c r="V90" s="76">
        <v>4762.6736770072994</v>
      </c>
      <c r="W90" s="77">
        <v>0</v>
      </c>
      <c r="X90" s="76">
        <v>2790.25</v>
      </c>
      <c r="Y90" s="77">
        <v>0</v>
      </c>
      <c r="Z90" s="76">
        <v>0</v>
      </c>
    </row>
    <row r="91" spans="1:26" ht="21" customHeight="1">
      <c r="A91" s="782" t="s">
        <v>177</v>
      </c>
      <c r="B91" s="784"/>
      <c r="C91" s="74">
        <v>69673.297117516631</v>
      </c>
      <c r="D91" s="75">
        <v>26599.217228464418</v>
      </c>
      <c r="E91" s="74">
        <v>1028.1666666666667</v>
      </c>
      <c r="F91" s="75">
        <v>2506.1476510067114</v>
      </c>
      <c r="G91" s="76">
        <v>16769.564356435643</v>
      </c>
      <c r="H91" s="77">
        <v>123091.90909090909</v>
      </c>
      <c r="I91" s="78">
        <v>10.157427937915743</v>
      </c>
      <c r="J91" s="79">
        <v>1.8102372034956304</v>
      </c>
      <c r="K91" s="78">
        <v>1</v>
      </c>
      <c r="L91" s="78">
        <v>1.5</v>
      </c>
      <c r="M91" s="79">
        <v>25.336633663366335</v>
      </c>
      <c r="N91" s="78">
        <v>10.00909090909091</v>
      </c>
      <c r="O91" s="75">
        <v>6859.3444662737393</v>
      </c>
      <c r="P91" s="74">
        <v>14693.774482758621</v>
      </c>
      <c r="Q91" s="75">
        <v>1028.1666666666667</v>
      </c>
      <c r="R91" s="74">
        <v>1670.765100671141</v>
      </c>
      <c r="S91" s="77">
        <v>661.87026182102386</v>
      </c>
      <c r="T91" s="76">
        <v>12298.010899182562</v>
      </c>
      <c r="U91" s="77">
        <v>142393.24611973393</v>
      </c>
      <c r="V91" s="76">
        <v>45480.542238868082</v>
      </c>
      <c r="W91" s="77">
        <v>3084.5</v>
      </c>
      <c r="X91" s="76">
        <v>7555.6583892617446</v>
      </c>
      <c r="Y91" s="77">
        <v>12399.569306930693</v>
      </c>
      <c r="Z91" s="76">
        <v>33054.19090909091</v>
      </c>
    </row>
    <row r="92" spans="1:26" ht="21" customHeight="1">
      <c r="A92" s="765" t="s">
        <v>661</v>
      </c>
      <c r="B92" s="765"/>
      <c r="C92" s="74">
        <v>46970.331522420434</v>
      </c>
      <c r="D92" s="75">
        <v>1228.4905256455465</v>
      </c>
      <c r="E92" s="74">
        <v>1006.0772818056954</v>
      </c>
      <c r="F92" s="75">
        <v>738.11286346848613</v>
      </c>
      <c r="G92" s="76">
        <v>10546.605684099883</v>
      </c>
      <c r="H92" s="77">
        <v>70147.595690790724</v>
      </c>
      <c r="I92" s="78">
        <v>8.1621250769876443</v>
      </c>
      <c r="J92" s="79">
        <v>1.462908188487873</v>
      </c>
      <c r="K92" s="78">
        <v>1.2805007793602587</v>
      </c>
      <c r="L92" s="78">
        <v>1.2704988417397094</v>
      </c>
      <c r="M92" s="79">
        <v>16.181802255851874</v>
      </c>
      <c r="N92" s="78">
        <v>5.9248747347510999</v>
      </c>
      <c r="O92" s="75">
        <v>5754.6694126078683</v>
      </c>
      <c r="P92" s="74">
        <v>839.75914231184197</v>
      </c>
      <c r="Q92" s="75">
        <v>785.69048767649645</v>
      </c>
      <c r="R92" s="74">
        <v>580.96303532066133</v>
      </c>
      <c r="S92" s="77">
        <v>651.75717249207401</v>
      </c>
      <c r="T92" s="76">
        <v>11839.50696532955</v>
      </c>
      <c r="U92" s="77">
        <v>45848.437567790003</v>
      </c>
      <c r="V92" s="76">
        <v>2053.357072072773</v>
      </c>
      <c r="W92" s="77">
        <v>2411.0567640380818</v>
      </c>
      <c r="X92" s="76">
        <v>1616.0188842310215</v>
      </c>
      <c r="Y92" s="77">
        <v>6406.8741628148291</v>
      </c>
      <c r="Z92" s="76">
        <v>15223.506694225727</v>
      </c>
    </row>
    <row r="93" spans="1:26" ht="17.25" customHeight="1">
      <c r="A93" s="80"/>
      <c r="Q93" s="80"/>
    </row>
  </sheetData>
  <customSheetViews>
    <customSheetView guid="{6F28069D-A7F4-41D2-AA1B-4487F97E36F1}" scale="70" showPageBreaks="1" printArea="1" showRuler="0" topLeftCell="A16">
      <selection activeCell="B43" sqref="B43:B49"/>
      <pageMargins left="1.1811023622047245" right="0.39370078740157483" top="0.39370078740157483" bottom="0" header="0.51181102362204722" footer="0.51181102362204722"/>
      <pageSetup paperSize="8" scale="90" fitToWidth="2" orientation="landscape" horizontalDpi="4294967292" r:id="rId1"/>
      <headerFooter alignWithMargins="0"/>
    </customSheetView>
  </customSheetViews>
  <mergeCells count="75">
    <mergeCell ref="A91:B91"/>
    <mergeCell ref="A88:B88"/>
    <mergeCell ref="A92:B92"/>
    <mergeCell ref="A85:B85"/>
    <mergeCell ref="A86:B86"/>
    <mergeCell ref="A87:B87"/>
    <mergeCell ref="A90:B90"/>
    <mergeCell ref="A89:B89"/>
    <mergeCell ref="S4:S5"/>
    <mergeCell ref="T4:T5"/>
    <mergeCell ref="U3:Z3"/>
    <mergeCell ref="U4:V4"/>
    <mergeCell ref="W4:W5"/>
    <mergeCell ref="X4:X5"/>
    <mergeCell ref="Y4:Y5"/>
    <mergeCell ref="Z4:Z5"/>
    <mergeCell ref="I3:N3"/>
    <mergeCell ref="O3:R3"/>
    <mergeCell ref="O4:P4"/>
    <mergeCell ref="Q4:Q5"/>
    <mergeCell ref="R4:R5"/>
    <mergeCell ref="N4:N5"/>
    <mergeCell ref="K4:K5"/>
    <mergeCell ref="L4:L5"/>
    <mergeCell ref="M4:M5"/>
    <mergeCell ref="I4:J4"/>
    <mergeCell ref="C3:F3"/>
    <mergeCell ref="A3:B5"/>
    <mergeCell ref="C4:D4"/>
    <mergeCell ref="A64:B64"/>
    <mergeCell ref="E4:E5"/>
    <mergeCell ref="F4:F5"/>
    <mergeCell ref="A57:B59"/>
    <mergeCell ref="C57:F57"/>
    <mergeCell ref="A10:A17"/>
    <mergeCell ref="A18:A25"/>
    <mergeCell ref="A34:A41"/>
    <mergeCell ref="A42:A49"/>
    <mergeCell ref="A84:B84"/>
    <mergeCell ref="G4:G5"/>
    <mergeCell ref="H4:H5"/>
    <mergeCell ref="A79:A82"/>
    <mergeCell ref="A65:B65"/>
    <mergeCell ref="A76:B76"/>
    <mergeCell ref="A77:B77"/>
    <mergeCell ref="A73:A74"/>
    <mergeCell ref="A66:B66"/>
    <mergeCell ref="A26:A33"/>
    <mergeCell ref="A83:B83"/>
    <mergeCell ref="A67:A70"/>
    <mergeCell ref="A71:A72"/>
    <mergeCell ref="A78:B78"/>
    <mergeCell ref="R58:R59"/>
    <mergeCell ref="I57:N57"/>
    <mergeCell ref="O57:R57"/>
    <mergeCell ref="U57:Z57"/>
    <mergeCell ref="C58:D58"/>
    <mergeCell ref="E58:E59"/>
    <mergeCell ref="F58:F59"/>
    <mergeCell ref="G58:G59"/>
    <mergeCell ref="H58:H59"/>
    <mergeCell ref="I58:J58"/>
    <mergeCell ref="K58:K59"/>
    <mergeCell ref="L58:L59"/>
    <mergeCell ref="M58:M59"/>
    <mergeCell ref="N58:N59"/>
    <mergeCell ref="O58:P58"/>
    <mergeCell ref="Q58:Q59"/>
    <mergeCell ref="S58:S59"/>
    <mergeCell ref="T58:T59"/>
    <mergeCell ref="Z58:Z59"/>
    <mergeCell ref="U58:V58"/>
    <mergeCell ref="W58:W59"/>
    <mergeCell ref="X58:X59"/>
    <mergeCell ref="Y58:Y59"/>
  </mergeCells>
  <phoneticPr fontId="2"/>
  <pageMargins left="1.1811023622047245" right="0.39370078740157483" top="0.59055118110236227" bottom="0" header="0.51181102362204722" footer="0.51181102362204722"/>
  <pageSetup paperSize="9" scale="54" fitToWidth="2" orientation="landscape" horizontalDpi="4294967292" r:id="rId2"/>
  <headerFooter alignWithMargins="0"/>
  <rowBreaks count="1" manualBreakCount="1">
    <brk id="54" max="25" man="1"/>
  </rowBreaks>
  <colBreaks count="1" manualBreakCount="1">
    <brk id="14" max="9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1"/>
  <dimension ref="A1:AF56"/>
  <sheetViews>
    <sheetView zoomScaleNormal="100" workbookViewId="0">
      <pane xSplit="1" ySplit="9" topLeftCell="B10" activePane="bottomRight" state="frozen"/>
      <selection sqref="A1:R1"/>
      <selection pane="topRight" sqref="A1:R1"/>
      <selection pane="bottomLeft" sqref="A1:R1"/>
      <selection pane="bottomRight"/>
    </sheetView>
  </sheetViews>
  <sheetFormatPr defaultColWidth="9" defaultRowHeight="13"/>
  <cols>
    <col min="1" max="1" width="15" style="6" customWidth="1"/>
    <col min="2" max="25" width="14.6328125" style="5" customWidth="1"/>
    <col min="26" max="26" width="9" style="5"/>
    <col min="27" max="27" width="9.90625" style="5" customWidth="1"/>
    <col min="28" max="28" width="6.90625" style="5" customWidth="1"/>
    <col min="29" max="31" width="14.6328125" style="5" customWidth="1"/>
    <col min="32" max="16384" width="9" style="5"/>
  </cols>
  <sheetData>
    <row r="1" spans="1:32" ht="28.5" customHeight="1">
      <c r="B1" s="3" t="s">
        <v>125</v>
      </c>
      <c r="C1" s="3"/>
      <c r="D1" s="3"/>
      <c r="E1" s="3"/>
      <c r="F1" s="3"/>
      <c r="G1" s="3"/>
      <c r="H1" s="3"/>
      <c r="I1" s="3"/>
      <c r="J1" s="3"/>
      <c r="K1" s="3"/>
      <c r="L1" s="3"/>
      <c r="M1" s="269"/>
      <c r="N1" s="3" t="s">
        <v>616</v>
      </c>
      <c r="O1" s="3"/>
      <c r="P1" s="3"/>
      <c r="Q1" s="3"/>
      <c r="R1" s="3"/>
      <c r="S1" s="3"/>
      <c r="T1" s="3"/>
      <c r="U1" s="3"/>
      <c r="V1" s="3"/>
      <c r="W1" s="3"/>
      <c r="X1" s="3"/>
      <c r="Y1" s="269"/>
    </row>
    <row r="2" spans="1:32" ht="13.5" customHeight="1">
      <c r="A2" s="274"/>
      <c r="M2" s="8" t="s">
        <v>702</v>
      </c>
      <c r="Y2" s="8" t="s">
        <v>702</v>
      </c>
      <c r="AA2" s="256"/>
      <c r="AB2" s="256"/>
      <c r="AC2" s="256"/>
      <c r="AD2" s="256"/>
      <c r="AE2" s="147"/>
      <c r="AF2" s="256"/>
    </row>
    <row r="3" spans="1:32" ht="13.5" customHeight="1">
      <c r="A3" s="840" t="s">
        <v>559</v>
      </c>
      <c r="B3" s="766" t="s">
        <v>608</v>
      </c>
      <c r="C3" s="815"/>
      <c r="D3" s="815"/>
      <c r="E3" s="767"/>
      <c r="F3" s="270" t="s">
        <v>609</v>
      </c>
      <c r="G3" s="271" t="s">
        <v>610</v>
      </c>
      <c r="H3" s="766" t="s">
        <v>611</v>
      </c>
      <c r="I3" s="815"/>
      <c r="J3" s="815"/>
      <c r="K3" s="815"/>
      <c r="L3" s="815"/>
      <c r="M3" s="767"/>
      <c r="N3" s="766" t="s">
        <v>612</v>
      </c>
      <c r="O3" s="815"/>
      <c r="P3" s="815"/>
      <c r="Q3" s="767"/>
      <c r="R3" s="271" t="s">
        <v>222</v>
      </c>
      <c r="S3" s="271" t="s">
        <v>614</v>
      </c>
      <c r="T3" s="766" t="s">
        <v>615</v>
      </c>
      <c r="U3" s="855"/>
      <c r="V3" s="855"/>
      <c r="W3" s="855"/>
      <c r="X3" s="855"/>
      <c r="Y3" s="856"/>
      <c r="AA3" s="256"/>
      <c r="AB3" s="256"/>
      <c r="AC3" s="256"/>
      <c r="AD3" s="256"/>
      <c r="AE3" s="256"/>
      <c r="AF3" s="256"/>
    </row>
    <row r="4" spans="1:32" ht="13.5" customHeight="1">
      <c r="A4" s="841"/>
      <c r="B4" s="766" t="s">
        <v>542</v>
      </c>
      <c r="C4" s="767"/>
      <c r="D4" s="840" t="s">
        <v>555</v>
      </c>
      <c r="E4" s="840" t="s">
        <v>461</v>
      </c>
      <c r="F4" s="793" t="s">
        <v>233</v>
      </c>
      <c r="G4" s="857" t="s">
        <v>551</v>
      </c>
      <c r="H4" s="766" t="s">
        <v>542</v>
      </c>
      <c r="I4" s="767"/>
      <c r="J4" s="840" t="s">
        <v>555</v>
      </c>
      <c r="K4" s="840" t="s">
        <v>461</v>
      </c>
      <c r="L4" s="793" t="s">
        <v>233</v>
      </c>
      <c r="M4" s="857" t="s">
        <v>551</v>
      </c>
      <c r="N4" s="766" t="s">
        <v>542</v>
      </c>
      <c r="O4" s="767"/>
      <c r="P4" s="840" t="s">
        <v>555</v>
      </c>
      <c r="Q4" s="840" t="s">
        <v>461</v>
      </c>
      <c r="R4" s="793" t="s">
        <v>233</v>
      </c>
      <c r="S4" s="840" t="s">
        <v>551</v>
      </c>
      <c r="T4" s="766" t="s">
        <v>542</v>
      </c>
      <c r="U4" s="767"/>
      <c r="V4" s="840" t="s">
        <v>555</v>
      </c>
      <c r="W4" s="840" t="s">
        <v>461</v>
      </c>
      <c r="X4" s="793" t="s">
        <v>233</v>
      </c>
      <c r="Y4" s="857" t="s">
        <v>551</v>
      </c>
      <c r="AA4" s="256"/>
      <c r="AB4" s="256"/>
      <c r="AC4" s="256"/>
      <c r="AD4" s="256"/>
      <c r="AE4" s="256"/>
      <c r="AF4" s="256"/>
    </row>
    <row r="5" spans="1:32">
      <c r="A5" s="772"/>
      <c r="B5" s="11" t="s">
        <v>547</v>
      </c>
      <c r="C5" s="13" t="s">
        <v>548</v>
      </c>
      <c r="D5" s="772"/>
      <c r="E5" s="853"/>
      <c r="F5" s="843"/>
      <c r="G5" s="858"/>
      <c r="H5" s="11" t="s">
        <v>547</v>
      </c>
      <c r="I5" s="13" t="s">
        <v>548</v>
      </c>
      <c r="J5" s="772"/>
      <c r="K5" s="853"/>
      <c r="L5" s="843"/>
      <c r="M5" s="860"/>
      <c r="N5" s="13" t="s">
        <v>547</v>
      </c>
      <c r="O5" s="11" t="s">
        <v>548</v>
      </c>
      <c r="P5" s="853"/>
      <c r="Q5" s="772"/>
      <c r="R5" s="843"/>
      <c r="S5" s="772"/>
      <c r="T5" s="39" t="s">
        <v>547</v>
      </c>
      <c r="U5" s="11" t="s">
        <v>548</v>
      </c>
      <c r="V5" s="853"/>
      <c r="W5" s="772"/>
      <c r="X5" s="843"/>
      <c r="Y5" s="853"/>
      <c r="AA5" s="859"/>
      <c r="AB5" s="859"/>
      <c r="AC5" s="258"/>
      <c r="AD5" s="258"/>
      <c r="AE5" s="258"/>
      <c r="AF5" s="256"/>
    </row>
    <row r="6" spans="1:32">
      <c r="A6" s="9"/>
      <c r="B6" s="14" t="s">
        <v>546</v>
      </c>
      <c r="C6" s="15" t="s">
        <v>546</v>
      </c>
      <c r="D6" s="16" t="s">
        <v>546</v>
      </c>
      <c r="E6" s="15" t="s">
        <v>546</v>
      </c>
      <c r="F6" s="16" t="s">
        <v>613</v>
      </c>
      <c r="G6" s="15" t="s">
        <v>613</v>
      </c>
      <c r="H6" s="16" t="s">
        <v>545</v>
      </c>
      <c r="I6" s="227" t="s">
        <v>545</v>
      </c>
      <c r="J6" s="16" t="s">
        <v>545</v>
      </c>
      <c r="K6" s="227" t="s">
        <v>557</v>
      </c>
      <c r="L6" s="16" t="s">
        <v>211</v>
      </c>
      <c r="M6" s="276" t="s">
        <v>545</v>
      </c>
      <c r="N6" s="16" t="s">
        <v>546</v>
      </c>
      <c r="O6" s="227" t="s">
        <v>546</v>
      </c>
      <c r="P6" s="16" t="s">
        <v>546</v>
      </c>
      <c r="Q6" s="227" t="s">
        <v>546</v>
      </c>
      <c r="R6" s="16" t="s">
        <v>613</v>
      </c>
      <c r="S6" s="227" t="s">
        <v>613</v>
      </c>
      <c r="T6" s="16" t="s">
        <v>613</v>
      </c>
      <c r="U6" s="227" t="s">
        <v>613</v>
      </c>
      <c r="V6" s="16" t="s">
        <v>613</v>
      </c>
      <c r="W6" s="16" t="s">
        <v>613</v>
      </c>
      <c r="X6" s="227" t="s">
        <v>613</v>
      </c>
      <c r="Y6" s="16" t="s">
        <v>613</v>
      </c>
      <c r="AA6" s="256"/>
      <c r="AB6" s="256"/>
      <c r="AC6" s="227"/>
      <c r="AD6" s="227"/>
      <c r="AE6" s="227"/>
      <c r="AF6" s="256"/>
    </row>
    <row r="7" spans="1:32" s="19" customFormat="1" ht="19" customHeight="1">
      <c r="A7" s="153" t="s">
        <v>703</v>
      </c>
      <c r="B7" s="40">
        <v>50961.955987095076</v>
      </c>
      <c r="C7" s="41">
        <v>1127.5842449708491</v>
      </c>
      <c r="D7" s="40">
        <v>1167.5413532871755</v>
      </c>
      <c r="E7" s="41">
        <v>883.02475871196646</v>
      </c>
      <c r="F7" s="42">
        <v>15305.026514965391</v>
      </c>
      <c r="G7" s="43">
        <v>71587.832753743452</v>
      </c>
      <c r="H7" s="44">
        <v>9.1320631591496841</v>
      </c>
      <c r="I7" s="44">
        <v>1.3976275509011025</v>
      </c>
      <c r="J7" s="44">
        <v>1.6357024130929074</v>
      </c>
      <c r="K7" s="44">
        <v>1.200673021472404</v>
      </c>
      <c r="L7" s="44">
        <v>23.153994812045021</v>
      </c>
      <c r="M7" s="44">
        <v>6.0754010202099034</v>
      </c>
      <c r="N7" s="40">
        <v>5580.5522913006562</v>
      </c>
      <c r="O7" s="40">
        <v>806.78450009364349</v>
      </c>
      <c r="P7" s="40">
        <v>713.78592092402789</v>
      </c>
      <c r="Q7" s="40">
        <v>735.44149232994289</v>
      </c>
      <c r="R7" s="42">
        <v>661.01019021579418</v>
      </c>
      <c r="S7" s="42">
        <v>11783.227562362643</v>
      </c>
      <c r="T7" s="42">
        <v>445014.62259267463</v>
      </c>
      <c r="U7" s="42">
        <v>8446.2788686673757</v>
      </c>
      <c r="V7" s="43">
        <v>8288.0808643915479</v>
      </c>
      <c r="W7" s="42">
        <v>6482.2643446671636</v>
      </c>
      <c r="X7" s="43">
        <v>5023.2408077909895</v>
      </c>
      <c r="Y7" s="42">
        <v>52780.525027744574</v>
      </c>
      <c r="AA7" s="277"/>
      <c r="AB7" s="278"/>
      <c r="AC7" s="277"/>
      <c r="AD7" s="277"/>
      <c r="AE7" s="277"/>
      <c r="AF7" s="277"/>
    </row>
    <row r="8" spans="1:32" s="19" customFormat="1" ht="19" customHeight="1">
      <c r="A8" s="153" t="s">
        <v>704</v>
      </c>
      <c r="B8" s="40">
        <v>52967.873012450516</v>
      </c>
      <c r="C8" s="41">
        <v>1204.307889261625</v>
      </c>
      <c r="D8" s="40">
        <v>1249.3405103940306</v>
      </c>
      <c r="E8" s="41">
        <v>966.46628844072598</v>
      </c>
      <c r="F8" s="42">
        <v>15906.337071119946</v>
      </c>
      <c r="G8" s="43">
        <v>73665.76014016509</v>
      </c>
      <c r="H8" s="44">
        <v>9.0439432596526128</v>
      </c>
      <c r="I8" s="44">
        <v>1.3842046637735543</v>
      </c>
      <c r="J8" s="44">
        <v>1.6418923761371857</v>
      </c>
      <c r="K8" s="44">
        <v>1.1720970850970183</v>
      </c>
      <c r="L8" s="44">
        <v>24.057417348811523</v>
      </c>
      <c r="M8" s="44">
        <v>6.2472434810956363</v>
      </c>
      <c r="N8" s="40">
        <v>5856.72327785978</v>
      </c>
      <c r="O8" s="40">
        <v>870.03600029673146</v>
      </c>
      <c r="P8" s="40">
        <v>760.91498355897352</v>
      </c>
      <c r="Q8" s="40">
        <v>824.5616346368854</v>
      </c>
      <c r="R8" s="42">
        <v>661.18223916108548</v>
      </c>
      <c r="S8" s="42">
        <v>11791.722279286872</v>
      </c>
      <c r="T8" s="42">
        <v>465462.15518389316</v>
      </c>
      <c r="U8" s="42">
        <v>9050.456690163719</v>
      </c>
      <c r="V8" s="43">
        <v>8868.0510201952275</v>
      </c>
      <c r="W8" s="42">
        <v>7117.2563909625997</v>
      </c>
      <c r="X8" s="43">
        <v>5216.8668316318408</v>
      </c>
      <c r="Y8" s="42">
        <v>54363.96792093628</v>
      </c>
      <c r="AA8" s="279"/>
      <c r="AB8" s="278"/>
      <c r="AC8" s="277"/>
      <c r="AD8" s="277"/>
      <c r="AE8" s="277"/>
      <c r="AF8" s="277"/>
    </row>
    <row r="9" spans="1:32" s="19" customFormat="1" ht="19" customHeight="1">
      <c r="A9" s="158" t="s">
        <v>705</v>
      </c>
      <c r="B9" s="45">
        <v>54885.167436407253</v>
      </c>
      <c r="C9" s="46">
        <v>1253.2285152292295</v>
      </c>
      <c r="D9" s="45">
        <v>1224.9576128784884</v>
      </c>
      <c r="E9" s="46">
        <v>946.37712755692064</v>
      </c>
      <c r="F9" s="47">
        <v>15331.505905956958</v>
      </c>
      <c r="G9" s="48">
        <v>73336.74674888725</v>
      </c>
      <c r="H9" s="49">
        <v>8.9025419231143701</v>
      </c>
      <c r="I9" s="49">
        <v>1.379458711163364</v>
      </c>
      <c r="J9" s="49">
        <v>1.569348296152032</v>
      </c>
      <c r="K9" s="49">
        <v>1.1717772509965609</v>
      </c>
      <c r="L9" s="49">
        <v>23.179785440381281</v>
      </c>
      <c r="M9" s="49">
        <v>6.1748868979516738</v>
      </c>
      <c r="N9" s="45">
        <v>6165.111932121833</v>
      </c>
      <c r="O9" s="45">
        <v>908.49295095778655</v>
      </c>
      <c r="P9" s="45">
        <v>780.55178438210737</v>
      </c>
      <c r="Q9" s="45">
        <v>807.64251631618174</v>
      </c>
      <c r="R9" s="47">
        <v>661.41707589959344</v>
      </c>
      <c r="S9" s="47">
        <v>11876.613768134674</v>
      </c>
      <c r="T9" s="47">
        <v>482778.13765781122</v>
      </c>
      <c r="U9" s="47">
        <v>9414.5706497103329</v>
      </c>
      <c r="V9" s="48">
        <v>8696.9123619684287</v>
      </c>
      <c r="W9" s="47">
        <v>6991.1192322229426</v>
      </c>
      <c r="X9" s="48">
        <v>4995.8580456763993</v>
      </c>
      <c r="Y9" s="47">
        <v>54156.896847763972</v>
      </c>
      <c r="AA9" s="279"/>
      <c r="AB9" s="278"/>
      <c r="AC9" s="277"/>
      <c r="AD9" s="277"/>
      <c r="AE9" s="277"/>
      <c r="AF9" s="277"/>
    </row>
    <row r="10" spans="1:32">
      <c r="A10" s="111" t="s">
        <v>560</v>
      </c>
      <c r="B10" s="50">
        <v>55227.820042573068</v>
      </c>
      <c r="C10" s="51">
        <v>1354.4611850608019</v>
      </c>
      <c r="D10" s="50">
        <v>1437.1943752019779</v>
      </c>
      <c r="E10" s="51">
        <v>1080.4356889798482</v>
      </c>
      <c r="F10" s="52">
        <v>15080.700065664822</v>
      </c>
      <c r="G10" s="53">
        <v>77745.968130544294</v>
      </c>
      <c r="H10" s="54">
        <v>9.0379082139688567</v>
      </c>
      <c r="I10" s="58">
        <v>1.3362628519183928</v>
      </c>
      <c r="J10" s="54">
        <v>1.7472882671706726</v>
      </c>
      <c r="K10" s="58">
        <v>1.1493837423968944</v>
      </c>
      <c r="L10" s="54">
        <v>22.736215517418277</v>
      </c>
      <c r="M10" s="272">
        <v>6.3014456247946553</v>
      </c>
      <c r="N10" s="50">
        <v>6110.6860940691749</v>
      </c>
      <c r="O10" s="51">
        <v>1013.6188274008238</v>
      </c>
      <c r="P10" s="50">
        <v>822.52848725939202</v>
      </c>
      <c r="Q10" s="51">
        <v>940.01302535107754</v>
      </c>
      <c r="R10" s="52">
        <v>663.28980977997219</v>
      </c>
      <c r="S10" s="53">
        <v>12337.798778209373</v>
      </c>
      <c r="T10" s="52">
        <v>490393.4766334045</v>
      </c>
      <c r="U10" s="53">
        <v>10235.311194152144</v>
      </c>
      <c r="V10" s="52">
        <v>10223.952232639256</v>
      </c>
      <c r="W10" s="53">
        <v>8038.372900236337</v>
      </c>
      <c r="X10" s="52">
        <v>4933.2121520961446</v>
      </c>
      <c r="Y10" s="52">
        <v>57517.423283320553</v>
      </c>
      <c r="AA10" s="256"/>
      <c r="AB10" s="256"/>
      <c r="AC10" s="256"/>
      <c r="AD10" s="256"/>
      <c r="AE10" s="256"/>
      <c r="AF10" s="256"/>
    </row>
    <row r="11" spans="1:32">
      <c r="A11" s="111" t="s">
        <v>561</v>
      </c>
      <c r="B11" s="50">
        <v>54616.047278927981</v>
      </c>
      <c r="C11" s="51">
        <v>1166.6384602283811</v>
      </c>
      <c r="D11" s="50">
        <v>1306.3207496270588</v>
      </c>
      <c r="E11" s="51">
        <v>954.80727835941025</v>
      </c>
      <c r="F11" s="52">
        <v>17278.434658886246</v>
      </c>
      <c r="G11" s="53">
        <v>96949.822747415063</v>
      </c>
      <c r="H11" s="54">
        <v>9.8869906536042347</v>
      </c>
      <c r="I11" s="58">
        <v>1.3689843788859954</v>
      </c>
      <c r="J11" s="54">
        <v>1.6858455449371585</v>
      </c>
      <c r="K11" s="58">
        <v>1.1972535950253895</v>
      </c>
      <c r="L11" s="54">
        <v>25.925005403068944</v>
      </c>
      <c r="M11" s="272">
        <v>7.3497045790251105</v>
      </c>
      <c r="N11" s="50">
        <v>5524.031446213422</v>
      </c>
      <c r="O11" s="51">
        <v>852.19267525735222</v>
      </c>
      <c r="P11" s="50">
        <v>774.87570172138931</v>
      </c>
      <c r="Q11" s="51">
        <v>797.49794222932542</v>
      </c>
      <c r="R11" s="52">
        <v>666.47757214511</v>
      </c>
      <c r="S11" s="53">
        <v>13190.982263980304</v>
      </c>
      <c r="T11" s="52">
        <v>489384.63944790309</v>
      </c>
      <c r="U11" s="53">
        <v>8867.6503471193118</v>
      </c>
      <c r="V11" s="52">
        <v>9277.1510860090148</v>
      </c>
      <c r="W11" s="53">
        <v>7056.8294088689618</v>
      </c>
      <c r="X11" s="52">
        <v>5772.6428211223974</v>
      </c>
      <c r="Y11" s="52">
        <v>75240.206425406199</v>
      </c>
      <c r="AA11" s="256"/>
      <c r="AB11" s="256"/>
      <c r="AC11" s="256"/>
      <c r="AD11" s="256"/>
      <c r="AE11" s="256"/>
      <c r="AF11" s="256"/>
    </row>
    <row r="12" spans="1:32">
      <c r="A12" s="111" t="s">
        <v>562</v>
      </c>
      <c r="B12" s="50">
        <v>51507.425729765928</v>
      </c>
      <c r="C12" s="51">
        <v>1188.8098123736029</v>
      </c>
      <c r="D12" s="50">
        <v>1267.8933489124079</v>
      </c>
      <c r="E12" s="51">
        <v>979.20254214353679</v>
      </c>
      <c r="F12" s="52">
        <v>17743.387898534656</v>
      </c>
      <c r="G12" s="53">
        <v>73277.517738359209</v>
      </c>
      <c r="H12" s="54">
        <v>9.8890664475085988</v>
      </c>
      <c r="I12" s="58">
        <v>1.3223082214598143</v>
      </c>
      <c r="J12" s="54">
        <v>1.5928316737104946</v>
      </c>
      <c r="K12" s="58">
        <v>1.1576369937755895</v>
      </c>
      <c r="L12" s="54">
        <v>26.652667132938706</v>
      </c>
      <c r="M12" s="272">
        <v>5.8549889135254993</v>
      </c>
      <c r="N12" s="50">
        <v>5208.522564103353</v>
      </c>
      <c r="O12" s="51">
        <v>899.0413831513273</v>
      </c>
      <c r="P12" s="50">
        <v>795.99958353342879</v>
      </c>
      <c r="Q12" s="51">
        <v>845.86320876797879</v>
      </c>
      <c r="R12" s="52">
        <v>665.72654098870589</v>
      </c>
      <c r="S12" s="53">
        <v>12515.398204953419</v>
      </c>
      <c r="T12" s="52">
        <v>456117.48391318903</v>
      </c>
      <c r="U12" s="53">
        <v>9045.6639511289741</v>
      </c>
      <c r="V12" s="52">
        <v>8993.5494670693806</v>
      </c>
      <c r="W12" s="53">
        <v>7219.5808155461855</v>
      </c>
      <c r="X12" s="52">
        <v>5981.1563432899475</v>
      </c>
      <c r="Y12" s="52">
        <v>55256.488470066521</v>
      </c>
      <c r="AA12" s="256"/>
      <c r="AB12" s="256"/>
      <c r="AC12" s="256"/>
      <c r="AD12" s="256"/>
      <c r="AE12" s="256"/>
      <c r="AF12" s="256"/>
    </row>
    <row r="13" spans="1:32">
      <c r="A13" s="111" t="s">
        <v>563</v>
      </c>
      <c r="B13" s="50">
        <v>56886.391091666148</v>
      </c>
      <c r="C13" s="51">
        <v>1210.9006776942422</v>
      </c>
      <c r="D13" s="50">
        <v>1159.9367812866512</v>
      </c>
      <c r="E13" s="51">
        <v>950.66801719404327</v>
      </c>
      <c r="F13" s="52">
        <v>15652.898088838467</v>
      </c>
      <c r="G13" s="53">
        <v>69376.94164350933</v>
      </c>
      <c r="H13" s="54">
        <v>9.1530664955231362</v>
      </c>
      <c r="I13" s="58">
        <v>1.3062087030599263</v>
      </c>
      <c r="J13" s="54">
        <v>1.5296891008532696</v>
      </c>
      <c r="K13" s="58">
        <v>1.1588176531685599</v>
      </c>
      <c r="L13" s="54">
        <v>23.464988218867266</v>
      </c>
      <c r="M13" s="272">
        <v>6.0111155220325525</v>
      </c>
      <c r="N13" s="50">
        <v>6215.0090485510946</v>
      </c>
      <c r="O13" s="51">
        <v>927.03461158816697</v>
      </c>
      <c r="P13" s="50">
        <v>758.2826998241876</v>
      </c>
      <c r="Q13" s="51">
        <v>820.37757588057775</v>
      </c>
      <c r="R13" s="52">
        <v>667.07461954967414</v>
      </c>
      <c r="S13" s="53">
        <v>11541.442081627261</v>
      </c>
      <c r="T13" s="52">
        <v>506783.53006230044</v>
      </c>
      <c r="U13" s="53">
        <v>9162.533279364432</v>
      </c>
      <c r="V13" s="52">
        <v>8250.1733125611154</v>
      </c>
      <c r="W13" s="53">
        <v>7035.5479281475555</v>
      </c>
      <c r="X13" s="52">
        <v>5258.9739942403348</v>
      </c>
      <c r="Y13" s="52">
        <v>51434.338785232234</v>
      </c>
      <c r="AA13" s="256"/>
      <c r="AB13" s="256"/>
      <c r="AC13" s="256"/>
      <c r="AD13" s="256"/>
      <c r="AE13" s="256"/>
      <c r="AF13" s="256"/>
    </row>
    <row r="14" spans="1:32">
      <c r="A14" s="111" t="s">
        <v>564</v>
      </c>
      <c r="B14" s="50">
        <v>53291.046845872792</v>
      </c>
      <c r="C14" s="51">
        <v>1134.0937570076953</v>
      </c>
      <c r="D14" s="50">
        <v>1349.1926493660812</v>
      </c>
      <c r="E14" s="51">
        <v>1031.3517517373732</v>
      </c>
      <c r="F14" s="52">
        <v>17078.381356460974</v>
      </c>
      <c r="G14" s="53">
        <v>75456.23297322687</v>
      </c>
      <c r="H14" s="54">
        <v>10.002460666616956</v>
      </c>
      <c r="I14" s="58">
        <v>1.312593750617258</v>
      </c>
      <c r="J14" s="54">
        <v>1.598554160287555</v>
      </c>
      <c r="K14" s="58">
        <v>1.1581639108236796</v>
      </c>
      <c r="L14" s="54">
        <v>25.808240261225848</v>
      </c>
      <c r="M14" s="272">
        <v>6.4640676373884451</v>
      </c>
      <c r="N14" s="50">
        <v>5327.7936921792416</v>
      </c>
      <c r="O14" s="51">
        <v>864.00971852439352</v>
      </c>
      <c r="P14" s="50">
        <v>844.00809361591007</v>
      </c>
      <c r="Q14" s="51">
        <v>890.50586199312818</v>
      </c>
      <c r="R14" s="52">
        <v>661.74141218451973</v>
      </c>
      <c r="S14" s="53">
        <v>11673.181223659352</v>
      </c>
      <c r="T14" s="52">
        <v>475643.72008053091</v>
      </c>
      <c r="U14" s="53">
        <v>8530.242545555102</v>
      </c>
      <c r="V14" s="52">
        <v>9586.693872613836</v>
      </c>
      <c r="W14" s="53">
        <v>7682.8350682359778</v>
      </c>
      <c r="X14" s="52">
        <v>5562.0053659449677</v>
      </c>
      <c r="Y14" s="52">
        <v>56116.61531235322</v>
      </c>
    </row>
    <row r="15" spans="1:32">
      <c r="A15" s="111" t="s">
        <v>565</v>
      </c>
      <c r="B15" s="50">
        <v>52726.647316874107</v>
      </c>
      <c r="C15" s="51">
        <v>1146.3037987321159</v>
      </c>
      <c r="D15" s="50">
        <v>1136.9411393669907</v>
      </c>
      <c r="E15" s="51">
        <v>914.83993548226215</v>
      </c>
      <c r="F15" s="52">
        <v>16595.420122403561</v>
      </c>
      <c r="G15" s="53">
        <v>71125.054313099041</v>
      </c>
      <c r="H15" s="54">
        <v>9.7961130381554788</v>
      </c>
      <c r="I15" s="58">
        <v>1.3298748596189278</v>
      </c>
      <c r="J15" s="54">
        <v>1.4511387603178965</v>
      </c>
      <c r="K15" s="58">
        <v>1.1598759820668194</v>
      </c>
      <c r="L15" s="54">
        <v>24.878393916913947</v>
      </c>
      <c r="M15" s="272">
        <v>5.8421725239616613</v>
      </c>
      <c r="N15" s="50">
        <v>5382.4049509745209</v>
      </c>
      <c r="O15" s="51">
        <v>861.96365803966421</v>
      </c>
      <c r="P15" s="50">
        <v>783.48202836090218</v>
      </c>
      <c r="Q15" s="51">
        <v>788.73944251529383</v>
      </c>
      <c r="R15" s="52">
        <v>667.0615546094765</v>
      </c>
      <c r="S15" s="53">
        <v>12174.41868095811</v>
      </c>
      <c r="T15" s="52">
        <v>466799.63743793784</v>
      </c>
      <c r="U15" s="53">
        <v>8593.316549943178</v>
      </c>
      <c r="V15" s="52">
        <v>8088.3735854712595</v>
      </c>
      <c r="W15" s="53">
        <v>6791.4987890644779</v>
      </c>
      <c r="X15" s="52">
        <v>5506.5911535608311</v>
      </c>
      <c r="Y15" s="52">
        <v>52963.47092651757</v>
      </c>
    </row>
    <row r="16" spans="1:32">
      <c r="A16" s="171" t="s">
        <v>566</v>
      </c>
      <c r="B16" s="59">
        <v>51218.190126126123</v>
      </c>
      <c r="C16" s="60">
        <v>1204.3602664878313</v>
      </c>
      <c r="D16" s="59">
        <v>1179.3796523606234</v>
      </c>
      <c r="E16" s="60">
        <v>941.74708099593181</v>
      </c>
      <c r="F16" s="61">
        <v>16109.459933645139</v>
      </c>
      <c r="G16" s="62">
        <v>58952.592867756313</v>
      </c>
      <c r="H16" s="63">
        <v>9.4820797940797945</v>
      </c>
      <c r="I16" s="64">
        <v>1.3209522067362582</v>
      </c>
      <c r="J16" s="63">
        <v>1.6103563009286641</v>
      </c>
      <c r="K16" s="64">
        <v>1.1602054294130468</v>
      </c>
      <c r="L16" s="63">
        <v>24.371207059419856</v>
      </c>
      <c r="M16" s="273">
        <v>5.0112927191679049</v>
      </c>
      <c r="N16" s="59">
        <v>5401.5776325890629</v>
      </c>
      <c r="O16" s="60">
        <v>911.73644310985605</v>
      </c>
      <c r="P16" s="59">
        <v>732.3718680645369</v>
      </c>
      <c r="Q16" s="60">
        <v>811.70718316011153</v>
      </c>
      <c r="R16" s="61">
        <v>661.00377771065632</v>
      </c>
      <c r="S16" s="62">
        <v>11763.949178675206</v>
      </c>
      <c r="T16" s="61">
        <v>455032.02906563709</v>
      </c>
      <c r="U16" s="62">
        <v>9193.8302854180201</v>
      </c>
      <c r="V16" s="61">
        <v>8510.7716327165599</v>
      </c>
      <c r="W16" s="62">
        <v>7062.1874093219176</v>
      </c>
      <c r="X16" s="61">
        <v>5289.8399304195564</v>
      </c>
      <c r="Y16" s="61">
        <v>43340.544873699851</v>
      </c>
    </row>
    <row r="17" spans="1:25">
      <c r="A17" s="111" t="s">
        <v>567</v>
      </c>
      <c r="B17" s="50">
        <v>50938.884108274317</v>
      </c>
      <c r="C17" s="51">
        <v>1207.0622700642998</v>
      </c>
      <c r="D17" s="50">
        <v>1166.6503863558689</v>
      </c>
      <c r="E17" s="51">
        <v>1009.1503497439926</v>
      </c>
      <c r="F17" s="52">
        <v>14564.18512928683</v>
      </c>
      <c r="G17" s="53">
        <v>75643.371188957812</v>
      </c>
      <c r="H17" s="54">
        <v>8.5365573363150702</v>
      </c>
      <c r="I17" s="58">
        <v>1.3287207125657305</v>
      </c>
      <c r="J17" s="54">
        <v>1.5710248536149019</v>
      </c>
      <c r="K17" s="58">
        <v>1.1518025403007044</v>
      </c>
      <c r="L17" s="54">
        <v>22.120749536313053</v>
      </c>
      <c r="M17" s="272">
        <v>6.1727090067266532</v>
      </c>
      <c r="N17" s="50">
        <v>5967.1460169987959</v>
      </c>
      <c r="O17" s="51">
        <v>908.43941744047106</v>
      </c>
      <c r="P17" s="50">
        <v>742.60466578324713</v>
      </c>
      <c r="Q17" s="51">
        <v>876.1487446281642</v>
      </c>
      <c r="R17" s="52">
        <v>658.39473953531763</v>
      </c>
      <c r="S17" s="53">
        <v>12254.485203583408</v>
      </c>
      <c r="T17" s="52">
        <v>445880.20535159647</v>
      </c>
      <c r="U17" s="53">
        <v>9009.487856234402</v>
      </c>
      <c r="V17" s="52">
        <v>8270.9200138834713</v>
      </c>
      <c r="W17" s="53">
        <v>7457.2940303206078</v>
      </c>
      <c r="X17" s="52">
        <v>4705.189438847874</v>
      </c>
      <c r="Y17" s="52">
        <v>55157.741591683407</v>
      </c>
    </row>
    <row r="18" spans="1:25">
      <c r="A18" s="111" t="s">
        <v>568</v>
      </c>
      <c r="B18" s="50">
        <v>56355.415466181636</v>
      </c>
      <c r="C18" s="51">
        <v>1276.1827403360305</v>
      </c>
      <c r="D18" s="50">
        <v>1112.9355396904116</v>
      </c>
      <c r="E18" s="51">
        <v>919.3403356284158</v>
      </c>
      <c r="F18" s="52">
        <v>15985.664577007929</v>
      </c>
      <c r="G18" s="53">
        <v>74528.976658852305</v>
      </c>
      <c r="H18" s="54">
        <v>9.3935526939561349</v>
      </c>
      <c r="I18" s="58">
        <v>1.3727444664444397</v>
      </c>
      <c r="J18" s="54">
        <v>1.5960951960700087</v>
      </c>
      <c r="K18" s="58">
        <v>1.1797858299614352</v>
      </c>
      <c r="L18" s="54">
        <v>24.204877569297306</v>
      </c>
      <c r="M18" s="272">
        <v>6.1538069513811031</v>
      </c>
      <c r="N18" s="50">
        <v>5999.3718353697031</v>
      </c>
      <c r="O18" s="51">
        <v>929.65790176629537</v>
      </c>
      <c r="P18" s="50">
        <v>697.28644157988901</v>
      </c>
      <c r="Q18" s="51">
        <v>779.24341205086955</v>
      </c>
      <c r="R18" s="52">
        <v>660.43154034726274</v>
      </c>
      <c r="S18" s="53">
        <v>12111.035859213251</v>
      </c>
      <c r="T18" s="52">
        <v>498705.54598929966</v>
      </c>
      <c r="U18" s="53">
        <v>9681.3816079086373</v>
      </c>
      <c r="V18" s="52">
        <v>7908.429039819277</v>
      </c>
      <c r="W18" s="53">
        <v>6738.06015683026</v>
      </c>
      <c r="X18" s="52">
        <v>5161.3897686813307</v>
      </c>
      <c r="Y18" s="52">
        <v>54809.194577515031</v>
      </c>
    </row>
    <row r="19" spans="1:25">
      <c r="A19" s="111" t="s">
        <v>569</v>
      </c>
      <c r="B19" s="50">
        <v>54914.525482773199</v>
      </c>
      <c r="C19" s="51">
        <v>1240.1196026693358</v>
      </c>
      <c r="D19" s="50">
        <v>1111.8066886386662</v>
      </c>
      <c r="E19" s="51">
        <v>968.03360490297075</v>
      </c>
      <c r="F19" s="52">
        <v>16174.91155514423</v>
      </c>
      <c r="G19" s="53">
        <v>84155.296536796537</v>
      </c>
      <c r="H19" s="54">
        <v>9.2914862769577731</v>
      </c>
      <c r="I19" s="58">
        <v>1.3674724929777491</v>
      </c>
      <c r="J19" s="54">
        <v>1.6092382956365219</v>
      </c>
      <c r="K19" s="58">
        <v>1.1805565775918256</v>
      </c>
      <c r="L19" s="54">
        <v>24.357570554062644</v>
      </c>
      <c r="M19" s="272">
        <v>7.1329004329004331</v>
      </c>
      <c r="N19" s="50">
        <v>5910.1982014392388</v>
      </c>
      <c r="O19" s="51">
        <v>906.86987053677751</v>
      </c>
      <c r="P19" s="50">
        <v>690.89002645124083</v>
      </c>
      <c r="Q19" s="51">
        <v>819.98069662838805</v>
      </c>
      <c r="R19" s="52">
        <v>664.06095465240833</v>
      </c>
      <c r="S19" s="53">
        <v>11798.187473447837</v>
      </c>
      <c r="T19" s="52">
        <v>486947.43005577818</v>
      </c>
      <c r="U19" s="53">
        <v>9334.6463557155694</v>
      </c>
      <c r="V19" s="52">
        <v>7890.0235422181668</v>
      </c>
      <c r="W19" s="53">
        <v>7178.1622776633094</v>
      </c>
      <c r="X19" s="52">
        <v>5333.3488955543417</v>
      </c>
      <c r="Y19" s="52">
        <v>61366.436688311689</v>
      </c>
    </row>
    <row r="20" spans="1:25">
      <c r="A20" s="111" t="s">
        <v>570</v>
      </c>
      <c r="B20" s="50">
        <v>54219.590539616453</v>
      </c>
      <c r="C20" s="51">
        <v>1181.1406842386712</v>
      </c>
      <c r="D20" s="50">
        <v>1119.7260845874073</v>
      </c>
      <c r="E20" s="51">
        <v>900.16213544930804</v>
      </c>
      <c r="F20" s="52">
        <v>15218.251758712862</v>
      </c>
      <c r="G20" s="53">
        <v>74244.367122900425</v>
      </c>
      <c r="H20" s="54">
        <v>8.7684456257010908</v>
      </c>
      <c r="I20" s="58">
        <v>1.3806402618024893</v>
      </c>
      <c r="J20" s="54">
        <v>1.5656500714874153</v>
      </c>
      <c r="K20" s="58">
        <v>1.1614120029082251</v>
      </c>
      <c r="L20" s="54">
        <v>23.155975293381257</v>
      </c>
      <c r="M20" s="272">
        <v>6.201959999057693</v>
      </c>
      <c r="N20" s="50">
        <v>6183.4893952805078</v>
      </c>
      <c r="O20" s="51">
        <v>855.50212963993795</v>
      </c>
      <c r="P20" s="50">
        <v>715.18285278372161</v>
      </c>
      <c r="Q20" s="51">
        <v>775.05840579851395</v>
      </c>
      <c r="R20" s="52">
        <v>657.20625306862985</v>
      </c>
      <c r="S20" s="53">
        <v>11971.113508339442</v>
      </c>
      <c r="T20" s="52">
        <v>474167.43422298128</v>
      </c>
      <c r="U20" s="53">
        <v>8814.3720070904437</v>
      </c>
      <c r="V20" s="52">
        <v>7925.0472432547031</v>
      </c>
      <c r="W20" s="53">
        <v>6603.3178109701375</v>
      </c>
      <c r="X20" s="52">
        <v>4819.3190799185895</v>
      </c>
      <c r="Y20" s="52">
        <v>54851.838865462087</v>
      </c>
    </row>
    <row r="21" spans="1:25">
      <c r="A21" s="171" t="s">
        <v>571</v>
      </c>
      <c r="B21" s="59">
        <v>55769.990168519536</v>
      </c>
      <c r="C21" s="60">
        <v>1243.8435508450323</v>
      </c>
      <c r="D21" s="59">
        <v>1186.0575479360209</v>
      </c>
      <c r="E21" s="60">
        <v>940.00228117709867</v>
      </c>
      <c r="F21" s="61">
        <v>14712.143855399607</v>
      </c>
      <c r="G21" s="62">
        <v>69027.209628636469</v>
      </c>
      <c r="H21" s="63">
        <v>8.7379669160643072</v>
      </c>
      <c r="I21" s="64">
        <v>1.3660563400060723</v>
      </c>
      <c r="J21" s="63">
        <v>1.5426977729295606</v>
      </c>
      <c r="K21" s="64">
        <v>1.142641890530669</v>
      </c>
      <c r="L21" s="63">
        <v>22.358289941794915</v>
      </c>
      <c r="M21" s="273">
        <v>5.8684169498924259</v>
      </c>
      <c r="N21" s="59">
        <v>6382.4904241728409</v>
      </c>
      <c r="O21" s="60">
        <v>910.53605507918007</v>
      </c>
      <c r="P21" s="59">
        <v>768.82041884569207</v>
      </c>
      <c r="Q21" s="60">
        <v>822.65693999765756</v>
      </c>
      <c r="R21" s="61">
        <v>658.01740176460567</v>
      </c>
      <c r="S21" s="62">
        <v>11762.492375375918</v>
      </c>
      <c r="T21" s="61">
        <v>487600.12748516997</v>
      </c>
      <c r="U21" s="62">
        <v>9311.4680810181162</v>
      </c>
      <c r="V21" s="61">
        <v>8412.1711684527927</v>
      </c>
      <c r="W21" s="62">
        <v>6887.5613361256537</v>
      </c>
      <c r="X21" s="61">
        <v>4656.4847834141401</v>
      </c>
      <c r="Y21" s="61">
        <v>50990.131520688476</v>
      </c>
    </row>
    <row r="22" spans="1:25">
      <c r="A22" s="111" t="s">
        <v>572</v>
      </c>
      <c r="B22" s="50">
        <v>60610.066420739109</v>
      </c>
      <c r="C22" s="51">
        <v>1349.2263860049306</v>
      </c>
      <c r="D22" s="50">
        <v>1199.5818683835091</v>
      </c>
      <c r="E22" s="51">
        <v>935.35924252678205</v>
      </c>
      <c r="F22" s="52">
        <v>13795.749887735205</v>
      </c>
      <c r="G22" s="53">
        <v>67791.612357542792</v>
      </c>
      <c r="H22" s="54">
        <v>8.2308412644068571</v>
      </c>
      <c r="I22" s="58">
        <v>1.3780438219596678</v>
      </c>
      <c r="J22" s="54">
        <v>1.5684075302180953</v>
      </c>
      <c r="K22" s="58">
        <v>1.1647330463083212</v>
      </c>
      <c r="L22" s="54">
        <v>20.878336928343856</v>
      </c>
      <c r="M22" s="272">
        <v>5.7719175634356512</v>
      </c>
      <c r="N22" s="50">
        <v>7363.7753995863113</v>
      </c>
      <c r="O22" s="51">
        <v>979.08815707053725</v>
      </c>
      <c r="P22" s="50">
        <v>764.84067136345675</v>
      </c>
      <c r="Q22" s="51">
        <v>803.06748871893808</v>
      </c>
      <c r="R22" s="52">
        <v>660.76862036872649</v>
      </c>
      <c r="S22" s="53">
        <v>11745.076330783699</v>
      </c>
      <c r="T22" s="52">
        <v>527433.85267486819</v>
      </c>
      <c r="U22" s="53">
        <v>10118.124721414042</v>
      </c>
      <c r="V22" s="52">
        <v>8498.8347741145099</v>
      </c>
      <c r="W22" s="53">
        <v>6860.5406051058553</v>
      </c>
      <c r="X22" s="52">
        <v>4424.7090629276527</v>
      </c>
      <c r="Y22" s="52">
        <v>49934.567756025892</v>
      </c>
    </row>
    <row r="23" spans="1:25">
      <c r="A23" s="111" t="s">
        <v>573</v>
      </c>
      <c r="B23" s="50">
        <v>56490.70387914696</v>
      </c>
      <c r="C23" s="51">
        <v>1184.157175016496</v>
      </c>
      <c r="D23" s="50">
        <v>1260.9163759497947</v>
      </c>
      <c r="E23" s="51">
        <v>914.17729222873243</v>
      </c>
      <c r="F23" s="52">
        <v>14190.157337464223</v>
      </c>
      <c r="G23" s="53">
        <v>73068.833959954529</v>
      </c>
      <c r="H23" s="54">
        <v>8.309006274913143</v>
      </c>
      <c r="I23" s="58">
        <v>1.3806430351261243</v>
      </c>
      <c r="J23" s="54">
        <v>1.5765626040328617</v>
      </c>
      <c r="K23" s="58">
        <v>1.1556898679443071</v>
      </c>
      <c r="L23" s="54">
        <v>21.491567489235536</v>
      </c>
      <c r="M23" s="272">
        <v>6.0829588178718197</v>
      </c>
      <c r="N23" s="50">
        <v>6798.7316425197278</v>
      </c>
      <c r="O23" s="51">
        <v>857.68525599256088</v>
      </c>
      <c r="P23" s="50">
        <v>799.78833236584376</v>
      </c>
      <c r="Q23" s="51">
        <v>791.02302233975001</v>
      </c>
      <c r="R23" s="52">
        <v>660.26628092956162</v>
      </c>
      <c r="S23" s="53">
        <v>12012.054683861619</v>
      </c>
      <c r="T23" s="52">
        <v>490164.10425192362</v>
      </c>
      <c r="U23" s="53">
        <v>8815.7665898193354</v>
      </c>
      <c r="V23" s="52">
        <v>8940.97105531747</v>
      </c>
      <c r="W23" s="53">
        <v>6692.314098097756</v>
      </c>
      <c r="X23" s="52">
        <v>4526.9671888577041</v>
      </c>
      <c r="Y23" s="52">
        <v>54250.825216402904</v>
      </c>
    </row>
    <row r="24" spans="1:25">
      <c r="A24" s="111" t="s">
        <v>574</v>
      </c>
      <c r="B24" s="50">
        <v>51691.628044989026</v>
      </c>
      <c r="C24" s="51">
        <v>1166.0374979867786</v>
      </c>
      <c r="D24" s="50">
        <v>1217.274566236018</v>
      </c>
      <c r="E24" s="51">
        <v>919.36659074331874</v>
      </c>
      <c r="F24" s="52">
        <v>16534.354294621979</v>
      </c>
      <c r="G24" s="53">
        <v>61358.727290876421</v>
      </c>
      <c r="H24" s="54">
        <v>9.4075713240673</v>
      </c>
      <c r="I24" s="58">
        <v>1.306427776632362</v>
      </c>
      <c r="J24" s="54">
        <v>1.5528442973510892</v>
      </c>
      <c r="K24" s="58">
        <v>1.160449522082839</v>
      </c>
      <c r="L24" s="54">
        <v>25.003024162120031</v>
      </c>
      <c r="M24" s="272">
        <v>5.2422639249351164</v>
      </c>
      <c r="N24" s="50">
        <v>5494.6836185814318</v>
      </c>
      <c r="O24" s="51">
        <v>892.53881373567106</v>
      </c>
      <c r="P24" s="50">
        <v>783.89994947497246</v>
      </c>
      <c r="Q24" s="51">
        <v>792.25039370363027</v>
      </c>
      <c r="R24" s="52">
        <v>661.29417735282527</v>
      </c>
      <c r="S24" s="53">
        <v>11704.62383609117</v>
      </c>
      <c r="T24" s="52">
        <v>459909.19335223117</v>
      </c>
      <c r="U24" s="53">
        <v>8842.9636846332578</v>
      </c>
      <c r="V24" s="52">
        <v>8648.1316983446322</v>
      </c>
      <c r="W24" s="53">
        <v>6800.8092540150183</v>
      </c>
      <c r="X24" s="52">
        <v>5500.4155884645361</v>
      </c>
      <c r="Y24" s="52">
        <v>44857.552705130765</v>
      </c>
    </row>
    <row r="25" spans="1:25">
      <c r="A25" s="111" t="s">
        <v>575</v>
      </c>
      <c r="B25" s="50">
        <v>50402.673168013374</v>
      </c>
      <c r="C25" s="51">
        <v>1213.8533724840484</v>
      </c>
      <c r="D25" s="50">
        <v>1134.2276514452551</v>
      </c>
      <c r="E25" s="51">
        <v>1021.6101693168029</v>
      </c>
      <c r="F25" s="52">
        <v>15107.243088019233</v>
      </c>
      <c r="G25" s="53">
        <v>69010.51614370168</v>
      </c>
      <c r="H25" s="54">
        <v>8.8036975726484528</v>
      </c>
      <c r="I25" s="58">
        <v>1.3268669480477628</v>
      </c>
      <c r="J25" s="54">
        <v>1.5092876806510322</v>
      </c>
      <c r="K25" s="58">
        <v>1.1526006220522225</v>
      </c>
      <c r="L25" s="54">
        <v>22.690816462821271</v>
      </c>
      <c r="M25" s="272">
        <v>5.3728967712596631</v>
      </c>
      <c r="N25" s="50">
        <v>5725.1709014409653</v>
      </c>
      <c r="O25" s="51">
        <v>914.82674602001885</v>
      </c>
      <c r="P25" s="50">
        <v>751.49864799532804</v>
      </c>
      <c r="Q25" s="51">
        <v>886.35226267517601</v>
      </c>
      <c r="R25" s="52">
        <v>665.78666804574152</v>
      </c>
      <c r="S25" s="53">
        <v>12844.191705459161</v>
      </c>
      <c r="T25" s="52">
        <v>445849.37344500353</v>
      </c>
      <c r="U25" s="53">
        <v>9150.9246364079991</v>
      </c>
      <c r="V25" s="52">
        <v>8068.5698039616072</v>
      </c>
      <c r="W25" s="53">
        <v>7577.3726211607718</v>
      </c>
      <c r="X25" s="52">
        <v>5002.5230971779656</v>
      </c>
      <c r="Y25" s="52">
        <v>50696.794224647565</v>
      </c>
    </row>
    <row r="26" spans="1:25">
      <c r="A26" s="171" t="s">
        <v>576</v>
      </c>
      <c r="B26" s="59">
        <v>51606.399295774645</v>
      </c>
      <c r="C26" s="60">
        <v>1299.989369586254</v>
      </c>
      <c r="D26" s="59">
        <v>1199.2653855280123</v>
      </c>
      <c r="E26" s="60">
        <v>1073.0313459628944</v>
      </c>
      <c r="F26" s="61">
        <v>16876.352092783676</v>
      </c>
      <c r="G26" s="62">
        <v>77671.043478260865</v>
      </c>
      <c r="H26" s="63">
        <v>9.5198332854268468</v>
      </c>
      <c r="I26" s="64">
        <v>1.3699062497282646</v>
      </c>
      <c r="J26" s="63">
        <v>1.5838109967895297</v>
      </c>
      <c r="K26" s="64">
        <v>1.1592351787194735</v>
      </c>
      <c r="L26" s="63">
        <v>25.454114949404318</v>
      </c>
      <c r="M26" s="273">
        <v>6.1672634271099742</v>
      </c>
      <c r="N26" s="59">
        <v>5420.9351937680221</v>
      </c>
      <c r="O26" s="60">
        <v>948.96228836398166</v>
      </c>
      <c r="P26" s="59">
        <v>757.20233535376872</v>
      </c>
      <c r="Q26" s="60">
        <v>925.63732162458837</v>
      </c>
      <c r="R26" s="61">
        <v>663.01075980560154</v>
      </c>
      <c r="S26" s="62">
        <v>12594.085593431202</v>
      </c>
      <c r="T26" s="61">
        <v>456415.95873814315</v>
      </c>
      <c r="U26" s="62">
        <v>9839.8576722554099</v>
      </c>
      <c r="V26" s="61">
        <v>8512.6761513237834</v>
      </c>
      <c r="W26" s="62">
        <v>7992.4316952479121</v>
      </c>
      <c r="X26" s="61">
        <v>5539.8246348636658</v>
      </c>
      <c r="Y26" s="61">
        <v>59205.976854219945</v>
      </c>
    </row>
    <row r="27" spans="1:25">
      <c r="A27" s="111" t="s">
        <v>577</v>
      </c>
      <c r="B27" s="50">
        <v>52149.753164814589</v>
      </c>
      <c r="C27" s="51">
        <v>1291.9649569974788</v>
      </c>
      <c r="D27" s="50">
        <v>1222.3388443031231</v>
      </c>
      <c r="E27" s="51">
        <v>1045.6394489726044</v>
      </c>
      <c r="F27" s="52">
        <v>16522.226817210048</v>
      </c>
      <c r="G27" s="53">
        <v>61650.841940122889</v>
      </c>
      <c r="H27" s="54">
        <v>9.7021614360727799</v>
      </c>
      <c r="I27" s="58">
        <v>1.3690649188260315</v>
      </c>
      <c r="J27" s="54">
        <v>1.5732226065336705</v>
      </c>
      <c r="K27" s="58">
        <v>1.1827642819793485</v>
      </c>
      <c r="L27" s="54">
        <v>25.042846962408696</v>
      </c>
      <c r="M27" s="272">
        <v>5.2493136357693819</v>
      </c>
      <c r="N27" s="50">
        <v>5375.0654952947934</v>
      </c>
      <c r="O27" s="51">
        <v>943.68421776911384</v>
      </c>
      <c r="P27" s="50">
        <v>776.96496301711534</v>
      </c>
      <c r="Q27" s="51">
        <v>884.06410719702626</v>
      </c>
      <c r="R27" s="52">
        <v>659.75832707883512</v>
      </c>
      <c r="S27" s="53">
        <v>11744.552948794581</v>
      </c>
      <c r="T27" s="52">
        <v>462835.21685594495</v>
      </c>
      <c r="U27" s="53">
        <v>9773.1317585038469</v>
      </c>
      <c r="V27" s="52">
        <v>8678.098014923311</v>
      </c>
      <c r="W27" s="53">
        <v>7767.9539975071293</v>
      </c>
      <c r="X27" s="52">
        <v>5350.8838633529303</v>
      </c>
      <c r="Y27" s="52">
        <v>45121.560988364494</v>
      </c>
    </row>
    <row r="28" spans="1:25">
      <c r="A28" s="111" t="s">
        <v>578</v>
      </c>
      <c r="B28" s="50">
        <v>50325.299471000792</v>
      </c>
      <c r="C28" s="51">
        <v>1137.36800386049</v>
      </c>
      <c r="D28" s="50">
        <v>1173.9179365302984</v>
      </c>
      <c r="E28" s="51">
        <v>895.26191385822733</v>
      </c>
      <c r="F28" s="52">
        <v>16270.551501042202</v>
      </c>
      <c r="G28" s="53">
        <v>62449.0964535803</v>
      </c>
      <c r="H28" s="54">
        <v>9.4087655887210673</v>
      </c>
      <c r="I28" s="58">
        <v>1.3755233392544655</v>
      </c>
      <c r="J28" s="54">
        <v>1.5705927391445496</v>
      </c>
      <c r="K28" s="58">
        <v>1.1620838790498675</v>
      </c>
      <c r="L28" s="54">
        <v>24.600795863674509</v>
      </c>
      <c r="M28" s="272">
        <v>5.0899028687598822</v>
      </c>
      <c r="N28" s="50">
        <v>5348.7674867072019</v>
      </c>
      <c r="O28" s="51">
        <v>826.86201782438991</v>
      </c>
      <c r="P28" s="50">
        <v>747.43624319165849</v>
      </c>
      <c r="Q28" s="51">
        <v>770.39354043032017</v>
      </c>
      <c r="R28" s="52">
        <v>661.38313537519616</v>
      </c>
      <c r="S28" s="53">
        <v>12269.211822660098</v>
      </c>
      <c r="T28" s="52">
        <v>442799.3932067884</v>
      </c>
      <c r="U28" s="53">
        <v>8578.8041357133206</v>
      </c>
      <c r="V28" s="52">
        <v>8325.7775546830489</v>
      </c>
      <c r="W28" s="53">
        <v>6563.6081669095784</v>
      </c>
      <c r="X28" s="52">
        <v>5238.7296770525973</v>
      </c>
      <c r="Y28" s="52">
        <v>46312.593855884348</v>
      </c>
    </row>
    <row r="29" spans="1:25">
      <c r="A29" s="111" t="s">
        <v>579</v>
      </c>
      <c r="B29" s="50">
        <v>56112.81828227517</v>
      </c>
      <c r="C29" s="51">
        <v>1198.3311069377037</v>
      </c>
      <c r="D29" s="50">
        <v>1155.3944757748725</v>
      </c>
      <c r="E29" s="51">
        <v>1018.7903226885296</v>
      </c>
      <c r="F29" s="52">
        <v>15871.27839610507</v>
      </c>
      <c r="G29" s="53">
        <v>61793.595719381687</v>
      </c>
      <c r="H29" s="54">
        <v>9.3923437422919438</v>
      </c>
      <c r="I29" s="58">
        <v>1.3202665546250181</v>
      </c>
      <c r="J29" s="54">
        <v>1.5127689020057207</v>
      </c>
      <c r="K29" s="58">
        <v>1.1372582463784735</v>
      </c>
      <c r="L29" s="54">
        <v>23.897003327274081</v>
      </c>
      <c r="M29" s="272">
        <v>4.9990487514863258</v>
      </c>
      <c r="N29" s="50">
        <v>5974.3148059636897</v>
      </c>
      <c r="O29" s="51">
        <v>907.64331092069028</v>
      </c>
      <c r="P29" s="50">
        <v>763.76138764022744</v>
      </c>
      <c r="Q29" s="51">
        <v>895.83023550965902</v>
      </c>
      <c r="R29" s="52">
        <v>664.15349986543686</v>
      </c>
      <c r="S29" s="53">
        <v>12361.070833927977</v>
      </c>
      <c r="T29" s="52">
        <v>498694.69804153719</v>
      </c>
      <c r="U29" s="53">
        <v>9060.1315181663049</v>
      </c>
      <c r="V29" s="52">
        <v>8195.1479280962849</v>
      </c>
      <c r="W29" s="53">
        <v>7573.8270030673084</v>
      </c>
      <c r="X29" s="52">
        <v>5256.5618522180057</v>
      </c>
      <c r="Y29" s="52">
        <v>45162.35172413793</v>
      </c>
    </row>
    <row r="30" spans="1:25">
      <c r="A30" s="111" t="s">
        <v>580</v>
      </c>
      <c r="B30" s="50">
        <v>50469.152836688772</v>
      </c>
      <c r="C30" s="51">
        <v>1211.6283151760208</v>
      </c>
      <c r="D30" s="50">
        <v>1138.5643629915651</v>
      </c>
      <c r="E30" s="51">
        <v>908.39656719931054</v>
      </c>
      <c r="F30" s="52">
        <v>15169.772571387744</v>
      </c>
      <c r="G30" s="53">
        <v>83811.594565307998</v>
      </c>
      <c r="H30" s="54">
        <v>8.4722205627576326</v>
      </c>
      <c r="I30" s="58">
        <v>1.4126895195064921</v>
      </c>
      <c r="J30" s="54">
        <v>1.4451697003365089</v>
      </c>
      <c r="K30" s="58">
        <v>1.1853921650338097</v>
      </c>
      <c r="L30" s="54">
        <v>22.955726499797567</v>
      </c>
      <c r="M30" s="272">
        <v>6.9742435608902227</v>
      </c>
      <c r="N30" s="50">
        <v>5957.0159278598285</v>
      </c>
      <c r="O30" s="51">
        <v>857.67488074753339</v>
      </c>
      <c r="P30" s="50">
        <v>787.84129139051936</v>
      </c>
      <c r="Q30" s="51">
        <v>766.32577301824949</v>
      </c>
      <c r="R30" s="52">
        <v>660.82737880334639</v>
      </c>
      <c r="S30" s="53">
        <v>12017.302497908449</v>
      </c>
      <c r="T30" s="52">
        <v>438297.94645239657</v>
      </c>
      <c r="U30" s="53">
        <v>9084.9859353812499</v>
      </c>
      <c r="V30" s="52">
        <v>8091.3903603521003</v>
      </c>
      <c r="W30" s="53">
        <v>6685.5294830145931</v>
      </c>
      <c r="X30" s="52">
        <v>4970.105206125414</v>
      </c>
      <c r="Y30" s="52">
        <v>62458.790280903559</v>
      </c>
    </row>
    <row r="31" spans="1:25">
      <c r="A31" s="171" t="s">
        <v>581</v>
      </c>
      <c r="B31" s="59">
        <v>56368.569600063798</v>
      </c>
      <c r="C31" s="60">
        <v>1260.4015731362972</v>
      </c>
      <c r="D31" s="59">
        <v>1141.7213647201286</v>
      </c>
      <c r="E31" s="60">
        <v>891.94944509858249</v>
      </c>
      <c r="F31" s="61">
        <v>15374.048782975686</v>
      </c>
      <c r="G31" s="62">
        <v>71971.546132924195</v>
      </c>
      <c r="H31" s="63">
        <v>9.0888905344824646</v>
      </c>
      <c r="I31" s="64">
        <v>1.3691178696734447</v>
      </c>
      <c r="J31" s="63">
        <v>1.5342293806768958</v>
      </c>
      <c r="K31" s="64">
        <v>1.1623321341597701</v>
      </c>
      <c r="L31" s="63">
        <v>23.282892807507427</v>
      </c>
      <c r="M31" s="273">
        <v>5.8672152869795662</v>
      </c>
      <c r="N31" s="59">
        <v>6201.9197377508644</v>
      </c>
      <c r="O31" s="60">
        <v>920.59391017730422</v>
      </c>
      <c r="P31" s="59">
        <v>744.16601526455304</v>
      </c>
      <c r="Q31" s="60">
        <v>767.37914997364965</v>
      </c>
      <c r="R31" s="61">
        <v>660.31523273681944</v>
      </c>
      <c r="S31" s="62">
        <v>12266.730060620468</v>
      </c>
      <c r="T31" s="61">
        <v>493087.33269724814</v>
      </c>
      <c r="U31" s="62">
        <v>9525.5286938084027</v>
      </c>
      <c r="V31" s="61">
        <v>8091.4365306805994</v>
      </c>
      <c r="W31" s="62">
        <v>6518.5706831462285</v>
      </c>
      <c r="X31" s="61">
        <v>4926.721302069388</v>
      </c>
      <c r="Y31" s="61">
        <v>53324.392844689311</v>
      </c>
    </row>
    <row r="32" spans="1:25">
      <c r="A32" s="111" t="s">
        <v>582</v>
      </c>
      <c r="B32" s="50">
        <v>52510.958990033498</v>
      </c>
      <c r="C32" s="51">
        <v>1281.8483161737818</v>
      </c>
      <c r="D32" s="50">
        <v>1207.9671639886853</v>
      </c>
      <c r="E32" s="51">
        <v>915.0829597767231</v>
      </c>
      <c r="F32" s="52">
        <v>13670.783832353205</v>
      </c>
      <c r="G32" s="53">
        <v>80614.672441076036</v>
      </c>
      <c r="H32" s="54">
        <v>8.0883103729277153</v>
      </c>
      <c r="I32" s="58">
        <v>1.4144714739719397</v>
      </c>
      <c r="J32" s="54">
        <v>1.4593375719909218</v>
      </c>
      <c r="K32" s="58">
        <v>1.2007972211454938</v>
      </c>
      <c r="L32" s="54">
        <v>20.735965252694111</v>
      </c>
      <c r="M32" s="272">
        <v>6.5817939535271091</v>
      </c>
      <c r="N32" s="50">
        <v>6492.2037568924516</v>
      </c>
      <c r="O32" s="51">
        <v>906.23836518544817</v>
      </c>
      <c r="P32" s="50">
        <v>827.75033492812713</v>
      </c>
      <c r="Q32" s="51">
        <v>762.06285596146267</v>
      </c>
      <c r="R32" s="52">
        <v>659.27887444627322</v>
      </c>
      <c r="S32" s="53">
        <v>12248.130678395903</v>
      </c>
      <c r="T32" s="52">
        <v>451619.83723004709</v>
      </c>
      <c r="U32" s="53">
        <v>9572.569727433447</v>
      </c>
      <c r="V32" s="52">
        <v>8579.3182130595651</v>
      </c>
      <c r="W32" s="53">
        <v>6718.430639831844</v>
      </c>
      <c r="X32" s="52">
        <v>4408.8018090092246</v>
      </c>
      <c r="Y32" s="52">
        <v>59809.506804364122</v>
      </c>
    </row>
    <row r="33" spans="1:25">
      <c r="A33" s="111" t="s">
        <v>583</v>
      </c>
      <c r="B33" s="50">
        <v>51268.703224585843</v>
      </c>
      <c r="C33" s="51">
        <v>1136.9791805970851</v>
      </c>
      <c r="D33" s="50">
        <v>1122.1015762367833</v>
      </c>
      <c r="E33" s="51">
        <v>908.90679582455311</v>
      </c>
      <c r="F33" s="52">
        <v>15764.266219208977</v>
      </c>
      <c r="G33" s="53">
        <v>67260.555265901974</v>
      </c>
      <c r="H33" s="54">
        <v>8.9599735127528994</v>
      </c>
      <c r="I33" s="58">
        <v>1.3873227555211365</v>
      </c>
      <c r="J33" s="54">
        <v>1.4566057733462099</v>
      </c>
      <c r="K33" s="58">
        <v>1.1731531818943886</v>
      </c>
      <c r="L33" s="54">
        <v>23.867134957405469</v>
      </c>
      <c r="M33" s="272">
        <v>5.8895550921098367</v>
      </c>
      <c r="N33" s="50">
        <v>5721.9703999809963</v>
      </c>
      <c r="O33" s="51">
        <v>819.54914678090768</v>
      </c>
      <c r="P33" s="50">
        <v>770.35365146124502</v>
      </c>
      <c r="Q33" s="51">
        <v>774.75542823560795</v>
      </c>
      <c r="R33" s="52">
        <v>660.50098796284965</v>
      </c>
      <c r="S33" s="53">
        <v>11420.311757675907</v>
      </c>
      <c r="T33" s="52">
        <v>451006.76471283805</v>
      </c>
      <c r="U33" s="53">
        <v>8483.7911951130154</v>
      </c>
      <c r="V33" s="52">
        <v>7942.4944393045607</v>
      </c>
      <c r="W33" s="53">
        <v>6722.8422486823574</v>
      </c>
      <c r="X33" s="52">
        <v>5133.2455265553454</v>
      </c>
      <c r="Y33" s="52">
        <v>49730.17144595064</v>
      </c>
    </row>
    <row r="34" spans="1:25">
      <c r="A34" s="111" t="s">
        <v>584</v>
      </c>
      <c r="B34" s="50">
        <v>53328.998609941031</v>
      </c>
      <c r="C34" s="51">
        <v>1165.670547887933</v>
      </c>
      <c r="D34" s="50">
        <v>1130.5743437710807</v>
      </c>
      <c r="E34" s="51">
        <v>963.99552144841402</v>
      </c>
      <c r="F34" s="52">
        <v>14172.248997822038</v>
      </c>
      <c r="G34" s="53">
        <v>71125.4930606282</v>
      </c>
      <c r="H34" s="54">
        <v>8.506388654872227</v>
      </c>
      <c r="I34" s="58">
        <v>1.3389037120254645</v>
      </c>
      <c r="J34" s="54">
        <v>1.5028869070552466</v>
      </c>
      <c r="K34" s="58">
        <v>1.1518464834887825</v>
      </c>
      <c r="L34" s="54">
        <v>21.505097692623337</v>
      </c>
      <c r="M34" s="272">
        <v>5.8536992591046646</v>
      </c>
      <c r="N34" s="50">
        <v>6269.2877992819713</v>
      </c>
      <c r="O34" s="51">
        <v>870.61566669684703</v>
      </c>
      <c r="P34" s="50">
        <v>752.26840986080947</v>
      </c>
      <c r="Q34" s="51">
        <v>836.91319569653592</v>
      </c>
      <c r="R34" s="52">
        <v>659.01811748957516</v>
      </c>
      <c r="S34" s="53">
        <v>12150.520536223617</v>
      </c>
      <c r="T34" s="52">
        <v>468966.14747262007</v>
      </c>
      <c r="U34" s="53">
        <v>8747.9516327654928</v>
      </c>
      <c r="V34" s="52">
        <v>8013.9331347444095</v>
      </c>
      <c r="W34" s="53">
        <v>7186.0709543761286</v>
      </c>
      <c r="X34" s="52">
        <v>4576.9643161516369</v>
      </c>
      <c r="Y34" s="52">
        <v>52014.413857873318</v>
      </c>
    </row>
    <row r="35" spans="1:25">
      <c r="A35" s="111" t="s">
        <v>585</v>
      </c>
      <c r="B35" s="50">
        <v>60702.996445228993</v>
      </c>
      <c r="C35" s="51">
        <v>1325.1065976998241</v>
      </c>
      <c r="D35" s="50">
        <v>1260.5596886389374</v>
      </c>
      <c r="E35" s="51">
        <v>1121.7764223135327</v>
      </c>
      <c r="F35" s="52">
        <v>14960.940438986056</v>
      </c>
      <c r="G35" s="53">
        <v>72658.186410102222</v>
      </c>
      <c r="H35" s="54">
        <v>8.7384449698775661</v>
      </c>
      <c r="I35" s="58">
        <v>1.3887910246783532</v>
      </c>
      <c r="J35" s="54">
        <v>1.5439604700204923</v>
      </c>
      <c r="K35" s="58">
        <v>1.1712884261744505</v>
      </c>
      <c r="L35" s="54">
        <v>22.666328563334979</v>
      </c>
      <c r="M35" s="272">
        <v>6.2469633193024654</v>
      </c>
      <c r="N35" s="50">
        <v>6946.6588911962326</v>
      </c>
      <c r="O35" s="51">
        <v>954.14398145806092</v>
      </c>
      <c r="P35" s="50">
        <v>816.44557170703104</v>
      </c>
      <c r="Q35" s="51">
        <v>957.72859805109726</v>
      </c>
      <c r="R35" s="52">
        <v>660.05133549448556</v>
      </c>
      <c r="S35" s="53">
        <v>11630.960947953065</v>
      </c>
      <c r="T35" s="52">
        <v>539686.41653170949</v>
      </c>
      <c r="U35" s="53">
        <v>9932.1014710519685</v>
      </c>
      <c r="V35" s="52">
        <v>8928.8542437508295</v>
      </c>
      <c r="W35" s="53">
        <v>8376.7084251354572</v>
      </c>
      <c r="X35" s="52">
        <v>4954.2089478589833</v>
      </c>
      <c r="Y35" s="52">
        <v>53219.399398677087</v>
      </c>
    </row>
    <row r="36" spans="1:25">
      <c r="A36" s="171" t="s">
        <v>586</v>
      </c>
      <c r="B36" s="59">
        <v>57324.18106356862</v>
      </c>
      <c r="C36" s="60">
        <v>1339.373778680816</v>
      </c>
      <c r="D36" s="59">
        <v>1364.2560407939982</v>
      </c>
      <c r="E36" s="60">
        <v>1003.2830662054959</v>
      </c>
      <c r="F36" s="61">
        <v>14456.9384003914</v>
      </c>
      <c r="G36" s="62">
        <v>72472.062087481827</v>
      </c>
      <c r="H36" s="63">
        <v>8.3878744472684019</v>
      </c>
      <c r="I36" s="64">
        <v>1.4122992728810659</v>
      </c>
      <c r="J36" s="63">
        <v>1.591682494248243</v>
      </c>
      <c r="K36" s="64">
        <v>1.1810364164773364</v>
      </c>
      <c r="L36" s="63">
        <v>21.774944535405304</v>
      </c>
      <c r="M36" s="273">
        <v>6.3273184920013428</v>
      </c>
      <c r="N36" s="59">
        <v>6834.1725217688299</v>
      </c>
      <c r="O36" s="60">
        <v>948.36399366581611</v>
      </c>
      <c r="P36" s="59">
        <v>857.1156909270029</v>
      </c>
      <c r="Q36" s="60">
        <v>849.4937600637046</v>
      </c>
      <c r="R36" s="61">
        <v>663.92538345550872</v>
      </c>
      <c r="S36" s="62">
        <v>11453.835013852571</v>
      </c>
      <c r="T36" s="61">
        <v>506649.17598678306</v>
      </c>
      <c r="U36" s="62">
        <v>10055.644261827505</v>
      </c>
      <c r="V36" s="61">
        <v>9683.2115900277222</v>
      </c>
      <c r="W36" s="62">
        <v>7467.5026735850097</v>
      </c>
      <c r="X36" s="61">
        <v>4760.5678484581331</v>
      </c>
      <c r="Y36" s="61">
        <v>53479.057467278217</v>
      </c>
    </row>
    <row r="37" spans="1:25">
      <c r="A37" s="111" t="s">
        <v>587</v>
      </c>
      <c r="B37" s="50">
        <v>56398.281476949865</v>
      </c>
      <c r="C37" s="51">
        <v>1230.5020412481445</v>
      </c>
      <c r="D37" s="50">
        <v>1265.7764277979852</v>
      </c>
      <c r="E37" s="51">
        <v>953.29089712332018</v>
      </c>
      <c r="F37" s="52">
        <v>15127.166653095335</v>
      </c>
      <c r="G37" s="53">
        <v>73897.724763289894</v>
      </c>
      <c r="H37" s="54">
        <v>8.7648222308128254</v>
      </c>
      <c r="I37" s="58">
        <v>1.4032507336063966</v>
      </c>
      <c r="J37" s="54">
        <v>1.5283805768174514</v>
      </c>
      <c r="K37" s="58">
        <v>1.1842461104029958</v>
      </c>
      <c r="L37" s="54">
        <v>22.874789465789529</v>
      </c>
      <c r="M37" s="272">
        <v>6.3382802528865279</v>
      </c>
      <c r="N37" s="50">
        <v>6434.6178384178875</v>
      </c>
      <c r="O37" s="51">
        <v>876.89392335874095</v>
      </c>
      <c r="P37" s="50">
        <v>828.18144053735148</v>
      </c>
      <c r="Q37" s="51">
        <v>804.97701343424126</v>
      </c>
      <c r="R37" s="52">
        <v>661.302989289533</v>
      </c>
      <c r="S37" s="53">
        <v>11658.95508164632</v>
      </c>
      <c r="T37" s="52">
        <v>496943.70679812791</v>
      </c>
      <c r="U37" s="53">
        <v>9182.5187953052555</v>
      </c>
      <c r="V37" s="52">
        <v>8984.8167228594557</v>
      </c>
      <c r="W37" s="53">
        <v>7095.7003993366425</v>
      </c>
      <c r="X37" s="52">
        <v>4938.4127756230309</v>
      </c>
      <c r="Y37" s="52">
        <v>54072.312872874063</v>
      </c>
    </row>
    <row r="38" spans="1:25">
      <c r="A38" s="111" t="s">
        <v>588</v>
      </c>
      <c r="B38" s="50">
        <v>54725.357895840199</v>
      </c>
      <c r="C38" s="51">
        <v>1412.0721636032574</v>
      </c>
      <c r="D38" s="50">
        <v>1153.7414534409863</v>
      </c>
      <c r="E38" s="51">
        <v>831.44623011547151</v>
      </c>
      <c r="F38" s="52">
        <v>15434.798714276198</v>
      </c>
      <c r="G38" s="53">
        <v>66178.678491530838</v>
      </c>
      <c r="H38" s="54">
        <v>8.8877841334491325</v>
      </c>
      <c r="I38" s="58">
        <v>1.3606703979829013</v>
      </c>
      <c r="J38" s="54">
        <v>1.5284389215370016</v>
      </c>
      <c r="K38" s="58">
        <v>1.1726644691735455</v>
      </c>
      <c r="L38" s="54">
        <v>23.37918859503031</v>
      </c>
      <c r="M38" s="272">
        <v>5.9369606903163952</v>
      </c>
      <c r="N38" s="50">
        <v>6157.3680316876253</v>
      </c>
      <c r="O38" s="51">
        <v>1037.7767942159655</v>
      </c>
      <c r="P38" s="50">
        <v>754.84956394644905</v>
      </c>
      <c r="Q38" s="51">
        <v>709.02312807468866</v>
      </c>
      <c r="R38" s="52">
        <v>660.19394349541949</v>
      </c>
      <c r="S38" s="53">
        <v>11146.895178112425</v>
      </c>
      <c r="T38" s="52">
        <v>480814.31468060258</v>
      </c>
      <c r="U38" s="53">
        <v>10770.585551507036</v>
      </c>
      <c r="V38" s="52">
        <v>8186.6307093289452</v>
      </c>
      <c r="W38" s="53">
        <v>6053.1880280445321</v>
      </c>
      <c r="X38" s="52">
        <v>4965.6490906668441</v>
      </c>
      <c r="Y38" s="52">
        <v>48445.947427293067</v>
      </c>
    </row>
    <row r="39" spans="1:25">
      <c r="A39" s="111" t="s">
        <v>589</v>
      </c>
      <c r="B39" s="50">
        <v>50366.821547819061</v>
      </c>
      <c r="C39" s="51">
        <v>1214.4797313325403</v>
      </c>
      <c r="D39" s="50">
        <v>1245.7213929399879</v>
      </c>
      <c r="E39" s="51">
        <v>998.46616697184436</v>
      </c>
      <c r="F39" s="52">
        <v>15273.332679000834</v>
      </c>
      <c r="G39" s="53">
        <v>86482.95093680534</v>
      </c>
      <c r="H39" s="54">
        <v>8.7617234852512702</v>
      </c>
      <c r="I39" s="58">
        <v>1.3816109591955328</v>
      </c>
      <c r="J39" s="54">
        <v>1.593259998546489</v>
      </c>
      <c r="K39" s="58">
        <v>1.1746813683082367</v>
      </c>
      <c r="L39" s="54">
        <v>23.013569220199244</v>
      </c>
      <c r="M39" s="272">
        <v>7.3216894252143536</v>
      </c>
      <c r="N39" s="50">
        <v>5748.5061737684628</v>
      </c>
      <c r="O39" s="51">
        <v>879.03162844024655</v>
      </c>
      <c r="P39" s="50">
        <v>781.8694965520026</v>
      </c>
      <c r="Q39" s="51">
        <v>849.98893649758372</v>
      </c>
      <c r="R39" s="52">
        <v>663.66640188933729</v>
      </c>
      <c r="S39" s="53">
        <v>11811.884650416378</v>
      </c>
      <c r="T39" s="52">
        <v>442782.13740669063</v>
      </c>
      <c r="U39" s="53">
        <v>9108.8771290886889</v>
      </c>
      <c r="V39" s="52">
        <v>8843.0840367571454</v>
      </c>
      <c r="W39" s="53">
        <v>7428.4683776950969</v>
      </c>
      <c r="X39" s="52">
        <v>4942.1373607498654</v>
      </c>
      <c r="Y39" s="52">
        <v>63692.106541759291</v>
      </c>
    </row>
    <row r="40" spans="1:25">
      <c r="A40" s="111" t="s">
        <v>590</v>
      </c>
      <c r="B40" s="50">
        <v>52989.481774166619</v>
      </c>
      <c r="C40" s="51">
        <v>1177.8944590320623</v>
      </c>
      <c r="D40" s="50">
        <v>1192.1222896160971</v>
      </c>
      <c r="E40" s="51">
        <v>979.84160812005257</v>
      </c>
      <c r="F40" s="52">
        <v>16389.471413471703</v>
      </c>
      <c r="G40" s="53">
        <v>78365.636929460583</v>
      </c>
      <c r="H40" s="54">
        <v>9.4299627135622455</v>
      </c>
      <c r="I40" s="58">
        <v>1.3435322993291323</v>
      </c>
      <c r="J40" s="54">
        <v>1.5527258199251808</v>
      </c>
      <c r="K40" s="58">
        <v>1.1932355101191947</v>
      </c>
      <c r="L40" s="54">
        <v>24.715511995131482</v>
      </c>
      <c r="M40" s="272">
        <v>6.6531120331950211</v>
      </c>
      <c r="N40" s="50">
        <v>5619.2673697380305</v>
      </c>
      <c r="O40" s="51">
        <v>876.71465704264938</v>
      </c>
      <c r="P40" s="50">
        <v>767.76097513052264</v>
      </c>
      <c r="Q40" s="51">
        <v>821.16363434589221</v>
      </c>
      <c r="R40" s="52">
        <v>663.1248997269463</v>
      </c>
      <c r="S40" s="53">
        <v>11778.794124984408</v>
      </c>
      <c r="T40" s="52">
        <v>473140.90208136232</v>
      </c>
      <c r="U40" s="53">
        <v>8931.5724361875109</v>
      </c>
      <c r="V40" s="52">
        <v>8469.6268459666589</v>
      </c>
      <c r="W40" s="53">
        <v>7295.9546285404185</v>
      </c>
      <c r="X40" s="52">
        <v>5407.9118862304222</v>
      </c>
      <c r="Y40" s="52">
        <v>57701.346473029043</v>
      </c>
    </row>
    <row r="41" spans="1:25">
      <c r="A41" s="171" t="s">
        <v>591</v>
      </c>
      <c r="B41" s="59">
        <v>52097.03133448022</v>
      </c>
      <c r="C41" s="60">
        <v>1116.1434975533543</v>
      </c>
      <c r="D41" s="59">
        <v>1210.5115913988091</v>
      </c>
      <c r="E41" s="60">
        <v>958.30365388712528</v>
      </c>
      <c r="F41" s="61">
        <v>16312.207585423876</v>
      </c>
      <c r="G41" s="62">
        <v>70531.15181620614</v>
      </c>
      <c r="H41" s="63">
        <v>9.5478741705578773</v>
      </c>
      <c r="I41" s="64">
        <v>1.3529807837196945</v>
      </c>
      <c r="J41" s="63">
        <v>1.4963407326184799</v>
      </c>
      <c r="K41" s="64">
        <v>1.1861025871008675</v>
      </c>
      <c r="L41" s="63">
        <v>24.582477292387544</v>
      </c>
      <c r="M41" s="273">
        <v>6.0350822725861537</v>
      </c>
      <c r="N41" s="59">
        <v>5456.4011217416601</v>
      </c>
      <c r="O41" s="60">
        <v>824.95147823517993</v>
      </c>
      <c r="P41" s="59">
        <v>808.98124672480708</v>
      </c>
      <c r="Q41" s="60">
        <v>807.94331309019401</v>
      </c>
      <c r="R41" s="61">
        <v>663.57053405985562</v>
      </c>
      <c r="S41" s="62">
        <v>11686.858377488554</v>
      </c>
      <c r="T41" s="61">
        <v>459385.32958957978</v>
      </c>
      <c r="U41" s="62">
        <v>8406.3859085898275</v>
      </c>
      <c r="V41" s="61">
        <v>8672.348301373182</v>
      </c>
      <c r="W41" s="62">
        <v>7135.465244402697</v>
      </c>
      <c r="X41" s="61">
        <v>5361.3477238321802</v>
      </c>
      <c r="Y41" s="61">
        <v>52234.707854703505</v>
      </c>
    </row>
    <row r="42" spans="1:25">
      <c r="A42" s="111" t="s">
        <v>592</v>
      </c>
      <c r="B42" s="50">
        <v>56595.572761801413</v>
      </c>
      <c r="C42" s="51">
        <v>1362.1922969753721</v>
      </c>
      <c r="D42" s="50">
        <v>1279.2934336745161</v>
      </c>
      <c r="E42" s="51">
        <v>896.55247855053744</v>
      </c>
      <c r="F42" s="52">
        <v>15565.509567939627</v>
      </c>
      <c r="G42" s="53">
        <v>66796.050228310502</v>
      </c>
      <c r="H42" s="54">
        <v>8.9219479110146498</v>
      </c>
      <c r="I42" s="58">
        <v>1.3816470233300793</v>
      </c>
      <c r="J42" s="54">
        <v>1.4829489001135385</v>
      </c>
      <c r="K42" s="58">
        <v>1.1969145677112365</v>
      </c>
      <c r="L42" s="54">
        <v>23.464288676037651</v>
      </c>
      <c r="M42" s="272">
        <v>5.7217015140591201</v>
      </c>
      <c r="N42" s="50">
        <v>6343.4099062527557</v>
      </c>
      <c r="O42" s="51">
        <v>985.91917760021158</v>
      </c>
      <c r="P42" s="50">
        <v>862.66858795779808</v>
      </c>
      <c r="Q42" s="51">
        <v>749.05302578524277</v>
      </c>
      <c r="R42" s="52">
        <v>663.37018704664752</v>
      </c>
      <c r="S42" s="53">
        <v>11674.158476142473</v>
      </c>
      <c r="T42" s="52">
        <v>503104.49252125161</v>
      </c>
      <c r="U42" s="53">
        <v>10340.046805740161</v>
      </c>
      <c r="V42" s="52">
        <v>9105.8104720119572</v>
      </c>
      <c r="W42" s="53">
        <v>6620.9269190064824</v>
      </c>
      <c r="X42" s="52">
        <v>5180.5811979101882</v>
      </c>
      <c r="Y42" s="52">
        <v>48764.255867980457</v>
      </c>
    </row>
    <row r="43" spans="1:25">
      <c r="A43" s="111" t="s">
        <v>593</v>
      </c>
      <c r="B43" s="50">
        <v>53097.59128827283</v>
      </c>
      <c r="C43" s="51">
        <v>1222.270517493359</v>
      </c>
      <c r="D43" s="50">
        <v>1254.5918770381534</v>
      </c>
      <c r="E43" s="51">
        <v>948.98710106144097</v>
      </c>
      <c r="F43" s="52">
        <v>16341.508523492515</v>
      </c>
      <c r="G43" s="53">
        <v>62284.425382808069</v>
      </c>
      <c r="H43" s="54">
        <v>9.3319374780517226</v>
      </c>
      <c r="I43" s="58">
        <v>1.4097894803069737</v>
      </c>
      <c r="J43" s="54">
        <v>1.5618536239419365</v>
      </c>
      <c r="K43" s="58">
        <v>1.1849828030840479</v>
      </c>
      <c r="L43" s="54">
        <v>24.573402085658213</v>
      </c>
      <c r="M43" s="272">
        <v>5.4259499311350563</v>
      </c>
      <c r="N43" s="50">
        <v>5689.878593074146</v>
      </c>
      <c r="O43" s="51">
        <v>866.98796846406924</v>
      </c>
      <c r="P43" s="50">
        <v>803.27109903661119</v>
      </c>
      <c r="Q43" s="51">
        <v>800.84461866585548</v>
      </c>
      <c r="R43" s="52">
        <v>665.00798165956508</v>
      </c>
      <c r="S43" s="53">
        <v>11478.990070551346</v>
      </c>
      <c r="T43" s="52">
        <v>469019.92475633271</v>
      </c>
      <c r="U43" s="53">
        <v>9152.8577486644699</v>
      </c>
      <c r="V43" s="52">
        <v>8905.440340561654</v>
      </c>
      <c r="W43" s="53">
        <v>7069.540604099283</v>
      </c>
      <c r="X43" s="52">
        <v>5391.7534305614345</v>
      </c>
      <c r="Y43" s="52">
        <v>45358.430203354124</v>
      </c>
    </row>
    <row r="44" spans="1:25">
      <c r="A44" s="111" t="s">
        <v>594</v>
      </c>
      <c r="B44" s="50">
        <v>52666.775455338793</v>
      </c>
      <c r="C44" s="51">
        <v>1143.6028970094985</v>
      </c>
      <c r="D44" s="50">
        <v>1201.3507573766317</v>
      </c>
      <c r="E44" s="51">
        <v>922.36135062665176</v>
      </c>
      <c r="F44" s="52">
        <v>17544.392279053416</v>
      </c>
      <c r="G44" s="53">
        <v>78214.470765181424</v>
      </c>
      <c r="H44" s="54">
        <v>9.9376882583115158</v>
      </c>
      <c r="I44" s="58">
        <v>1.3875083438019544</v>
      </c>
      <c r="J44" s="54">
        <v>1.5794968097329021</v>
      </c>
      <c r="K44" s="58">
        <v>1.1938176839030508</v>
      </c>
      <c r="L44" s="54">
        <v>26.553025582027068</v>
      </c>
      <c r="M44" s="272">
        <v>6.4042113179169018</v>
      </c>
      <c r="N44" s="50">
        <v>5299.7009049152093</v>
      </c>
      <c r="O44" s="51">
        <v>824.21334770202304</v>
      </c>
      <c r="P44" s="50">
        <v>760.59080966411318</v>
      </c>
      <c r="Q44" s="51">
        <v>772.6149168867197</v>
      </c>
      <c r="R44" s="52">
        <v>660.73044010957005</v>
      </c>
      <c r="S44" s="53">
        <v>12212.974694692344</v>
      </c>
      <c r="T44" s="52">
        <v>463320.63581341668</v>
      </c>
      <c r="U44" s="53">
        <v>8587.7301925397078</v>
      </c>
      <c r="V44" s="52">
        <v>8535.064738334062</v>
      </c>
      <c r="W44" s="53">
        <v>6841.4727635285717</v>
      </c>
      <c r="X44" s="52">
        <v>5701.0155473531149</v>
      </c>
      <c r="Y44" s="52">
        <v>57791.364166196654</v>
      </c>
    </row>
    <row r="45" spans="1:25">
      <c r="A45" s="111" t="s">
        <v>595</v>
      </c>
      <c r="B45" s="50">
        <v>52560.724929686745</v>
      </c>
      <c r="C45" s="51">
        <v>1260.4019847653883</v>
      </c>
      <c r="D45" s="50">
        <v>1275.0552812557455</v>
      </c>
      <c r="E45" s="51">
        <v>1012.5073630928291</v>
      </c>
      <c r="F45" s="52">
        <v>17340.103478571233</v>
      </c>
      <c r="G45" s="53">
        <v>95311.167613636368</v>
      </c>
      <c r="H45" s="54">
        <v>9.7376345650276406</v>
      </c>
      <c r="I45" s="58">
        <v>1.38125292616939</v>
      </c>
      <c r="J45" s="54">
        <v>1.6103560094751119</v>
      </c>
      <c r="K45" s="58">
        <v>1.1979775713059677</v>
      </c>
      <c r="L45" s="54">
        <v>26.158636026686434</v>
      </c>
      <c r="M45" s="272">
        <v>7.8588068181818178</v>
      </c>
      <c r="N45" s="50">
        <v>5397.6892004611336</v>
      </c>
      <c r="O45" s="51">
        <v>912.50629112572756</v>
      </c>
      <c r="P45" s="50">
        <v>791.78471949897823</v>
      </c>
      <c r="Q45" s="51">
        <v>845.1805671028136</v>
      </c>
      <c r="R45" s="52">
        <v>662.88255476628296</v>
      </c>
      <c r="S45" s="53">
        <v>12127.943823880274</v>
      </c>
      <c r="T45" s="52">
        <v>466221.26505673554</v>
      </c>
      <c r="U45" s="53">
        <v>9522.4380918993047</v>
      </c>
      <c r="V45" s="52">
        <v>9059.1226542037148</v>
      </c>
      <c r="W45" s="53">
        <v>7556.7976358595033</v>
      </c>
      <c r="X45" s="52">
        <v>5801.2011366444276</v>
      </c>
      <c r="Y45" s="52">
        <v>70983.147443181821</v>
      </c>
    </row>
    <row r="46" spans="1:25">
      <c r="A46" s="171" t="s">
        <v>596</v>
      </c>
      <c r="B46" s="59">
        <v>53583.183204872526</v>
      </c>
      <c r="C46" s="60">
        <v>1236.1571020758922</v>
      </c>
      <c r="D46" s="59">
        <v>1266.3041136228464</v>
      </c>
      <c r="E46" s="60">
        <v>1011.9585296640569</v>
      </c>
      <c r="F46" s="61">
        <v>16737.005685727003</v>
      </c>
      <c r="G46" s="62">
        <v>82102.557570817196</v>
      </c>
      <c r="H46" s="63">
        <v>9.7584577516663966</v>
      </c>
      <c r="I46" s="64">
        <v>1.4154813760507023</v>
      </c>
      <c r="J46" s="63">
        <v>1.5336293671009769</v>
      </c>
      <c r="K46" s="64">
        <v>1.1826693868100393</v>
      </c>
      <c r="L46" s="63">
        <v>25.324531585124035</v>
      </c>
      <c r="M46" s="273">
        <v>7.1446912573874055</v>
      </c>
      <c r="N46" s="59">
        <v>5490.9479108747928</v>
      </c>
      <c r="O46" s="60">
        <v>873.31216290874977</v>
      </c>
      <c r="P46" s="59">
        <v>825.69109641956311</v>
      </c>
      <c r="Q46" s="60">
        <v>855.65631523917841</v>
      </c>
      <c r="R46" s="61">
        <v>660.90089877747403</v>
      </c>
      <c r="S46" s="62">
        <v>11491.407341909353</v>
      </c>
      <c r="T46" s="61">
        <v>475424.2681866365</v>
      </c>
      <c r="U46" s="62">
        <v>9310.202580229341</v>
      </c>
      <c r="V46" s="61">
        <v>9000.1487757600589</v>
      </c>
      <c r="W46" s="62">
        <v>7556.6946169602397</v>
      </c>
      <c r="X46" s="61">
        <v>5504.287260734086</v>
      </c>
      <c r="Y46" s="61">
        <v>60711.214591400043</v>
      </c>
    </row>
    <row r="47" spans="1:25">
      <c r="A47" s="111" t="s">
        <v>597</v>
      </c>
      <c r="B47" s="50">
        <v>51865.985292158482</v>
      </c>
      <c r="C47" s="51">
        <v>1250.9172621114244</v>
      </c>
      <c r="D47" s="50">
        <v>1131.0331790492473</v>
      </c>
      <c r="E47" s="51">
        <v>1013.7134645917474</v>
      </c>
      <c r="F47" s="52">
        <v>16842.8496533662</v>
      </c>
      <c r="G47" s="53">
        <v>71675.90151515152</v>
      </c>
      <c r="H47" s="54">
        <v>9.3395992646079247</v>
      </c>
      <c r="I47" s="58">
        <v>1.4075771382543567</v>
      </c>
      <c r="J47" s="54">
        <v>1.5683697198675259</v>
      </c>
      <c r="K47" s="58">
        <v>1.2021969502681094</v>
      </c>
      <c r="L47" s="54">
        <v>25.30036974272069</v>
      </c>
      <c r="M47" s="272">
        <v>6.398011363636364</v>
      </c>
      <c r="N47" s="50">
        <v>5553.3416180609347</v>
      </c>
      <c r="O47" s="51">
        <v>888.70245765911045</v>
      </c>
      <c r="P47" s="50">
        <v>721.15213952535464</v>
      </c>
      <c r="Q47" s="51">
        <v>843.21746479698936</v>
      </c>
      <c r="R47" s="52">
        <v>665.71555375044068</v>
      </c>
      <c r="S47" s="53">
        <v>11202.840608025102</v>
      </c>
      <c r="T47" s="52">
        <v>456160.89483360422</v>
      </c>
      <c r="U47" s="53">
        <v>9383.018967416212</v>
      </c>
      <c r="V47" s="52">
        <v>8030.8837533925562</v>
      </c>
      <c r="W47" s="53">
        <v>7597.9994240395927</v>
      </c>
      <c r="X47" s="52">
        <v>5587.4324295177939</v>
      </c>
      <c r="Y47" s="52">
        <v>52321.723863636362</v>
      </c>
    </row>
    <row r="48" spans="1:25">
      <c r="A48" s="111" t="s">
        <v>598</v>
      </c>
      <c r="B48" s="50">
        <v>51771.03811279394</v>
      </c>
      <c r="C48" s="51">
        <v>1213.0614187584131</v>
      </c>
      <c r="D48" s="50">
        <v>1194.053375248958</v>
      </c>
      <c r="E48" s="51">
        <v>1080.3148939896487</v>
      </c>
      <c r="F48" s="52">
        <v>17472.615151939503</v>
      </c>
      <c r="G48" s="53">
        <v>73143.39661364803</v>
      </c>
      <c r="H48" s="54">
        <v>9.7454414109206855</v>
      </c>
      <c r="I48" s="58">
        <v>1.3690181851791945</v>
      </c>
      <c r="J48" s="54">
        <v>1.5824357411307142</v>
      </c>
      <c r="K48" s="58">
        <v>1.1699530054829497</v>
      </c>
      <c r="L48" s="54">
        <v>26.39327825234561</v>
      </c>
      <c r="M48" s="272">
        <v>6.4933299127757822</v>
      </c>
      <c r="N48" s="50">
        <v>5312.3338317728339</v>
      </c>
      <c r="O48" s="51">
        <v>886.08130402565268</v>
      </c>
      <c r="P48" s="50">
        <v>754.56673798062639</v>
      </c>
      <c r="Q48" s="51">
        <v>923.38315208113931</v>
      </c>
      <c r="R48" s="52">
        <v>662.01003849859717</v>
      </c>
      <c r="S48" s="53">
        <v>11264.389395914819</v>
      </c>
      <c r="T48" s="52">
        <v>458136.01791052212</v>
      </c>
      <c r="U48" s="53">
        <v>9124.5318497757489</v>
      </c>
      <c r="V48" s="52">
        <v>8482.4110518873786</v>
      </c>
      <c r="W48" s="53">
        <v>8090.5810559402207</v>
      </c>
      <c r="X48" s="52">
        <v>5733.0089343229238</v>
      </c>
      <c r="Y48" s="52">
        <v>53439.09055926116</v>
      </c>
    </row>
    <row r="49" spans="1:25">
      <c r="A49" s="111" t="s">
        <v>599</v>
      </c>
      <c r="B49" s="50">
        <v>55950.649116399291</v>
      </c>
      <c r="C49" s="51">
        <v>1223.5985075194942</v>
      </c>
      <c r="D49" s="50">
        <v>1309.8669232058789</v>
      </c>
      <c r="E49" s="51">
        <v>895.283495301828</v>
      </c>
      <c r="F49" s="52">
        <v>16639.381731072262</v>
      </c>
      <c r="G49" s="53">
        <v>82782.294390409414</v>
      </c>
      <c r="H49" s="54">
        <v>9.4118724967768319</v>
      </c>
      <c r="I49" s="58">
        <v>1.4413052157700197</v>
      </c>
      <c r="J49" s="54">
        <v>1.7188469547627785</v>
      </c>
      <c r="K49" s="58">
        <v>1.2134778008173188</v>
      </c>
      <c r="L49" s="54">
        <v>25.092176782824545</v>
      </c>
      <c r="M49" s="272">
        <v>6.7480660484053381</v>
      </c>
      <c r="N49" s="50">
        <v>5944.6883853940881</v>
      </c>
      <c r="O49" s="51">
        <v>848.95169609567029</v>
      </c>
      <c r="P49" s="50">
        <v>762.06140376625694</v>
      </c>
      <c r="Q49" s="51">
        <v>737.7831672724659</v>
      </c>
      <c r="R49" s="52">
        <v>663.13026068195984</v>
      </c>
      <c r="S49" s="53">
        <v>12267.55840808227</v>
      </c>
      <c r="T49" s="52">
        <v>496980.87863094179</v>
      </c>
      <c r="U49" s="53">
        <v>9200.3508496843278</v>
      </c>
      <c r="V49" s="52">
        <v>9327.2875721315249</v>
      </c>
      <c r="W49" s="53">
        <v>6629.1804238309978</v>
      </c>
      <c r="X49" s="52">
        <v>5516.5910029284396</v>
      </c>
      <c r="Y49" s="52">
        <v>61344.085546256501</v>
      </c>
    </row>
    <row r="50" spans="1:25">
      <c r="A50" s="111" t="s">
        <v>600</v>
      </c>
      <c r="B50" s="50">
        <v>48787.534722741897</v>
      </c>
      <c r="C50" s="51">
        <v>1180.3938326946372</v>
      </c>
      <c r="D50" s="50">
        <v>1189.5072856600254</v>
      </c>
      <c r="E50" s="51">
        <v>843.26563581017172</v>
      </c>
      <c r="F50" s="52">
        <v>19073.500814970048</v>
      </c>
      <c r="G50" s="53">
        <v>73993.589659685866</v>
      </c>
      <c r="H50" s="54">
        <v>10.575600538801167</v>
      </c>
      <c r="I50" s="58">
        <v>1.4693260932071968</v>
      </c>
      <c r="J50" s="54">
        <v>1.6731535513276474</v>
      </c>
      <c r="K50" s="58">
        <v>1.2164001882117976</v>
      </c>
      <c r="L50" s="54">
        <v>29.02254397663047</v>
      </c>
      <c r="M50" s="272">
        <v>6.3848167539267013</v>
      </c>
      <c r="N50" s="50">
        <v>4613.2164829546764</v>
      </c>
      <c r="O50" s="51">
        <v>803.35729294653197</v>
      </c>
      <c r="P50" s="50">
        <v>710.93731039578006</v>
      </c>
      <c r="Q50" s="51">
        <v>693.24688041181366</v>
      </c>
      <c r="R50" s="52">
        <v>657.19603458361235</v>
      </c>
      <c r="S50" s="53">
        <v>11588.991902419024</v>
      </c>
      <c r="T50" s="52">
        <v>431841.3635224126</v>
      </c>
      <c r="U50" s="53">
        <v>8950.901298603354</v>
      </c>
      <c r="V50" s="52">
        <v>8450.8565668772953</v>
      </c>
      <c r="W50" s="53">
        <v>6246.4501546373267</v>
      </c>
      <c r="X50" s="52">
        <v>6177.4246946508329</v>
      </c>
      <c r="Y50" s="52">
        <v>54151.430955497381</v>
      </c>
    </row>
    <row r="51" spans="1:25">
      <c r="A51" s="171" t="s">
        <v>601</v>
      </c>
      <c r="B51" s="59">
        <v>48954.099525243888</v>
      </c>
      <c r="C51" s="60">
        <v>1156.5841945003608</v>
      </c>
      <c r="D51" s="59">
        <v>1214.3582591127304</v>
      </c>
      <c r="E51" s="60">
        <v>944.34768910150524</v>
      </c>
      <c r="F51" s="61">
        <v>17107.844900859924</v>
      </c>
      <c r="G51" s="62">
        <v>78507.528770906865</v>
      </c>
      <c r="H51" s="63">
        <v>9.648345791032936</v>
      </c>
      <c r="I51" s="64">
        <v>1.3939670442924461</v>
      </c>
      <c r="J51" s="63">
        <v>1.5614586875871028</v>
      </c>
      <c r="K51" s="64">
        <v>1.1781345779873198</v>
      </c>
      <c r="L51" s="63">
        <v>25.903020396560301</v>
      </c>
      <c r="M51" s="273">
        <v>6.6104035599202087</v>
      </c>
      <c r="N51" s="59">
        <v>5073.833441038284</v>
      </c>
      <c r="O51" s="60">
        <v>829.7069857110024</v>
      </c>
      <c r="P51" s="59">
        <v>777.70758122922791</v>
      </c>
      <c r="Q51" s="60">
        <v>801.56181368922466</v>
      </c>
      <c r="R51" s="61">
        <v>660.45753116619937</v>
      </c>
      <c r="S51" s="62">
        <v>11876.359447539462</v>
      </c>
      <c r="T51" s="61">
        <v>434295.86197364668</v>
      </c>
      <c r="U51" s="62">
        <v>8731.7952271440972</v>
      </c>
      <c r="V51" s="61">
        <v>8628.3860901926546</v>
      </c>
      <c r="W51" s="62">
        <v>7011.0506951069019</v>
      </c>
      <c r="X51" s="61">
        <v>5705.1733636557456</v>
      </c>
      <c r="Y51" s="61">
        <v>57691.256099432256</v>
      </c>
    </row>
    <row r="52" spans="1:25">
      <c r="A52" s="111" t="s">
        <v>602</v>
      </c>
      <c r="B52" s="50">
        <v>50164.375906360969</v>
      </c>
      <c r="C52" s="51">
        <v>1216.401233181432</v>
      </c>
      <c r="D52" s="50">
        <v>1228.2836752259361</v>
      </c>
      <c r="E52" s="51">
        <v>892.90418643043756</v>
      </c>
      <c r="F52" s="52">
        <v>17486.650044540842</v>
      </c>
      <c r="G52" s="53">
        <v>79110.272108843536</v>
      </c>
      <c r="H52" s="54">
        <v>9.9246328525711274</v>
      </c>
      <c r="I52" s="58">
        <v>1.3758642156484127</v>
      </c>
      <c r="J52" s="54">
        <v>1.6321734539579664</v>
      </c>
      <c r="K52" s="58">
        <v>1.1892741406451599</v>
      </c>
      <c r="L52" s="54">
        <v>26.560469034432007</v>
      </c>
      <c r="M52" s="272">
        <v>6.6963265306122448</v>
      </c>
      <c r="N52" s="50">
        <v>5054.532157667184</v>
      </c>
      <c r="O52" s="51">
        <v>884.0997675109752</v>
      </c>
      <c r="P52" s="50">
        <v>752.54481822834998</v>
      </c>
      <c r="Q52" s="51">
        <v>750.79761336276351</v>
      </c>
      <c r="R52" s="52">
        <v>658.37128184264361</v>
      </c>
      <c r="S52" s="53">
        <v>11813.980657483035</v>
      </c>
      <c r="T52" s="52">
        <v>444814.09924159397</v>
      </c>
      <c r="U52" s="53">
        <v>9203.0040764655896</v>
      </c>
      <c r="V52" s="52">
        <v>8771.7284364263196</v>
      </c>
      <c r="W52" s="53">
        <v>6650.8969237951833</v>
      </c>
      <c r="X52" s="52">
        <v>5743.3330299391919</v>
      </c>
      <c r="Y52" s="52">
        <v>57948.854693877554</v>
      </c>
    </row>
    <row r="53" spans="1:25">
      <c r="A53" s="111" t="s">
        <v>603</v>
      </c>
      <c r="B53" s="50">
        <v>45085.254309283431</v>
      </c>
      <c r="C53" s="51">
        <v>1253.2643831914372</v>
      </c>
      <c r="D53" s="50">
        <v>1292.0486732787524</v>
      </c>
      <c r="E53" s="51">
        <v>943.68926450416484</v>
      </c>
      <c r="F53" s="52">
        <v>15348.022802830108</v>
      </c>
      <c r="G53" s="53">
        <v>79644.270212440781</v>
      </c>
      <c r="H53" s="54">
        <v>8.8094927357793651</v>
      </c>
      <c r="I53" s="58">
        <v>1.3908007410757268</v>
      </c>
      <c r="J53" s="54">
        <v>1.7243950957182079</v>
      </c>
      <c r="K53" s="58">
        <v>1.1876334321861806</v>
      </c>
      <c r="L53" s="54">
        <v>23.29312647401472</v>
      </c>
      <c r="M53" s="272">
        <v>6.6671251719394773</v>
      </c>
      <c r="N53" s="50">
        <v>5117.8036762743059</v>
      </c>
      <c r="O53" s="51">
        <v>901.1099478003506</v>
      </c>
      <c r="P53" s="50">
        <v>749.27647178248094</v>
      </c>
      <c r="Q53" s="51">
        <v>794.59641243597673</v>
      </c>
      <c r="R53" s="52">
        <v>658.90780355106097</v>
      </c>
      <c r="S53" s="53">
        <v>11945.818948719712</v>
      </c>
      <c r="T53" s="52">
        <v>396917.68793400639</v>
      </c>
      <c r="U53" s="53">
        <v>9474.7924483562547</v>
      </c>
      <c r="V53" s="52">
        <v>9204.4231471986877</v>
      </c>
      <c r="W53" s="53">
        <v>6998.3506567200775</v>
      </c>
      <c r="X53" s="52">
        <v>4958.1992583752453</v>
      </c>
      <c r="Y53" s="52">
        <v>59706.535075653373</v>
      </c>
    </row>
    <row r="54" spans="1:25">
      <c r="A54" s="111" t="s">
        <v>604</v>
      </c>
      <c r="B54" s="50">
        <v>48050.407483405615</v>
      </c>
      <c r="C54" s="51">
        <v>1189.1431679000625</v>
      </c>
      <c r="D54" s="50">
        <v>1283.8063243747724</v>
      </c>
      <c r="E54" s="51">
        <v>874.38870978516718</v>
      </c>
      <c r="F54" s="52">
        <v>16593.01865498583</v>
      </c>
      <c r="G54" s="53">
        <v>76092.086862982382</v>
      </c>
      <c r="H54" s="54">
        <v>9.6100048189774441</v>
      </c>
      <c r="I54" s="58">
        <v>1.3983255443029641</v>
      </c>
      <c r="J54" s="54">
        <v>1.698566227899067</v>
      </c>
      <c r="K54" s="58">
        <v>1.1899586210148658</v>
      </c>
      <c r="L54" s="54">
        <v>25.139036330842565</v>
      </c>
      <c r="M54" s="272">
        <v>6.3494688718569314</v>
      </c>
      <c r="N54" s="50">
        <v>5000.0398947269659</v>
      </c>
      <c r="O54" s="51">
        <v>850.40509539774257</v>
      </c>
      <c r="P54" s="50">
        <v>755.81764389763862</v>
      </c>
      <c r="Q54" s="51">
        <v>734.80597925282291</v>
      </c>
      <c r="R54" s="52">
        <v>660.04990949586227</v>
      </c>
      <c r="S54" s="53">
        <v>11984.008174329218</v>
      </c>
      <c r="T54" s="52">
        <v>425365.92480840679</v>
      </c>
      <c r="U54" s="53">
        <v>8994.1655676010323</v>
      </c>
      <c r="V54" s="52">
        <v>9139.3155106897066</v>
      </c>
      <c r="W54" s="53">
        <v>6468.5496917206665</v>
      </c>
      <c r="X54" s="52">
        <v>5395.0938246156493</v>
      </c>
      <c r="Y54" s="52">
        <v>55934.992739007663</v>
      </c>
    </row>
    <row r="55" spans="1:25">
      <c r="A55" s="111" t="s">
        <v>605</v>
      </c>
      <c r="B55" s="50">
        <v>50742.317193290422</v>
      </c>
      <c r="C55" s="51">
        <v>1235.0392670865142</v>
      </c>
      <c r="D55" s="50">
        <v>1158.0648183801823</v>
      </c>
      <c r="E55" s="51">
        <v>868.18381492813796</v>
      </c>
      <c r="F55" s="52">
        <v>17218.379569475957</v>
      </c>
      <c r="G55" s="53">
        <v>81839.35572849965</v>
      </c>
      <c r="H55" s="54">
        <v>9.6467329822508283</v>
      </c>
      <c r="I55" s="58">
        <v>1.39987030815513</v>
      </c>
      <c r="J55" s="54">
        <v>1.6851322900323182</v>
      </c>
      <c r="K55" s="58">
        <v>1.1781133524332856</v>
      </c>
      <c r="L55" s="54">
        <v>26.159570582701566</v>
      </c>
      <c r="M55" s="272">
        <v>6.6571766328440551</v>
      </c>
      <c r="N55" s="50">
        <v>5260.0520079338767</v>
      </c>
      <c r="O55" s="51">
        <v>882.25263432735824</v>
      </c>
      <c r="P55" s="50">
        <v>687.22486966170015</v>
      </c>
      <c r="Q55" s="51">
        <v>736.92723466293251</v>
      </c>
      <c r="R55" s="52">
        <v>658.20574214096177</v>
      </c>
      <c r="S55" s="53">
        <v>12293.403080929902</v>
      </c>
      <c r="T55" s="52">
        <v>451648.8693485469</v>
      </c>
      <c r="U55" s="53">
        <v>9307.2748882233336</v>
      </c>
      <c r="V55" s="52">
        <v>8228.4646655057404</v>
      </c>
      <c r="W55" s="53">
        <v>6429.833238495552</v>
      </c>
      <c r="X55" s="52">
        <v>5611.4526700237948</v>
      </c>
      <c r="Y55" s="52">
        <v>62410.377893803568</v>
      </c>
    </row>
    <row r="56" spans="1:25">
      <c r="A56" s="171" t="s">
        <v>606</v>
      </c>
      <c r="B56" s="59">
        <v>54538.73273086112</v>
      </c>
      <c r="C56" s="60">
        <v>1299.154952437892</v>
      </c>
      <c r="D56" s="59">
        <v>1265.6452668247157</v>
      </c>
      <c r="E56" s="60">
        <v>959.63462784907824</v>
      </c>
      <c r="F56" s="61">
        <v>15558.561635582564</v>
      </c>
      <c r="G56" s="62">
        <v>95382.134607081171</v>
      </c>
      <c r="H56" s="63">
        <v>8.8558452500490521</v>
      </c>
      <c r="I56" s="64">
        <v>1.3403956480146517</v>
      </c>
      <c r="J56" s="63">
        <v>1.6352497366952736</v>
      </c>
      <c r="K56" s="64">
        <v>1.1501253482775984</v>
      </c>
      <c r="L56" s="63">
        <v>23.482528290025147</v>
      </c>
      <c r="M56" s="273">
        <v>7.5827936096718478</v>
      </c>
      <c r="N56" s="59">
        <v>6158.5011019201174</v>
      </c>
      <c r="O56" s="60">
        <v>969.23244592904791</v>
      </c>
      <c r="P56" s="59">
        <v>773.97674399416019</v>
      </c>
      <c r="Q56" s="60">
        <v>834.37394827112132</v>
      </c>
      <c r="R56" s="61">
        <v>662.559050006191</v>
      </c>
      <c r="S56" s="62">
        <v>12578.759164092417</v>
      </c>
      <c r="T56" s="61">
        <v>488880.86663665849</v>
      </c>
      <c r="U56" s="62">
        <v>9825.8397340563988</v>
      </c>
      <c r="V56" s="61">
        <v>9009.238613211508</v>
      </c>
      <c r="W56" s="62">
        <v>7220.7387217374871</v>
      </c>
      <c r="X56" s="61">
        <v>5214.1321510896896</v>
      </c>
      <c r="Y56" s="61">
        <v>71429.228087219337</v>
      </c>
    </row>
  </sheetData>
  <customSheetViews>
    <customSheetView guid="{6F28069D-A7F4-41D2-AA1B-4487F97E36F1}" showPageBreaks="1" printArea="1" showRuler="0">
      <pageMargins left="0.78740157480314965" right="0" top="0.78740157480314965" bottom="0.39370078740157483" header="0.51181102362204722" footer="0.51181102362204722"/>
      <pageSetup paperSize="8" orientation="landscape" horizontalDpi="4294967292" r:id="rId1"/>
      <headerFooter alignWithMargins="0"/>
    </customSheetView>
  </customSheetViews>
  <mergeCells count="26">
    <mergeCell ref="AA5:AB5"/>
    <mergeCell ref="M4:M5"/>
    <mergeCell ref="J4:J5"/>
    <mergeCell ref="K4:K5"/>
    <mergeCell ref="R4:R5"/>
    <mergeCell ref="F4:F5"/>
    <mergeCell ref="G4:G5"/>
    <mergeCell ref="H4:I4"/>
    <mergeCell ref="T3:Y3"/>
    <mergeCell ref="T4:U4"/>
    <mergeCell ref="V4:V5"/>
    <mergeCell ref="W4:W5"/>
    <mergeCell ref="X4:X5"/>
    <mergeCell ref="Y4:Y5"/>
    <mergeCell ref="S4:S5"/>
    <mergeCell ref="H3:M3"/>
    <mergeCell ref="L4:L5"/>
    <mergeCell ref="N3:Q3"/>
    <mergeCell ref="N4:O4"/>
    <mergeCell ref="P4:P5"/>
    <mergeCell ref="Q4:Q5"/>
    <mergeCell ref="A3:A5"/>
    <mergeCell ref="D4:D5"/>
    <mergeCell ref="E4:E5"/>
    <mergeCell ref="B3:E3"/>
    <mergeCell ref="B4:C4"/>
  </mergeCells>
  <phoneticPr fontId="2"/>
  <pageMargins left="0.78740157480314965" right="0" top="0.59055118110236227" bottom="0.39370078740157483" header="0.51181102362204722" footer="0.51181102362204722"/>
  <pageSetup paperSize="9" scale="67" orientation="landscape" horizontalDpi="4294967292" r:id="rId2"/>
  <headerFooter alignWithMargins="0"/>
  <colBreaks count="1" manualBreakCount="1">
    <brk id="13" max="5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dimension ref="A1:AA56"/>
  <sheetViews>
    <sheetView workbookViewId="0"/>
  </sheetViews>
  <sheetFormatPr defaultColWidth="9" defaultRowHeight="13"/>
  <cols>
    <col min="1" max="1" width="14.90625" style="6" customWidth="1"/>
    <col min="2" max="26" width="14.6328125" style="5" customWidth="1"/>
    <col min="27" max="27" width="13.453125" style="5" customWidth="1"/>
    <col min="28" max="16384" width="9" style="5"/>
  </cols>
  <sheetData>
    <row r="1" spans="1:27" ht="28.5" customHeight="1">
      <c r="B1" s="3" t="s">
        <v>126</v>
      </c>
      <c r="C1" s="3"/>
      <c r="D1" s="3"/>
      <c r="E1" s="3"/>
      <c r="F1" s="3"/>
      <c r="G1" s="3"/>
      <c r="H1" s="3"/>
      <c r="I1" s="3"/>
      <c r="J1" s="3"/>
      <c r="K1" s="3"/>
      <c r="L1" s="3"/>
      <c r="M1" s="269"/>
      <c r="N1" s="3" t="s">
        <v>127</v>
      </c>
      <c r="O1" s="3"/>
      <c r="P1" s="3"/>
      <c r="Q1" s="3"/>
      <c r="R1" s="3"/>
      <c r="S1" s="3"/>
      <c r="T1" s="3"/>
      <c r="U1" s="3"/>
      <c r="V1" s="3"/>
      <c r="W1" s="3"/>
      <c r="X1" s="3"/>
      <c r="Y1" s="269"/>
      <c r="Z1" s="269"/>
      <c r="AA1" s="269"/>
    </row>
    <row r="2" spans="1:27">
      <c r="A2" s="212"/>
      <c r="M2" s="8" t="e">
        <f>"（"&amp;#REF!&amp;"年"&amp;#REF!&amp;"月診療分）"</f>
        <v>#REF!</v>
      </c>
      <c r="Y2" s="8" t="e">
        <f>"（"&amp;#REF!&amp;"年"&amp;#REF!&amp;"月診療分）"</f>
        <v>#REF!</v>
      </c>
    </row>
    <row r="3" spans="1:27" ht="13.5" customHeight="1">
      <c r="A3" s="840" t="s">
        <v>559</v>
      </c>
      <c r="B3" s="766" t="s">
        <v>608</v>
      </c>
      <c r="C3" s="815"/>
      <c r="D3" s="815"/>
      <c r="E3" s="767"/>
      <c r="F3" s="270" t="s">
        <v>609</v>
      </c>
      <c r="G3" s="271" t="s">
        <v>610</v>
      </c>
      <c r="H3" s="766" t="s">
        <v>611</v>
      </c>
      <c r="I3" s="855"/>
      <c r="J3" s="855"/>
      <c r="K3" s="855"/>
      <c r="L3" s="855"/>
      <c r="M3" s="856"/>
      <c r="N3" s="766" t="s">
        <v>612</v>
      </c>
      <c r="O3" s="815"/>
      <c r="P3" s="815"/>
      <c r="Q3" s="767"/>
      <c r="R3" s="271" t="s">
        <v>222</v>
      </c>
      <c r="S3" s="271" t="s">
        <v>614</v>
      </c>
      <c r="T3" s="766" t="s">
        <v>615</v>
      </c>
      <c r="U3" s="855"/>
      <c r="V3" s="855"/>
      <c r="W3" s="855"/>
      <c r="X3" s="855"/>
      <c r="Y3" s="856"/>
      <c r="Z3" s="261"/>
    </row>
    <row r="4" spans="1:27" ht="13.5" customHeight="1">
      <c r="A4" s="841"/>
      <c r="B4" s="766" t="s">
        <v>542</v>
      </c>
      <c r="C4" s="767"/>
      <c r="D4" s="840" t="s">
        <v>555</v>
      </c>
      <c r="E4" s="840" t="s">
        <v>461</v>
      </c>
      <c r="F4" s="793" t="s">
        <v>233</v>
      </c>
      <c r="G4" s="857" t="s">
        <v>551</v>
      </c>
      <c r="H4" s="766" t="s">
        <v>542</v>
      </c>
      <c r="I4" s="767"/>
      <c r="J4" s="840" t="s">
        <v>555</v>
      </c>
      <c r="K4" s="840" t="s">
        <v>461</v>
      </c>
      <c r="L4" s="793" t="s">
        <v>233</v>
      </c>
      <c r="M4" s="857" t="s">
        <v>551</v>
      </c>
      <c r="N4" s="766" t="s">
        <v>542</v>
      </c>
      <c r="O4" s="767"/>
      <c r="P4" s="840" t="s">
        <v>555</v>
      </c>
      <c r="Q4" s="840" t="s">
        <v>461</v>
      </c>
      <c r="R4" s="793" t="s">
        <v>233</v>
      </c>
      <c r="S4" s="840" t="s">
        <v>551</v>
      </c>
      <c r="T4" s="766" t="s">
        <v>542</v>
      </c>
      <c r="U4" s="767"/>
      <c r="V4" s="840" t="s">
        <v>555</v>
      </c>
      <c r="W4" s="840" t="s">
        <v>461</v>
      </c>
      <c r="X4" s="793" t="s">
        <v>233</v>
      </c>
      <c r="Y4" s="857" t="s">
        <v>551</v>
      </c>
    </row>
    <row r="5" spans="1:27">
      <c r="A5" s="772"/>
      <c r="B5" s="11" t="s">
        <v>547</v>
      </c>
      <c r="C5" s="13" t="s">
        <v>548</v>
      </c>
      <c r="D5" s="772"/>
      <c r="E5" s="853"/>
      <c r="F5" s="843"/>
      <c r="G5" s="858"/>
      <c r="H5" s="11" t="s">
        <v>547</v>
      </c>
      <c r="I5" s="13" t="s">
        <v>548</v>
      </c>
      <c r="J5" s="772"/>
      <c r="K5" s="853"/>
      <c r="L5" s="843"/>
      <c r="M5" s="860"/>
      <c r="N5" s="11" t="s">
        <v>547</v>
      </c>
      <c r="O5" s="11" t="s">
        <v>548</v>
      </c>
      <c r="P5" s="853"/>
      <c r="Q5" s="772"/>
      <c r="R5" s="843"/>
      <c r="S5" s="772"/>
      <c r="T5" s="39" t="s">
        <v>547</v>
      </c>
      <c r="U5" s="11" t="s">
        <v>548</v>
      </c>
      <c r="V5" s="853"/>
      <c r="W5" s="772"/>
      <c r="X5" s="843"/>
      <c r="Y5" s="853"/>
    </row>
    <row r="6" spans="1:27">
      <c r="A6" s="9"/>
      <c r="B6" s="14" t="s">
        <v>546</v>
      </c>
      <c r="C6" s="15" t="s">
        <v>546</v>
      </c>
      <c r="D6" s="16" t="s">
        <v>546</v>
      </c>
      <c r="E6" s="15" t="s">
        <v>546</v>
      </c>
      <c r="F6" s="16" t="s">
        <v>613</v>
      </c>
      <c r="G6" s="15" t="s">
        <v>613</v>
      </c>
      <c r="H6" s="16" t="s">
        <v>545</v>
      </c>
      <c r="I6" s="227" t="s">
        <v>545</v>
      </c>
      <c r="J6" s="16" t="s">
        <v>545</v>
      </c>
      <c r="K6" s="227" t="s">
        <v>557</v>
      </c>
      <c r="L6" s="16" t="s">
        <v>211</v>
      </c>
      <c r="M6" s="16" t="s">
        <v>545</v>
      </c>
      <c r="N6" s="16" t="s">
        <v>546</v>
      </c>
      <c r="O6" s="227" t="s">
        <v>546</v>
      </c>
      <c r="P6" s="16" t="s">
        <v>546</v>
      </c>
      <c r="Q6" s="227" t="s">
        <v>546</v>
      </c>
      <c r="R6" s="16" t="s">
        <v>613</v>
      </c>
      <c r="S6" s="15" t="s">
        <v>613</v>
      </c>
      <c r="T6" s="16" t="s">
        <v>613</v>
      </c>
      <c r="U6" s="227" t="s">
        <v>613</v>
      </c>
      <c r="V6" s="16" t="s">
        <v>613</v>
      </c>
      <c r="W6" s="227" t="s">
        <v>613</v>
      </c>
      <c r="X6" s="16" t="s">
        <v>613</v>
      </c>
      <c r="Y6" s="16" t="s">
        <v>613</v>
      </c>
    </row>
    <row r="7" spans="1:27" s="19" customFormat="1" ht="19" customHeight="1">
      <c r="A7" s="153" t="e">
        <f>IF(#REF!&lt;=2,"平成"&amp;#REF!&amp;"年"&amp;#REF!&amp;"月","平成"&amp;#REF!&amp;"年"&amp;#REF!&amp;"月")</f>
        <v>#REF!</v>
      </c>
      <c r="B7" s="40">
        <v>43391.81257737508</v>
      </c>
      <c r="C7" s="41">
        <v>1651.0165688015093</v>
      </c>
      <c r="D7" s="40">
        <v>1645.4471293797242</v>
      </c>
      <c r="E7" s="41">
        <v>1449.4009372354049</v>
      </c>
      <c r="F7" s="42">
        <v>34029.763715998153</v>
      </c>
      <c r="G7" s="43">
        <v>71803.555152770583</v>
      </c>
      <c r="H7" s="44">
        <v>18.199419873807603</v>
      </c>
      <c r="I7" s="44">
        <v>2.0894282293257986</v>
      </c>
      <c r="J7" s="44">
        <v>2.3702166521253436</v>
      </c>
      <c r="K7" s="44">
        <v>1.5032692770138874</v>
      </c>
      <c r="L7" s="44">
        <v>49.77743839967215</v>
      </c>
      <c r="M7" s="44">
        <v>7.2739513205592958</v>
      </c>
      <c r="N7" s="40">
        <v>2384.2415240841869</v>
      </c>
      <c r="O7" s="40">
        <v>790.17625282790755</v>
      </c>
      <c r="P7" s="40">
        <v>694.21802766606697</v>
      </c>
      <c r="Q7" s="40">
        <v>964.16587460266112</v>
      </c>
      <c r="R7" s="42">
        <v>683.63830703313749</v>
      </c>
      <c r="S7" s="42">
        <v>9871.3274241777017</v>
      </c>
      <c r="T7" s="42">
        <v>401928.75243563292</v>
      </c>
      <c r="U7" s="42">
        <v>14641.14053340849</v>
      </c>
      <c r="V7" s="43">
        <v>14301.898127838616</v>
      </c>
      <c r="W7" s="42">
        <v>12744.284291371494</v>
      </c>
      <c r="X7" s="43">
        <v>20521.67652143845</v>
      </c>
      <c r="Y7" s="42">
        <v>63699.64707405489</v>
      </c>
    </row>
    <row r="8" spans="1:27" s="19" customFormat="1" ht="19" customHeight="1">
      <c r="A8" s="153" t="e">
        <f>IF(#REF!&lt;=2,"平成"&amp;#REF!&amp;"年"&amp;#REF!&amp;"月","平成"&amp;#REF!&amp;"年"&amp;#REF!&amp;"月")</f>
        <v>#REF!</v>
      </c>
      <c r="B8" s="40">
        <v>44461.211271784341</v>
      </c>
      <c r="C8" s="41">
        <v>1682.4271113418276</v>
      </c>
      <c r="D8" s="40">
        <v>1637.9750966410497</v>
      </c>
      <c r="E8" s="41">
        <v>1477.8220762843118</v>
      </c>
      <c r="F8" s="42">
        <v>35513.070791180617</v>
      </c>
      <c r="G8" s="43">
        <v>73619.770665322576</v>
      </c>
      <c r="H8" s="44">
        <v>18.996677090317871</v>
      </c>
      <c r="I8" s="44">
        <v>2.144260734625139</v>
      </c>
      <c r="J8" s="44">
        <v>2.3855900879395051</v>
      </c>
      <c r="K8" s="44">
        <v>1.5330920043910981</v>
      </c>
      <c r="L8" s="44">
        <v>51.880104339878905</v>
      </c>
      <c r="M8" s="44">
        <v>7.53679435483871</v>
      </c>
      <c r="N8" s="40">
        <v>2340.4730764437272</v>
      </c>
      <c r="O8" s="40">
        <v>784.61871925101991</v>
      </c>
      <c r="P8" s="40">
        <v>686.61213211856136</v>
      </c>
      <c r="Q8" s="40">
        <v>963.94872065832874</v>
      </c>
      <c r="R8" s="42">
        <v>684.52196160836604</v>
      </c>
      <c r="S8" s="42">
        <v>9768.0482177489466</v>
      </c>
      <c r="T8" s="42">
        <v>412354.71322102688</v>
      </c>
      <c r="U8" s="42">
        <v>14920.630474208958</v>
      </c>
      <c r="V8" s="43">
        <v>14245.758890206527</v>
      </c>
      <c r="W8" s="42">
        <v>12992.364045098184</v>
      </c>
      <c r="X8" s="43">
        <v>21453.501136060724</v>
      </c>
      <c r="Y8" s="42">
        <v>65343.873487903227</v>
      </c>
    </row>
    <row r="9" spans="1:27" s="19" customFormat="1" ht="19" customHeight="1">
      <c r="A9" s="158" t="e">
        <f>"平成"&amp;#REF!&amp;"年"&amp;#REF!&amp;"月"</f>
        <v>#REF!</v>
      </c>
      <c r="B9" s="45" t="e">
        <f>#REF!/#REF!</f>
        <v>#REF!</v>
      </c>
      <c r="C9" s="46" t="e">
        <f>#REF!/#REF!</f>
        <v>#REF!</v>
      </c>
      <c r="D9" s="45" t="e">
        <f>#REF!/#REF!</f>
        <v>#REF!</v>
      </c>
      <c r="E9" s="46" t="e">
        <f>#REF!/#REF!</f>
        <v>#REF!</v>
      </c>
      <c r="F9" s="47" t="e">
        <f>#REF!/#REF!</f>
        <v>#REF!</v>
      </c>
      <c r="G9" s="48" t="e">
        <f>#REF!/#REF!</f>
        <v>#REF!</v>
      </c>
      <c r="H9" s="49" t="e">
        <f>#REF!/#REF!</f>
        <v>#REF!</v>
      </c>
      <c r="I9" s="49" t="e">
        <f>#REF!/#REF!</f>
        <v>#REF!</v>
      </c>
      <c r="J9" s="49" t="e">
        <f>#REF!/#REF!</f>
        <v>#REF!</v>
      </c>
      <c r="K9" s="49" t="e">
        <f>#REF!/#REF!</f>
        <v>#REF!</v>
      </c>
      <c r="L9" s="49" t="e">
        <f>#REF!/#REF!</f>
        <v>#REF!</v>
      </c>
      <c r="M9" s="49" t="e">
        <f>#REF!/#REF!</f>
        <v>#REF!</v>
      </c>
      <c r="N9" s="45" t="e">
        <f>#REF!/#REF!</f>
        <v>#REF!</v>
      </c>
      <c r="O9" s="45" t="e">
        <f>#REF!/#REF!</f>
        <v>#REF!</v>
      </c>
      <c r="P9" s="45" t="e">
        <f>#REF!/#REF!</f>
        <v>#REF!</v>
      </c>
      <c r="Q9" s="45" t="e">
        <f>#REF!/#REF!</f>
        <v>#REF!</v>
      </c>
      <c r="R9" s="47" t="e">
        <f>#REF!/#REF!</f>
        <v>#REF!</v>
      </c>
      <c r="S9" s="47" t="e">
        <f>#REF!/#REF!</f>
        <v>#REF!</v>
      </c>
      <c r="T9" s="47" t="e">
        <f>#REF!/#REF!</f>
        <v>#REF!</v>
      </c>
      <c r="U9" s="47" t="e">
        <f>#REF!/#REF!</f>
        <v>#REF!</v>
      </c>
      <c r="V9" s="48" t="e">
        <f>#REF!/#REF!</f>
        <v>#REF!</v>
      </c>
      <c r="W9" s="47" t="e">
        <f>#REF!/#REF!</f>
        <v>#REF!</v>
      </c>
      <c r="X9" s="48" t="e">
        <f>#REF!/#REF!</f>
        <v>#REF!</v>
      </c>
      <c r="Y9" s="47" t="e">
        <f>#REF!/#REF!</f>
        <v>#REF!</v>
      </c>
    </row>
    <row r="10" spans="1:27">
      <c r="A10" s="111" t="s">
        <v>560</v>
      </c>
      <c r="B10" s="50" t="e">
        <f>#REF!/#REF!</f>
        <v>#REF!</v>
      </c>
      <c r="C10" s="51" t="e">
        <f>#REF!/#REF!</f>
        <v>#REF!</v>
      </c>
      <c r="D10" s="50" t="e">
        <f>#REF!/#REF!</f>
        <v>#REF!</v>
      </c>
      <c r="E10" s="51" t="e">
        <f>#REF!/#REF!</f>
        <v>#REF!</v>
      </c>
      <c r="F10" s="52" t="e">
        <f>#REF!/#REF!</f>
        <v>#REF!</v>
      </c>
      <c r="G10" s="53" t="e">
        <f>#REF!/#REF!</f>
        <v>#REF!</v>
      </c>
      <c r="H10" s="54" t="e">
        <f>#REF!/#REF!</f>
        <v>#REF!</v>
      </c>
      <c r="I10" s="58" t="e">
        <f>#REF!/#REF!</f>
        <v>#REF!</v>
      </c>
      <c r="J10" s="54" t="e">
        <f>#REF!/#REF!</f>
        <v>#REF!</v>
      </c>
      <c r="K10" s="58" t="e">
        <f>#REF!/#REF!</f>
        <v>#REF!</v>
      </c>
      <c r="L10" s="54" t="e">
        <f>#REF!/#REF!</f>
        <v>#REF!</v>
      </c>
      <c r="M10" s="272" t="e">
        <f>#REF!/#REF!</f>
        <v>#REF!</v>
      </c>
      <c r="N10" s="50" t="e">
        <f>#REF!/#REF!</f>
        <v>#REF!</v>
      </c>
      <c r="O10" s="51" t="e">
        <f>#REF!/#REF!</f>
        <v>#REF!</v>
      </c>
      <c r="P10" s="50" t="e">
        <f>#REF!/#REF!</f>
        <v>#REF!</v>
      </c>
      <c r="Q10" s="51" t="e">
        <f>#REF!/#REF!</f>
        <v>#REF!</v>
      </c>
      <c r="R10" s="52" t="e">
        <f>#REF!/#REF!</f>
        <v>#REF!</v>
      </c>
      <c r="S10" s="53" t="e">
        <f>#REF!/#REF!</f>
        <v>#REF!</v>
      </c>
      <c r="T10" s="52" t="e">
        <f>#REF!/#REF!</f>
        <v>#REF!</v>
      </c>
      <c r="U10" s="53" t="e">
        <f>#REF!/#REF!</f>
        <v>#REF!</v>
      </c>
      <c r="V10" s="52" t="e">
        <f>#REF!/#REF!</f>
        <v>#REF!</v>
      </c>
      <c r="W10" s="53" t="e">
        <f>#REF!/#REF!</f>
        <v>#REF!</v>
      </c>
      <c r="X10" s="52" t="e">
        <f>#REF!/#REF!</f>
        <v>#REF!</v>
      </c>
      <c r="Y10" s="52" t="e">
        <f>#REF!/#REF!</f>
        <v>#REF!</v>
      </c>
    </row>
    <row r="11" spans="1:27">
      <c r="A11" s="111" t="s">
        <v>561</v>
      </c>
      <c r="B11" s="50" t="e">
        <f>#REF!/#REF!</f>
        <v>#REF!</v>
      </c>
      <c r="C11" s="51" t="e">
        <f>#REF!/#REF!</f>
        <v>#REF!</v>
      </c>
      <c r="D11" s="50" t="e">
        <f>#REF!/#REF!</f>
        <v>#REF!</v>
      </c>
      <c r="E11" s="51" t="e">
        <f>#REF!/#REF!</f>
        <v>#REF!</v>
      </c>
      <c r="F11" s="52" t="e">
        <f>#REF!/#REF!</f>
        <v>#REF!</v>
      </c>
      <c r="G11" s="53" t="e">
        <f>#REF!/#REF!</f>
        <v>#REF!</v>
      </c>
      <c r="H11" s="54" t="e">
        <f>#REF!/#REF!</f>
        <v>#REF!</v>
      </c>
      <c r="I11" s="58" t="e">
        <f>#REF!/#REF!</f>
        <v>#REF!</v>
      </c>
      <c r="J11" s="54" t="e">
        <f>#REF!/#REF!</f>
        <v>#REF!</v>
      </c>
      <c r="K11" s="58" t="e">
        <f>#REF!/#REF!</f>
        <v>#REF!</v>
      </c>
      <c r="L11" s="54" t="e">
        <f>#REF!/#REF!</f>
        <v>#REF!</v>
      </c>
      <c r="M11" s="272" t="e">
        <f>#REF!/#REF!</f>
        <v>#REF!</v>
      </c>
      <c r="N11" s="50" t="e">
        <f>#REF!/#REF!</f>
        <v>#REF!</v>
      </c>
      <c r="O11" s="51" t="e">
        <f>#REF!/#REF!</f>
        <v>#REF!</v>
      </c>
      <c r="P11" s="50" t="e">
        <f>#REF!/#REF!</f>
        <v>#REF!</v>
      </c>
      <c r="Q11" s="51" t="e">
        <f>#REF!/#REF!</f>
        <v>#REF!</v>
      </c>
      <c r="R11" s="52" t="e">
        <f>#REF!/#REF!</f>
        <v>#REF!</v>
      </c>
      <c r="S11" s="53" t="e">
        <f>#REF!/#REF!</f>
        <v>#REF!</v>
      </c>
      <c r="T11" s="52" t="e">
        <f>#REF!/#REF!</f>
        <v>#REF!</v>
      </c>
      <c r="U11" s="53" t="e">
        <f>#REF!/#REF!</f>
        <v>#REF!</v>
      </c>
      <c r="V11" s="52" t="e">
        <f>#REF!/#REF!</f>
        <v>#REF!</v>
      </c>
      <c r="W11" s="53" t="e">
        <f>#REF!/#REF!</f>
        <v>#REF!</v>
      </c>
      <c r="X11" s="52" t="e">
        <f>#REF!/#REF!</f>
        <v>#REF!</v>
      </c>
      <c r="Y11" s="52" t="e">
        <f>#REF!/#REF!</f>
        <v>#REF!</v>
      </c>
    </row>
    <row r="12" spans="1:27">
      <c r="A12" s="111" t="s">
        <v>562</v>
      </c>
      <c r="B12" s="50" t="e">
        <f>#REF!/#REF!</f>
        <v>#REF!</v>
      </c>
      <c r="C12" s="51" t="e">
        <f>#REF!/#REF!</f>
        <v>#REF!</v>
      </c>
      <c r="D12" s="50" t="e">
        <f>#REF!/#REF!</f>
        <v>#REF!</v>
      </c>
      <c r="E12" s="51" t="e">
        <f>#REF!/#REF!</f>
        <v>#REF!</v>
      </c>
      <c r="F12" s="52" t="e">
        <f>#REF!/#REF!</f>
        <v>#REF!</v>
      </c>
      <c r="G12" s="53" t="e">
        <f>#REF!/#REF!</f>
        <v>#REF!</v>
      </c>
      <c r="H12" s="54" t="e">
        <f>#REF!/#REF!</f>
        <v>#REF!</v>
      </c>
      <c r="I12" s="58" t="e">
        <f>#REF!/#REF!</f>
        <v>#REF!</v>
      </c>
      <c r="J12" s="54" t="e">
        <f>#REF!/#REF!</f>
        <v>#REF!</v>
      </c>
      <c r="K12" s="58" t="e">
        <f>#REF!/#REF!</f>
        <v>#REF!</v>
      </c>
      <c r="L12" s="54" t="e">
        <f>#REF!/#REF!</f>
        <v>#REF!</v>
      </c>
      <c r="M12" s="272" t="e">
        <f>#REF!/#REF!</f>
        <v>#REF!</v>
      </c>
      <c r="N12" s="50" t="e">
        <f>#REF!/#REF!</f>
        <v>#REF!</v>
      </c>
      <c r="O12" s="51" t="e">
        <f>#REF!/#REF!</f>
        <v>#REF!</v>
      </c>
      <c r="P12" s="50" t="e">
        <f>#REF!/#REF!</f>
        <v>#REF!</v>
      </c>
      <c r="Q12" s="51" t="e">
        <f>#REF!/#REF!</f>
        <v>#REF!</v>
      </c>
      <c r="R12" s="52" t="e">
        <f>#REF!/#REF!</f>
        <v>#REF!</v>
      </c>
      <c r="S12" s="53" t="e">
        <f>#REF!/#REF!</f>
        <v>#REF!</v>
      </c>
      <c r="T12" s="52" t="e">
        <f>#REF!/#REF!</f>
        <v>#REF!</v>
      </c>
      <c r="U12" s="53" t="e">
        <f>#REF!/#REF!</f>
        <v>#REF!</v>
      </c>
      <c r="V12" s="52" t="e">
        <f>#REF!/#REF!</f>
        <v>#REF!</v>
      </c>
      <c r="W12" s="53" t="e">
        <f>#REF!/#REF!</f>
        <v>#REF!</v>
      </c>
      <c r="X12" s="52" t="e">
        <f>#REF!/#REF!</f>
        <v>#REF!</v>
      </c>
      <c r="Y12" s="52" t="e">
        <f>#REF!/#REF!</f>
        <v>#REF!</v>
      </c>
    </row>
    <row r="13" spans="1:27">
      <c r="A13" s="111" t="s">
        <v>563</v>
      </c>
      <c r="B13" s="50" t="e">
        <f>#REF!/#REF!</f>
        <v>#REF!</v>
      </c>
      <c r="C13" s="51" t="e">
        <f>#REF!/#REF!</f>
        <v>#REF!</v>
      </c>
      <c r="D13" s="50" t="e">
        <f>#REF!/#REF!</f>
        <v>#REF!</v>
      </c>
      <c r="E13" s="51" t="e">
        <f>#REF!/#REF!</f>
        <v>#REF!</v>
      </c>
      <c r="F13" s="52" t="e">
        <f>#REF!/#REF!</f>
        <v>#REF!</v>
      </c>
      <c r="G13" s="53" t="e">
        <f>#REF!/#REF!</f>
        <v>#REF!</v>
      </c>
      <c r="H13" s="54" t="e">
        <f>#REF!/#REF!</f>
        <v>#REF!</v>
      </c>
      <c r="I13" s="58" t="e">
        <f>#REF!/#REF!</f>
        <v>#REF!</v>
      </c>
      <c r="J13" s="54" t="e">
        <f>#REF!/#REF!</f>
        <v>#REF!</v>
      </c>
      <c r="K13" s="58" t="e">
        <f>#REF!/#REF!</f>
        <v>#REF!</v>
      </c>
      <c r="L13" s="54" t="e">
        <f>#REF!/#REF!</f>
        <v>#REF!</v>
      </c>
      <c r="M13" s="272" t="e">
        <f>#REF!/#REF!</f>
        <v>#REF!</v>
      </c>
      <c r="N13" s="50" t="e">
        <f>#REF!/#REF!</f>
        <v>#REF!</v>
      </c>
      <c r="O13" s="51" t="e">
        <f>#REF!/#REF!</f>
        <v>#REF!</v>
      </c>
      <c r="P13" s="50" t="e">
        <f>#REF!/#REF!</f>
        <v>#REF!</v>
      </c>
      <c r="Q13" s="51" t="e">
        <f>#REF!/#REF!</f>
        <v>#REF!</v>
      </c>
      <c r="R13" s="52" t="e">
        <f>#REF!/#REF!</f>
        <v>#REF!</v>
      </c>
      <c r="S13" s="53" t="e">
        <f>#REF!/#REF!</f>
        <v>#REF!</v>
      </c>
      <c r="T13" s="52" t="e">
        <f>#REF!/#REF!</f>
        <v>#REF!</v>
      </c>
      <c r="U13" s="53" t="e">
        <f>#REF!/#REF!</f>
        <v>#REF!</v>
      </c>
      <c r="V13" s="52" t="e">
        <f>#REF!/#REF!</f>
        <v>#REF!</v>
      </c>
      <c r="W13" s="53" t="e">
        <f>#REF!/#REF!</f>
        <v>#REF!</v>
      </c>
      <c r="X13" s="52" t="e">
        <f>#REF!/#REF!</f>
        <v>#REF!</v>
      </c>
      <c r="Y13" s="52" t="e">
        <f>#REF!/#REF!</f>
        <v>#REF!</v>
      </c>
    </row>
    <row r="14" spans="1:27">
      <c r="A14" s="111" t="s">
        <v>564</v>
      </c>
      <c r="B14" s="50" t="e">
        <f>#REF!/#REF!</f>
        <v>#REF!</v>
      </c>
      <c r="C14" s="51" t="e">
        <f>#REF!/#REF!</f>
        <v>#REF!</v>
      </c>
      <c r="D14" s="50" t="e">
        <f>#REF!/#REF!</f>
        <v>#REF!</v>
      </c>
      <c r="E14" s="51" t="e">
        <f>#REF!/#REF!</f>
        <v>#REF!</v>
      </c>
      <c r="F14" s="52" t="e">
        <f>#REF!/#REF!</f>
        <v>#REF!</v>
      </c>
      <c r="G14" s="53" t="e">
        <f>#REF!/#REF!</f>
        <v>#REF!</v>
      </c>
      <c r="H14" s="54" t="e">
        <f>#REF!/#REF!</f>
        <v>#REF!</v>
      </c>
      <c r="I14" s="58" t="e">
        <f>#REF!/#REF!</f>
        <v>#REF!</v>
      </c>
      <c r="J14" s="54" t="e">
        <f>#REF!/#REF!</f>
        <v>#REF!</v>
      </c>
      <c r="K14" s="58" t="e">
        <f>#REF!/#REF!</f>
        <v>#REF!</v>
      </c>
      <c r="L14" s="54" t="e">
        <f>#REF!/#REF!</f>
        <v>#REF!</v>
      </c>
      <c r="M14" s="272" t="e">
        <f>#REF!/#REF!</f>
        <v>#REF!</v>
      </c>
      <c r="N14" s="50" t="e">
        <f>#REF!/#REF!</f>
        <v>#REF!</v>
      </c>
      <c r="O14" s="51" t="e">
        <f>#REF!/#REF!</f>
        <v>#REF!</v>
      </c>
      <c r="P14" s="50" t="e">
        <f>#REF!/#REF!</f>
        <v>#REF!</v>
      </c>
      <c r="Q14" s="51" t="e">
        <f>#REF!/#REF!</f>
        <v>#REF!</v>
      </c>
      <c r="R14" s="52" t="e">
        <f>#REF!/#REF!</f>
        <v>#REF!</v>
      </c>
      <c r="S14" s="53" t="e">
        <f>#REF!/#REF!</f>
        <v>#REF!</v>
      </c>
      <c r="T14" s="52" t="e">
        <f>#REF!/#REF!</f>
        <v>#REF!</v>
      </c>
      <c r="U14" s="53" t="e">
        <f>#REF!/#REF!</f>
        <v>#REF!</v>
      </c>
      <c r="V14" s="52" t="e">
        <f>#REF!/#REF!</f>
        <v>#REF!</v>
      </c>
      <c r="W14" s="53" t="e">
        <f>#REF!/#REF!</f>
        <v>#REF!</v>
      </c>
      <c r="X14" s="52" t="e">
        <f>#REF!/#REF!</f>
        <v>#REF!</v>
      </c>
      <c r="Y14" s="52" t="e">
        <f>#REF!/#REF!</f>
        <v>#REF!</v>
      </c>
    </row>
    <row r="15" spans="1:27">
      <c r="A15" s="111" t="s">
        <v>565</v>
      </c>
      <c r="B15" s="50" t="e">
        <f>#REF!/#REF!</f>
        <v>#REF!</v>
      </c>
      <c r="C15" s="51" t="e">
        <f>#REF!/#REF!</f>
        <v>#REF!</v>
      </c>
      <c r="D15" s="50" t="e">
        <f>#REF!/#REF!</f>
        <v>#REF!</v>
      </c>
      <c r="E15" s="51" t="e">
        <f>#REF!/#REF!</f>
        <v>#REF!</v>
      </c>
      <c r="F15" s="52" t="e">
        <f>#REF!/#REF!</f>
        <v>#REF!</v>
      </c>
      <c r="G15" s="53" t="e">
        <f>#REF!/#REF!</f>
        <v>#REF!</v>
      </c>
      <c r="H15" s="54" t="e">
        <f>#REF!/#REF!</f>
        <v>#REF!</v>
      </c>
      <c r="I15" s="58" t="e">
        <f>#REF!/#REF!</f>
        <v>#REF!</v>
      </c>
      <c r="J15" s="54" t="e">
        <f>#REF!/#REF!</f>
        <v>#REF!</v>
      </c>
      <c r="K15" s="58" t="e">
        <f>#REF!/#REF!</f>
        <v>#REF!</v>
      </c>
      <c r="L15" s="54" t="e">
        <f>#REF!/#REF!</f>
        <v>#REF!</v>
      </c>
      <c r="M15" s="272" t="e">
        <f>#REF!/#REF!</f>
        <v>#REF!</v>
      </c>
      <c r="N15" s="50" t="e">
        <f>#REF!/#REF!</f>
        <v>#REF!</v>
      </c>
      <c r="O15" s="51" t="e">
        <f>#REF!/#REF!</f>
        <v>#REF!</v>
      </c>
      <c r="P15" s="50" t="e">
        <f>#REF!/#REF!</f>
        <v>#REF!</v>
      </c>
      <c r="Q15" s="51" t="e">
        <f>#REF!/#REF!</f>
        <v>#REF!</v>
      </c>
      <c r="R15" s="52" t="e">
        <f>#REF!/#REF!</f>
        <v>#REF!</v>
      </c>
      <c r="S15" s="53" t="e">
        <f>#REF!/#REF!</f>
        <v>#REF!</v>
      </c>
      <c r="T15" s="52" t="e">
        <f>#REF!/#REF!</f>
        <v>#REF!</v>
      </c>
      <c r="U15" s="53" t="e">
        <f>#REF!/#REF!</f>
        <v>#REF!</v>
      </c>
      <c r="V15" s="52" t="e">
        <f>#REF!/#REF!</f>
        <v>#REF!</v>
      </c>
      <c r="W15" s="53" t="e">
        <f>#REF!/#REF!</f>
        <v>#REF!</v>
      </c>
      <c r="X15" s="52" t="e">
        <f>#REF!/#REF!</f>
        <v>#REF!</v>
      </c>
      <c r="Y15" s="52" t="e">
        <f>#REF!/#REF!</f>
        <v>#REF!</v>
      </c>
    </row>
    <row r="16" spans="1:27">
      <c r="A16" s="171" t="s">
        <v>566</v>
      </c>
      <c r="B16" s="59" t="e">
        <f>#REF!/#REF!</f>
        <v>#REF!</v>
      </c>
      <c r="C16" s="60" t="e">
        <f>#REF!/#REF!</f>
        <v>#REF!</v>
      </c>
      <c r="D16" s="59" t="e">
        <f>#REF!/#REF!</f>
        <v>#REF!</v>
      </c>
      <c r="E16" s="60" t="e">
        <f>#REF!/#REF!</f>
        <v>#REF!</v>
      </c>
      <c r="F16" s="61" t="e">
        <f>#REF!/#REF!</f>
        <v>#REF!</v>
      </c>
      <c r="G16" s="62" t="e">
        <f>#REF!/#REF!</f>
        <v>#REF!</v>
      </c>
      <c r="H16" s="63" t="e">
        <f>#REF!/#REF!</f>
        <v>#REF!</v>
      </c>
      <c r="I16" s="64" t="e">
        <f>#REF!/#REF!</f>
        <v>#REF!</v>
      </c>
      <c r="J16" s="63" t="e">
        <f>#REF!/#REF!</f>
        <v>#REF!</v>
      </c>
      <c r="K16" s="64" t="e">
        <f>#REF!/#REF!</f>
        <v>#REF!</v>
      </c>
      <c r="L16" s="63" t="e">
        <f>#REF!/#REF!</f>
        <v>#REF!</v>
      </c>
      <c r="M16" s="273" t="e">
        <f>#REF!/#REF!</f>
        <v>#REF!</v>
      </c>
      <c r="N16" s="59" t="e">
        <f>#REF!/#REF!</f>
        <v>#REF!</v>
      </c>
      <c r="O16" s="60" t="e">
        <f>#REF!/#REF!</f>
        <v>#REF!</v>
      </c>
      <c r="P16" s="59" t="e">
        <f>#REF!/#REF!</f>
        <v>#REF!</v>
      </c>
      <c r="Q16" s="60" t="e">
        <f>#REF!/#REF!</f>
        <v>#REF!</v>
      </c>
      <c r="R16" s="61" t="e">
        <f>#REF!/#REF!</f>
        <v>#REF!</v>
      </c>
      <c r="S16" s="62" t="e">
        <f>#REF!/#REF!</f>
        <v>#REF!</v>
      </c>
      <c r="T16" s="61" t="e">
        <f>#REF!/#REF!</f>
        <v>#REF!</v>
      </c>
      <c r="U16" s="62" t="e">
        <f>#REF!/#REF!</f>
        <v>#REF!</v>
      </c>
      <c r="V16" s="61" t="e">
        <f>#REF!/#REF!</f>
        <v>#REF!</v>
      </c>
      <c r="W16" s="62" t="e">
        <f>#REF!/#REF!</f>
        <v>#REF!</v>
      </c>
      <c r="X16" s="61" t="e">
        <f>#REF!/#REF!</f>
        <v>#REF!</v>
      </c>
      <c r="Y16" s="61" t="e">
        <f>#REF!/#REF!</f>
        <v>#REF!</v>
      </c>
    </row>
    <row r="17" spans="1:25">
      <c r="A17" s="111" t="s">
        <v>567</v>
      </c>
      <c r="B17" s="50" t="e">
        <f>#REF!/#REF!</f>
        <v>#REF!</v>
      </c>
      <c r="C17" s="51" t="e">
        <f>#REF!/#REF!</f>
        <v>#REF!</v>
      </c>
      <c r="D17" s="50" t="e">
        <f>#REF!/#REF!</f>
        <v>#REF!</v>
      </c>
      <c r="E17" s="51" t="e">
        <f>#REF!/#REF!</f>
        <v>#REF!</v>
      </c>
      <c r="F17" s="52" t="e">
        <f>#REF!/#REF!</f>
        <v>#REF!</v>
      </c>
      <c r="G17" s="53" t="e">
        <f>#REF!/#REF!</f>
        <v>#REF!</v>
      </c>
      <c r="H17" s="54" t="e">
        <f>#REF!/#REF!</f>
        <v>#REF!</v>
      </c>
      <c r="I17" s="58" t="e">
        <f>#REF!/#REF!</f>
        <v>#REF!</v>
      </c>
      <c r="J17" s="54" t="e">
        <f>#REF!/#REF!</f>
        <v>#REF!</v>
      </c>
      <c r="K17" s="58" t="e">
        <f>#REF!/#REF!</f>
        <v>#REF!</v>
      </c>
      <c r="L17" s="54" t="e">
        <f>#REF!/#REF!</f>
        <v>#REF!</v>
      </c>
      <c r="M17" s="272" t="e">
        <f>#REF!/#REF!</f>
        <v>#REF!</v>
      </c>
      <c r="N17" s="50" t="e">
        <f>#REF!/#REF!</f>
        <v>#REF!</v>
      </c>
      <c r="O17" s="51" t="e">
        <f>#REF!/#REF!</f>
        <v>#REF!</v>
      </c>
      <c r="P17" s="50" t="e">
        <f>#REF!/#REF!</f>
        <v>#REF!</v>
      </c>
      <c r="Q17" s="51" t="e">
        <f>#REF!/#REF!</f>
        <v>#REF!</v>
      </c>
      <c r="R17" s="52" t="e">
        <f>#REF!/#REF!</f>
        <v>#REF!</v>
      </c>
      <c r="S17" s="53" t="e">
        <f>#REF!/#REF!</f>
        <v>#REF!</v>
      </c>
      <c r="T17" s="52" t="e">
        <f>#REF!/#REF!</f>
        <v>#REF!</v>
      </c>
      <c r="U17" s="53" t="e">
        <f>#REF!/#REF!</f>
        <v>#REF!</v>
      </c>
      <c r="V17" s="52" t="e">
        <f>#REF!/#REF!</f>
        <v>#REF!</v>
      </c>
      <c r="W17" s="53" t="e">
        <f>#REF!/#REF!</f>
        <v>#REF!</v>
      </c>
      <c r="X17" s="52" t="e">
        <f>#REF!/#REF!</f>
        <v>#REF!</v>
      </c>
      <c r="Y17" s="52" t="e">
        <f>#REF!/#REF!</f>
        <v>#REF!</v>
      </c>
    </row>
    <row r="18" spans="1:25">
      <c r="A18" s="111" t="s">
        <v>568</v>
      </c>
      <c r="B18" s="50" t="e">
        <f>#REF!/#REF!</f>
        <v>#REF!</v>
      </c>
      <c r="C18" s="51" t="e">
        <f>#REF!/#REF!</f>
        <v>#REF!</v>
      </c>
      <c r="D18" s="50" t="e">
        <f>#REF!/#REF!</f>
        <v>#REF!</v>
      </c>
      <c r="E18" s="51" t="e">
        <f>#REF!/#REF!</f>
        <v>#REF!</v>
      </c>
      <c r="F18" s="52" t="e">
        <f>#REF!/#REF!</f>
        <v>#REF!</v>
      </c>
      <c r="G18" s="53" t="e">
        <f>#REF!/#REF!</f>
        <v>#REF!</v>
      </c>
      <c r="H18" s="54" t="e">
        <f>#REF!/#REF!</f>
        <v>#REF!</v>
      </c>
      <c r="I18" s="58" t="e">
        <f>#REF!/#REF!</f>
        <v>#REF!</v>
      </c>
      <c r="J18" s="54" t="e">
        <f>#REF!/#REF!</f>
        <v>#REF!</v>
      </c>
      <c r="K18" s="58" t="e">
        <f>#REF!/#REF!</f>
        <v>#REF!</v>
      </c>
      <c r="L18" s="54" t="e">
        <f>#REF!/#REF!</f>
        <v>#REF!</v>
      </c>
      <c r="M18" s="272" t="e">
        <f>#REF!/#REF!</f>
        <v>#REF!</v>
      </c>
      <c r="N18" s="50" t="e">
        <f>#REF!/#REF!</f>
        <v>#REF!</v>
      </c>
      <c r="O18" s="51" t="e">
        <f>#REF!/#REF!</f>
        <v>#REF!</v>
      </c>
      <c r="P18" s="50" t="e">
        <f>#REF!/#REF!</f>
        <v>#REF!</v>
      </c>
      <c r="Q18" s="51" t="e">
        <f>#REF!/#REF!</f>
        <v>#REF!</v>
      </c>
      <c r="R18" s="52" t="e">
        <f>#REF!/#REF!</f>
        <v>#REF!</v>
      </c>
      <c r="S18" s="53" t="e">
        <f>#REF!/#REF!</f>
        <v>#REF!</v>
      </c>
      <c r="T18" s="52" t="e">
        <f>#REF!/#REF!</f>
        <v>#REF!</v>
      </c>
      <c r="U18" s="53" t="e">
        <f>#REF!/#REF!</f>
        <v>#REF!</v>
      </c>
      <c r="V18" s="52" t="e">
        <f>#REF!/#REF!</f>
        <v>#REF!</v>
      </c>
      <c r="W18" s="53" t="e">
        <f>#REF!/#REF!</f>
        <v>#REF!</v>
      </c>
      <c r="X18" s="52" t="e">
        <f>#REF!/#REF!</f>
        <v>#REF!</v>
      </c>
      <c r="Y18" s="52" t="e">
        <f>#REF!/#REF!</f>
        <v>#REF!</v>
      </c>
    </row>
    <row r="19" spans="1:25">
      <c r="A19" s="111" t="s">
        <v>569</v>
      </c>
      <c r="B19" s="50" t="e">
        <f>#REF!/#REF!</f>
        <v>#REF!</v>
      </c>
      <c r="C19" s="51" t="e">
        <f>#REF!/#REF!</f>
        <v>#REF!</v>
      </c>
      <c r="D19" s="50" t="e">
        <f>#REF!/#REF!</f>
        <v>#REF!</v>
      </c>
      <c r="E19" s="51" t="e">
        <f>#REF!/#REF!</f>
        <v>#REF!</v>
      </c>
      <c r="F19" s="52" t="e">
        <f>#REF!/#REF!</f>
        <v>#REF!</v>
      </c>
      <c r="G19" s="53" t="e">
        <f>#REF!/#REF!</f>
        <v>#REF!</v>
      </c>
      <c r="H19" s="54" t="e">
        <f>#REF!/#REF!</f>
        <v>#REF!</v>
      </c>
      <c r="I19" s="58" t="e">
        <f>#REF!/#REF!</f>
        <v>#REF!</v>
      </c>
      <c r="J19" s="54" t="e">
        <f>#REF!/#REF!</f>
        <v>#REF!</v>
      </c>
      <c r="K19" s="58" t="e">
        <f>#REF!/#REF!</f>
        <v>#REF!</v>
      </c>
      <c r="L19" s="54" t="e">
        <f>#REF!/#REF!</f>
        <v>#REF!</v>
      </c>
      <c r="M19" s="272" t="e">
        <f>#REF!/#REF!</f>
        <v>#REF!</v>
      </c>
      <c r="N19" s="50" t="e">
        <f>#REF!/#REF!</f>
        <v>#REF!</v>
      </c>
      <c r="O19" s="51" t="e">
        <f>#REF!/#REF!</f>
        <v>#REF!</v>
      </c>
      <c r="P19" s="50" t="e">
        <f>#REF!/#REF!</f>
        <v>#REF!</v>
      </c>
      <c r="Q19" s="51" t="e">
        <f>#REF!/#REF!</f>
        <v>#REF!</v>
      </c>
      <c r="R19" s="52" t="e">
        <f>#REF!/#REF!</f>
        <v>#REF!</v>
      </c>
      <c r="S19" s="53" t="e">
        <f>#REF!/#REF!</f>
        <v>#REF!</v>
      </c>
      <c r="T19" s="52" t="e">
        <f>#REF!/#REF!</f>
        <v>#REF!</v>
      </c>
      <c r="U19" s="53" t="e">
        <f>#REF!/#REF!</f>
        <v>#REF!</v>
      </c>
      <c r="V19" s="52" t="e">
        <f>#REF!/#REF!</f>
        <v>#REF!</v>
      </c>
      <c r="W19" s="53" t="e">
        <f>#REF!/#REF!</f>
        <v>#REF!</v>
      </c>
      <c r="X19" s="52" t="e">
        <f>#REF!/#REF!</f>
        <v>#REF!</v>
      </c>
      <c r="Y19" s="52" t="e">
        <f>#REF!/#REF!</f>
        <v>#REF!</v>
      </c>
    </row>
    <row r="20" spans="1:25">
      <c r="A20" s="111" t="s">
        <v>570</v>
      </c>
      <c r="B20" s="50" t="e">
        <f>#REF!/#REF!</f>
        <v>#REF!</v>
      </c>
      <c r="C20" s="51" t="e">
        <f>#REF!/#REF!</f>
        <v>#REF!</v>
      </c>
      <c r="D20" s="50" t="e">
        <f>#REF!/#REF!</f>
        <v>#REF!</v>
      </c>
      <c r="E20" s="51" t="e">
        <f>#REF!/#REF!</f>
        <v>#REF!</v>
      </c>
      <c r="F20" s="52" t="e">
        <f>#REF!/#REF!</f>
        <v>#REF!</v>
      </c>
      <c r="G20" s="53" t="e">
        <f>#REF!/#REF!</f>
        <v>#REF!</v>
      </c>
      <c r="H20" s="54" t="e">
        <f>#REF!/#REF!</f>
        <v>#REF!</v>
      </c>
      <c r="I20" s="58" t="e">
        <f>#REF!/#REF!</f>
        <v>#REF!</v>
      </c>
      <c r="J20" s="54" t="e">
        <f>#REF!/#REF!</f>
        <v>#REF!</v>
      </c>
      <c r="K20" s="58" t="e">
        <f>#REF!/#REF!</f>
        <v>#REF!</v>
      </c>
      <c r="L20" s="54" t="e">
        <f>#REF!/#REF!</f>
        <v>#REF!</v>
      </c>
      <c r="M20" s="272" t="e">
        <f>#REF!/#REF!</f>
        <v>#REF!</v>
      </c>
      <c r="N20" s="50" t="e">
        <f>#REF!/#REF!</f>
        <v>#REF!</v>
      </c>
      <c r="O20" s="51" t="e">
        <f>#REF!/#REF!</f>
        <v>#REF!</v>
      </c>
      <c r="P20" s="50" t="e">
        <f>#REF!/#REF!</f>
        <v>#REF!</v>
      </c>
      <c r="Q20" s="51" t="e">
        <f>#REF!/#REF!</f>
        <v>#REF!</v>
      </c>
      <c r="R20" s="52" t="e">
        <f>#REF!/#REF!</f>
        <v>#REF!</v>
      </c>
      <c r="S20" s="53" t="e">
        <f>#REF!/#REF!</f>
        <v>#REF!</v>
      </c>
      <c r="T20" s="52" t="e">
        <f>#REF!/#REF!</f>
        <v>#REF!</v>
      </c>
      <c r="U20" s="53" t="e">
        <f>#REF!/#REF!</f>
        <v>#REF!</v>
      </c>
      <c r="V20" s="52" t="e">
        <f>#REF!/#REF!</f>
        <v>#REF!</v>
      </c>
      <c r="W20" s="53" t="e">
        <f>#REF!/#REF!</f>
        <v>#REF!</v>
      </c>
      <c r="X20" s="52" t="e">
        <f>#REF!/#REF!</f>
        <v>#REF!</v>
      </c>
      <c r="Y20" s="52" t="e">
        <f>#REF!/#REF!</f>
        <v>#REF!</v>
      </c>
    </row>
    <row r="21" spans="1:25">
      <c r="A21" s="171" t="s">
        <v>571</v>
      </c>
      <c r="B21" s="59" t="e">
        <f>#REF!/#REF!</f>
        <v>#REF!</v>
      </c>
      <c r="C21" s="60" t="e">
        <f>#REF!/#REF!</f>
        <v>#REF!</v>
      </c>
      <c r="D21" s="59" t="e">
        <f>#REF!/#REF!</f>
        <v>#REF!</v>
      </c>
      <c r="E21" s="60" t="e">
        <f>#REF!/#REF!</f>
        <v>#REF!</v>
      </c>
      <c r="F21" s="61" t="e">
        <f>#REF!/#REF!</f>
        <v>#REF!</v>
      </c>
      <c r="G21" s="62" t="e">
        <f>#REF!/#REF!</f>
        <v>#REF!</v>
      </c>
      <c r="H21" s="63" t="e">
        <f>#REF!/#REF!</f>
        <v>#REF!</v>
      </c>
      <c r="I21" s="64" t="e">
        <f>#REF!/#REF!</f>
        <v>#REF!</v>
      </c>
      <c r="J21" s="63" t="e">
        <f>#REF!/#REF!</f>
        <v>#REF!</v>
      </c>
      <c r="K21" s="64" t="e">
        <f>#REF!/#REF!</f>
        <v>#REF!</v>
      </c>
      <c r="L21" s="63" t="e">
        <f>#REF!/#REF!</f>
        <v>#REF!</v>
      </c>
      <c r="M21" s="273" t="e">
        <f>#REF!/#REF!</f>
        <v>#REF!</v>
      </c>
      <c r="N21" s="59" t="e">
        <f>#REF!/#REF!</f>
        <v>#REF!</v>
      </c>
      <c r="O21" s="60" t="e">
        <f>#REF!/#REF!</f>
        <v>#REF!</v>
      </c>
      <c r="P21" s="59" t="e">
        <f>#REF!/#REF!</f>
        <v>#REF!</v>
      </c>
      <c r="Q21" s="60" t="e">
        <f>#REF!/#REF!</f>
        <v>#REF!</v>
      </c>
      <c r="R21" s="61" t="e">
        <f>#REF!/#REF!</f>
        <v>#REF!</v>
      </c>
      <c r="S21" s="62" t="e">
        <f>#REF!/#REF!</f>
        <v>#REF!</v>
      </c>
      <c r="T21" s="61" t="e">
        <f>#REF!/#REF!</f>
        <v>#REF!</v>
      </c>
      <c r="U21" s="62" t="e">
        <f>#REF!/#REF!</f>
        <v>#REF!</v>
      </c>
      <c r="V21" s="61" t="e">
        <f>#REF!/#REF!</f>
        <v>#REF!</v>
      </c>
      <c r="W21" s="62" t="e">
        <f>#REF!/#REF!</f>
        <v>#REF!</v>
      </c>
      <c r="X21" s="61" t="e">
        <f>#REF!/#REF!</f>
        <v>#REF!</v>
      </c>
      <c r="Y21" s="61" t="e">
        <f>#REF!/#REF!</f>
        <v>#REF!</v>
      </c>
    </row>
    <row r="22" spans="1:25">
      <c r="A22" s="111" t="s">
        <v>572</v>
      </c>
      <c r="B22" s="50" t="e">
        <f>#REF!/#REF!</f>
        <v>#REF!</v>
      </c>
      <c r="C22" s="51" t="e">
        <f>#REF!/#REF!</f>
        <v>#REF!</v>
      </c>
      <c r="D22" s="50" t="e">
        <f>#REF!/#REF!</f>
        <v>#REF!</v>
      </c>
      <c r="E22" s="51" t="e">
        <f>#REF!/#REF!</f>
        <v>#REF!</v>
      </c>
      <c r="F22" s="52" t="e">
        <f>#REF!/#REF!</f>
        <v>#REF!</v>
      </c>
      <c r="G22" s="53" t="e">
        <f>#REF!/#REF!</f>
        <v>#REF!</v>
      </c>
      <c r="H22" s="54" t="e">
        <f>#REF!/#REF!</f>
        <v>#REF!</v>
      </c>
      <c r="I22" s="58" t="e">
        <f>#REF!/#REF!</f>
        <v>#REF!</v>
      </c>
      <c r="J22" s="54" t="e">
        <f>#REF!/#REF!</f>
        <v>#REF!</v>
      </c>
      <c r="K22" s="58" t="e">
        <f>#REF!/#REF!</f>
        <v>#REF!</v>
      </c>
      <c r="L22" s="54" t="e">
        <f>#REF!/#REF!</f>
        <v>#REF!</v>
      </c>
      <c r="M22" s="272" t="e">
        <f>#REF!/#REF!</f>
        <v>#REF!</v>
      </c>
      <c r="N22" s="50" t="e">
        <f>#REF!/#REF!</f>
        <v>#REF!</v>
      </c>
      <c r="O22" s="51" t="e">
        <f>#REF!/#REF!</f>
        <v>#REF!</v>
      </c>
      <c r="P22" s="50" t="e">
        <f>#REF!/#REF!</f>
        <v>#REF!</v>
      </c>
      <c r="Q22" s="51" t="e">
        <f>#REF!/#REF!</f>
        <v>#REF!</v>
      </c>
      <c r="R22" s="52" t="e">
        <f>#REF!/#REF!</f>
        <v>#REF!</v>
      </c>
      <c r="S22" s="53" t="e">
        <f>#REF!/#REF!</f>
        <v>#REF!</v>
      </c>
      <c r="T22" s="52" t="e">
        <f>#REF!/#REF!</f>
        <v>#REF!</v>
      </c>
      <c r="U22" s="53" t="e">
        <f>#REF!/#REF!</f>
        <v>#REF!</v>
      </c>
      <c r="V22" s="52" t="e">
        <f>#REF!/#REF!</f>
        <v>#REF!</v>
      </c>
      <c r="W22" s="53" t="e">
        <f>#REF!/#REF!</f>
        <v>#REF!</v>
      </c>
      <c r="X22" s="52" t="e">
        <f>#REF!/#REF!</f>
        <v>#REF!</v>
      </c>
      <c r="Y22" s="52" t="e">
        <f>#REF!/#REF!</f>
        <v>#REF!</v>
      </c>
    </row>
    <row r="23" spans="1:25">
      <c r="A23" s="111" t="s">
        <v>573</v>
      </c>
      <c r="B23" s="50" t="e">
        <f>#REF!/#REF!</f>
        <v>#REF!</v>
      </c>
      <c r="C23" s="51" t="e">
        <f>#REF!/#REF!</f>
        <v>#REF!</v>
      </c>
      <c r="D23" s="50" t="e">
        <f>#REF!/#REF!</f>
        <v>#REF!</v>
      </c>
      <c r="E23" s="51" t="e">
        <f>#REF!/#REF!</f>
        <v>#REF!</v>
      </c>
      <c r="F23" s="52" t="e">
        <f>#REF!/#REF!</f>
        <v>#REF!</v>
      </c>
      <c r="G23" s="53" t="e">
        <f>#REF!/#REF!</f>
        <v>#REF!</v>
      </c>
      <c r="H23" s="54" t="e">
        <f>#REF!/#REF!</f>
        <v>#REF!</v>
      </c>
      <c r="I23" s="58" t="e">
        <f>#REF!/#REF!</f>
        <v>#REF!</v>
      </c>
      <c r="J23" s="54" t="e">
        <f>#REF!/#REF!</f>
        <v>#REF!</v>
      </c>
      <c r="K23" s="58" t="e">
        <f>#REF!/#REF!</f>
        <v>#REF!</v>
      </c>
      <c r="L23" s="54" t="e">
        <f>#REF!/#REF!</f>
        <v>#REF!</v>
      </c>
      <c r="M23" s="272" t="e">
        <f>#REF!/#REF!</f>
        <v>#REF!</v>
      </c>
      <c r="N23" s="50" t="e">
        <f>#REF!/#REF!</f>
        <v>#REF!</v>
      </c>
      <c r="O23" s="51" t="e">
        <f>#REF!/#REF!</f>
        <v>#REF!</v>
      </c>
      <c r="P23" s="50" t="e">
        <f>#REF!/#REF!</f>
        <v>#REF!</v>
      </c>
      <c r="Q23" s="51" t="e">
        <f>#REF!/#REF!</f>
        <v>#REF!</v>
      </c>
      <c r="R23" s="52" t="e">
        <f>#REF!/#REF!</f>
        <v>#REF!</v>
      </c>
      <c r="S23" s="53" t="e">
        <f>#REF!/#REF!</f>
        <v>#REF!</v>
      </c>
      <c r="T23" s="52" t="e">
        <f>#REF!/#REF!</f>
        <v>#REF!</v>
      </c>
      <c r="U23" s="53" t="e">
        <f>#REF!/#REF!</f>
        <v>#REF!</v>
      </c>
      <c r="V23" s="52" t="e">
        <f>#REF!/#REF!</f>
        <v>#REF!</v>
      </c>
      <c r="W23" s="53" t="e">
        <f>#REF!/#REF!</f>
        <v>#REF!</v>
      </c>
      <c r="X23" s="52" t="e">
        <f>#REF!/#REF!</f>
        <v>#REF!</v>
      </c>
      <c r="Y23" s="52" t="e">
        <f>#REF!/#REF!</f>
        <v>#REF!</v>
      </c>
    </row>
    <row r="24" spans="1:25">
      <c r="A24" s="111" t="s">
        <v>574</v>
      </c>
      <c r="B24" s="50" t="e">
        <f>#REF!/#REF!</f>
        <v>#REF!</v>
      </c>
      <c r="C24" s="51" t="e">
        <f>#REF!/#REF!</f>
        <v>#REF!</v>
      </c>
      <c r="D24" s="50" t="e">
        <f>#REF!/#REF!</f>
        <v>#REF!</v>
      </c>
      <c r="E24" s="51" t="e">
        <f>#REF!/#REF!</f>
        <v>#REF!</v>
      </c>
      <c r="F24" s="52" t="e">
        <f>#REF!/#REF!</f>
        <v>#REF!</v>
      </c>
      <c r="G24" s="53" t="e">
        <f>#REF!/#REF!</f>
        <v>#REF!</v>
      </c>
      <c r="H24" s="54" t="e">
        <f>#REF!/#REF!</f>
        <v>#REF!</v>
      </c>
      <c r="I24" s="58" t="e">
        <f>#REF!/#REF!</f>
        <v>#REF!</v>
      </c>
      <c r="J24" s="54" t="e">
        <f>#REF!/#REF!</f>
        <v>#REF!</v>
      </c>
      <c r="K24" s="58" t="e">
        <f>#REF!/#REF!</f>
        <v>#REF!</v>
      </c>
      <c r="L24" s="54" t="e">
        <f>#REF!/#REF!</f>
        <v>#REF!</v>
      </c>
      <c r="M24" s="272" t="e">
        <f>#REF!/#REF!</f>
        <v>#REF!</v>
      </c>
      <c r="N24" s="50" t="e">
        <f>#REF!/#REF!</f>
        <v>#REF!</v>
      </c>
      <c r="O24" s="51" t="e">
        <f>#REF!/#REF!</f>
        <v>#REF!</v>
      </c>
      <c r="P24" s="50" t="e">
        <f>#REF!/#REF!</f>
        <v>#REF!</v>
      </c>
      <c r="Q24" s="51" t="e">
        <f>#REF!/#REF!</f>
        <v>#REF!</v>
      </c>
      <c r="R24" s="52" t="e">
        <f>#REF!/#REF!</f>
        <v>#REF!</v>
      </c>
      <c r="S24" s="53" t="e">
        <f>#REF!/#REF!</f>
        <v>#REF!</v>
      </c>
      <c r="T24" s="52" t="e">
        <f>#REF!/#REF!</f>
        <v>#REF!</v>
      </c>
      <c r="U24" s="53" t="e">
        <f>#REF!/#REF!</f>
        <v>#REF!</v>
      </c>
      <c r="V24" s="52" t="e">
        <f>#REF!/#REF!</f>
        <v>#REF!</v>
      </c>
      <c r="W24" s="53" t="e">
        <f>#REF!/#REF!</f>
        <v>#REF!</v>
      </c>
      <c r="X24" s="52" t="e">
        <f>#REF!/#REF!</f>
        <v>#REF!</v>
      </c>
      <c r="Y24" s="52" t="e">
        <f>#REF!/#REF!</f>
        <v>#REF!</v>
      </c>
    </row>
    <row r="25" spans="1:25">
      <c r="A25" s="111" t="s">
        <v>575</v>
      </c>
      <c r="B25" s="50" t="e">
        <f>#REF!/#REF!</f>
        <v>#REF!</v>
      </c>
      <c r="C25" s="51" t="e">
        <f>#REF!/#REF!</f>
        <v>#REF!</v>
      </c>
      <c r="D25" s="50" t="e">
        <f>#REF!/#REF!</f>
        <v>#REF!</v>
      </c>
      <c r="E25" s="51" t="e">
        <f>#REF!/#REF!</f>
        <v>#REF!</v>
      </c>
      <c r="F25" s="52" t="e">
        <f>#REF!/#REF!</f>
        <v>#REF!</v>
      </c>
      <c r="G25" s="53" t="e">
        <f>#REF!/#REF!</f>
        <v>#REF!</v>
      </c>
      <c r="H25" s="54" t="e">
        <f>#REF!/#REF!</f>
        <v>#REF!</v>
      </c>
      <c r="I25" s="58" t="e">
        <f>#REF!/#REF!</f>
        <v>#REF!</v>
      </c>
      <c r="J25" s="54" t="e">
        <f>#REF!/#REF!</f>
        <v>#REF!</v>
      </c>
      <c r="K25" s="58" t="e">
        <f>#REF!/#REF!</f>
        <v>#REF!</v>
      </c>
      <c r="L25" s="54" t="e">
        <f>#REF!/#REF!</f>
        <v>#REF!</v>
      </c>
      <c r="M25" s="272" t="e">
        <f>#REF!/#REF!</f>
        <v>#REF!</v>
      </c>
      <c r="N25" s="50" t="e">
        <f>#REF!/#REF!</f>
        <v>#REF!</v>
      </c>
      <c r="O25" s="51" t="e">
        <f>#REF!/#REF!</f>
        <v>#REF!</v>
      </c>
      <c r="P25" s="50" t="e">
        <f>#REF!/#REF!</f>
        <v>#REF!</v>
      </c>
      <c r="Q25" s="51" t="e">
        <f>#REF!/#REF!</f>
        <v>#REF!</v>
      </c>
      <c r="R25" s="52" t="e">
        <f>#REF!/#REF!</f>
        <v>#REF!</v>
      </c>
      <c r="S25" s="53" t="e">
        <f>#REF!/#REF!</f>
        <v>#REF!</v>
      </c>
      <c r="T25" s="52" t="e">
        <f>#REF!/#REF!</f>
        <v>#REF!</v>
      </c>
      <c r="U25" s="53" t="e">
        <f>#REF!/#REF!</f>
        <v>#REF!</v>
      </c>
      <c r="V25" s="52" t="e">
        <f>#REF!/#REF!</f>
        <v>#REF!</v>
      </c>
      <c r="W25" s="53" t="e">
        <f>#REF!/#REF!</f>
        <v>#REF!</v>
      </c>
      <c r="X25" s="52" t="e">
        <f>#REF!/#REF!</f>
        <v>#REF!</v>
      </c>
      <c r="Y25" s="52" t="e">
        <f>#REF!/#REF!</f>
        <v>#REF!</v>
      </c>
    </row>
    <row r="26" spans="1:25">
      <c r="A26" s="171" t="s">
        <v>576</v>
      </c>
      <c r="B26" s="59" t="e">
        <f>#REF!/#REF!</f>
        <v>#REF!</v>
      </c>
      <c r="C26" s="60" t="e">
        <f>#REF!/#REF!</f>
        <v>#REF!</v>
      </c>
      <c r="D26" s="59" t="e">
        <f>#REF!/#REF!</f>
        <v>#REF!</v>
      </c>
      <c r="E26" s="60" t="e">
        <f>#REF!/#REF!</f>
        <v>#REF!</v>
      </c>
      <c r="F26" s="61" t="e">
        <f>#REF!/#REF!</f>
        <v>#REF!</v>
      </c>
      <c r="G26" s="62" t="e">
        <f>#REF!/#REF!</f>
        <v>#REF!</v>
      </c>
      <c r="H26" s="63" t="e">
        <f>#REF!/#REF!</f>
        <v>#REF!</v>
      </c>
      <c r="I26" s="64" t="e">
        <f>#REF!/#REF!</f>
        <v>#REF!</v>
      </c>
      <c r="J26" s="63" t="e">
        <f>#REF!/#REF!</f>
        <v>#REF!</v>
      </c>
      <c r="K26" s="64" t="e">
        <f>#REF!/#REF!</f>
        <v>#REF!</v>
      </c>
      <c r="L26" s="63" t="e">
        <f>#REF!/#REF!</f>
        <v>#REF!</v>
      </c>
      <c r="M26" s="273" t="e">
        <f>#REF!/#REF!</f>
        <v>#REF!</v>
      </c>
      <c r="N26" s="59" t="e">
        <f>#REF!/#REF!</f>
        <v>#REF!</v>
      </c>
      <c r="O26" s="60" t="e">
        <f>#REF!/#REF!</f>
        <v>#REF!</v>
      </c>
      <c r="P26" s="59" t="e">
        <f>#REF!/#REF!</f>
        <v>#REF!</v>
      </c>
      <c r="Q26" s="60" t="e">
        <f>#REF!/#REF!</f>
        <v>#REF!</v>
      </c>
      <c r="R26" s="61" t="e">
        <f>#REF!/#REF!</f>
        <v>#REF!</v>
      </c>
      <c r="S26" s="62" t="e">
        <f>#REF!/#REF!</f>
        <v>#REF!</v>
      </c>
      <c r="T26" s="61" t="e">
        <f>#REF!/#REF!</f>
        <v>#REF!</v>
      </c>
      <c r="U26" s="62" t="e">
        <f>#REF!/#REF!</f>
        <v>#REF!</v>
      </c>
      <c r="V26" s="61" t="e">
        <f>#REF!/#REF!</f>
        <v>#REF!</v>
      </c>
      <c r="W26" s="62" t="e">
        <f>#REF!/#REF!</f>
        <v>#REF!</v>
      </c>
      <c r="X26" s="61" t="e">
        <f>#REF!/#REF!</f>
        <v>#REF!</v>
      </c>
      <c r="Y26" s="61" t="e">
        <f>#REF!/#REF!</f>
        <v>#REF!</v>
      </c>
    </row>
    <row r="27" spans="1:25">
      <c r="A27" s="111" t="s">
        <v>577</v>
      </c>
      <c r="B27" s="50" t="e">
        <f>#REF!/#REF!</f>
        <v>#REF!</v>
      </c>
      <c r="C27" s="51" t="e">
        <f>#REF!/#REF!</f>
        <v>#REF!</v>
      </c>
      <c r="D27" s="50" t="e">
        <f>#REF!/#REF!</f>
        <v>#REF!</v>
      </c>
      <c r="E27" s="51" t="e">
        <f>#REF!/#REF!</f>
        <v>#REF!</v>
      </c>
      <c r="F27" s="52" t="e">
        <f>#REF!/#REF!</f>
        <v>#REF!</v>
      </c>
      <c r="G27" s="53" t="e">
        <f>#REF!/#REF!</f>
        <v>#REF!</v>
      </c>
      <c r="H27" s="54" t="e">
        <f>#REF!/#REF!</f>
        <v>#REF!</v>
      </c>
      <c r="I27" s="58" t="e">
        <f>#REF!/#REF!</f>
        <v>#REF!</v>
      </c>
      <c r="J27" s="54" t="e">
        <f>#REF!/#REF!</f>
        <v>#REF!</v>
      </c>
      <c r="K27" s="58" t="e">
        <f>#REF!/#REF!</f>
        <v>#REF!</v>
      </c>
      <c r="L27" s="54" t="e">
        <f>#REF!/#REF!</f>
        <v>#REF!</v>
      </c>
      <c r="M27" s="272" t="e">
        <f>#REF!/#REF!</f>
        <v>#REF!</v>
      </c>
      <c r="N27" s="50" t="e">
        <f>#REF!/#REF!</f>
        <v>#REF!</v>
      </c>
      <c r="O27" s="51" t="e">
        <f>#REF!/#REF!</f>
        <v>#REF!</v>
      </c>
      <c r="P27" s="50" t="e">
        <f>#REF!/#REF!</f>
        <v>#REF!</v>
      </c>
      <c r="Q27" s="51" t="e">
        <f>#REF!/#REF!</f>
        <v>#REF!</v>
      </c>
      <c r="R27" s="52" t="e">
        <f>#REF!/#REF!</f>
        <v>#REF!</v>
      </c>
      <c r="S27" s="53" t="e">
        <f>#REF!/#REF!</f>
        <v>#REF!</v>
      </c>
      <c r="T27" s="52" t="e">
        <f>#REF!/#REF!</f>
        <v>#REF!</v>
      </c>
      <c r="U27" s="53" t="e">
        <f>#REF!/#REF!</f>
        <v>#REF!</v>
      </c>
      <c r="V27" s="52" t="e">
        <f>#REF!/#REF!</f>
        <v>#REF!</v>
      </c>
      <c r="W27" s="53" t="e">
        <f>#REF!/#REF!</f>
        <v>#REF!</v>
      </c>
      <c r="X27" s="52" t="e">
        <f>#REF!/#REF!</f>
        <v>#REF!</v>
      </c>
      <c r="Y27" s="52" t="e">
        <f>#REF!/#REF!</f>
        <v>#REF!</v>
      </c>
    </row>
    <row r="28" spans="1:25">
      <c r="A28" s="111" t="s">
        <v>578</v>
      </c>
      <c r="B28" s="50" t="e">
        <f>#REF!/#REF!</f>
        <v>#REF!</v>
      </c>
      <c r="C28" s="51" t="e">
        <f>#REF!/#REF!</f>
        <v>#REF!</v>
      </c>
      <c r="D28" s="50" t="e">
        <f>#REF!/#REF!</f>
        <v>#REF!</v>
      </c>
      <c r="E28" s="51" t="e">
        <f>#REF!/#REF!</f>
        <v>#REF!</v>
      </c>
      <c r="F28" s="52" t="e">
        <f>#REF!/#REF!</f>
        <v>#REF!</v>
      </c>
      <c r="G28" s="53" t="e">
        <f>#REF!/#REF!</f>
        <v>#REF!</v>
      </c>
      <c r="H28" s="54" t="e">
        <f>#REF!/#REF!</f>
        <v>#REF!</v>
      </c>
      <c r="I28" s="58" t="e">
        <f>#REF!/#REF!</f>
        <v>#REF!</v>
      </c>
      <c r="J28" s="54" t="e">
        <f>#REF!/#REF!</f>
        <v>#REF!</v>
      </c>
      <c r="K28" s="58" t="e">
        <f>#REF!/#REF!</f>
        <v>#REF!</v>
      </c>
      <c r="L28" s="54" t="e">
        <f>#REF!/#REF!</f>
        <v>#REF!</v>
      </c>
      <c r="M28" s="272" t="e">
        <f>#REF!/#REF!</f>
        <v>#REF!</v>
      </c>
      <c r="N28" s="50" t="e">
        <f>#REF!/#REF!</f>
        <v>#REF!</v>
      </c>
      <c r="O28" s="51" t="e">
        <f>#REF!/#REF!</f>
        <v>#REF!</v>
      </c>
      <c r="P28" s="50" t="e">
        <f>#REF!/#REF!</f>
        <v>#REF!</v>
      </c>
      <c r="Q28" s="51" t="e">
        <f>#REF!/#REF!</f>
        <v>#REF!</v>
      </c>
      <c r="R28" s="52" t="e">
        <f>#REF!/#REF!</f>
        <v>#REF!</v>
      </c>
      <c r="S28" s="53" t="e">
        <f>#REF!/#REF!</f>
        <v>#REF!</v>
      </c>
      <c r="T28" s="52" t="e">
        <f>#REF!/#REF!</f>
        <v>#REF!</v>
      </c>
      <c r="U28" s="53" t="e">
        <f>#REF!/#REF!</f>
        <v>#REF!</v>
      </c>
      <c r="V28" s="52" t="e">
        <f>#REF!/#REF!</f>
        <v>#REF!</v>
      </c>
      <c r="W28" s="53" t="e">
        <f>#REF!/#REF!</f>
        <v>#REF!</v>
      </c>
      <c r="X28" s="52" t="e">
        <f>#REF!/#REF!</f>
        <v>#REF!</v>
      </c>
      <c r="Y28" s="52" t="e">
        <f>#REF!/#REF!</f>
        <v>#REF!</v>
      </c>
    </row>
    <row r="29" spans="1:25">
      <c r="A29" s="111" t="s">
        <v>579</v>
      </c>
      <c r="B29" s="50" t="e">
        <f>#REF!/#REF!</f>
        <v>#REF!</v>
      </c>
      <c r="C29" s="51" t="e">
        <f>#REF!/#REF!</f>
        <v>#REF!</v>
      </c>
      <c r="D29" s="50" t="e">
        <f>#REF!/#REF!</f>
        <v>#REF!</v>
      </c>
      <c r="E29" s="51" t="e">
        <f>#REF!/#REF!</f>
        <v>#REF!</v>
      </c>
      <c r="F29" s="52" t="e">
        <f>#REF!/#REF!</f>
        <v>#REF!</v>
      </c>
      <c r="G29" s="53" t="e">
        <f>#REF!/#REF!</f>
        <v>#REF!</v>
      </c>
      <c r="H29" s="54" t="e">
        <f>#REF!/#REF!</f>
        <v>#REF!</v>
      </c>
      <c r="I29" s="58" t="e">
        <f>#REF!/#REF!</f>
        <v>#REF!</v>
      </c>
      <c r="J29" s="54" t="e">
        <f>#REF!/#REF!</f>
        <v>#REF!</v>
      </c>
      <c r="K29" s="58" t="e">
        <f>#REF!/#REF!</f>
        <v>#REF!</v>
      </c>
      <c r="L29" s="54" t="e">
        <f>#REF!/#REF!</f>
        <v>#REF!</v>
      </c>
      <c r="M29" s="272" t="e">
        <f>#REF!/#REF!</f>
        <v>#REF!</v>
      </c>
      <c r="N29" s="50" t="e">
        <f>#REF!/#REF!</f>
        <v>#REF!</v>
      </c>
      <c r="O29" s="51" t="e">
        <f>#REF!/#REF!</f>
        <v>#REF!</v>
      </c>
      <c r="P29" s="50" t="e">
        <f>#REF!/#REF!</f>
        <v>#REF!</v>
      </c>
      <c r="Q29" s="51" t="e">
        <f>#REF!/#REF!</f>
        <v>#REF!</v>
      </c>
      <c r="R29" s="52" t="e">
        <f>#REF!/#REF!</f>
        <v>#REF!</v>
      </c>
      <c r="S29" s="53" t="e">
        <f>#REF!/#REF!</f>
        <v>#REF!</v>
      </c>
      <c r="T29" s="52" t="e">
        <f>#REF!/#REF!</f>
        <v>#REF!</v>
      </c>
      <c r="U29" s="53" t="e">
        <f>#REF!/#REF!</f>
        <v>#REF!</v>
      </c>
      <c r="V29" s="52" t="e">
        <f>#REF!/#REF!</f>
        <v>#REF!</v>
      </c>
      <c r="W29" s="53" t="e">
        <f>#REF!/#REF!</f>
        <v>#REF!</v>
      </c>
      <c r="X29" s="52" t="e">
        <f>#REF!/#REF!</f>
        <v>#REF!</v>
      </c>
      <c r="Y29" s="52" t="e">
        <f>#REF!/#REF!</f>
        <v>#REF!</v>
      </c>
    </row>
    <row r="30" spans="1:25">
      <c r="A30" s="111" t="s">
        <v>580</v>
      </c>
      <c r="B30" s="50" t="e">
        <f>#REF!/#REF!</f>
        <v>#REF!</v>
      </c>
      <c r="C30" s="51" t="e">
        <f>#REF!/#REF!</f>
        <v>#REF!</v>
      </c>
      <c r="D30" s="50" t="e">
        <f>#REF!/#REF!</f>
        <v>#REF!</v>
      </c>
      <c r="E30" s="51" t="e">
        <f>#REF!/#REF!</f>
        <v>#REF!</v>
      </c>
      <c r="F30" s="52" t="e">
        <f>#REF!/#REF!</f>
        <v>#REF!</v>
      </c>
      <c r="G30" s="53" t="e">
        <f>#REF!/#REF!</f>
        <v>#REF!</v>
      </c>
      <c r="H30" s="54" t="e">
        <f>#REF!/#REF!</f>
        <v>#REF!</v>
      </c>
      <c r="I30" s="58" t="e">
        <f>#REF!/#REF!</f>
        <v>#REF!</v>
      </c>
      <c r="J30" s="54" t="e">
        <f>#REF!/#REF!</f>
        <v>#REF!</v>
      </c>
      <c r="K30" s="58" t="e">
        <f>#REF!/#REF!</f>
        <v>#REF!</v>
      </c>
      <c r="L30" s="54" t="e">
        <f>#REF!/#REF!</f>
        <v>#REF!</v>
      </c>
      <c r="M30" s="272" t="e">
        <f>#REF!/#REF!</f>
        <v>#REF!</v>
      </c>
      <c r="N30" s="50" t="e">
        <f>#REF!/#REF!</f>
        <v>#REF!</v>
      </c>
      <c r="O30" s="51" t="e">
        <f>#REF!/#REF!</f>
        <v>#REF!</v>
      </c>
      <c r="P30" s="50" t="e">
        <f>#REF!/#REF!</f>
        <v>#REF!</v>
      </c>
      <c r="Q30" s="51" t="e">
        <f>#REF!/#REF!</f>
        <v>#REF!</v>
      </c>
      <c r="R30" s="52" t="e">
        <f>#REF!/#REF!</f>
        <v>#REF!</v>
      </c>
      <c r="S30" s="53" t="e">
        <f>#REF!/#REF!</f>
        <v>#REF!</v>
      </c>
      <c r="T30" s="52" t="e">
        <f>#REF!/#REF!</f>
        <v>#REF!</v>
      </c>
      <c r="U30" s="53" t="e">
        <f>#REF!/#REF!</f>
        <v>#REF!</v>
      </c>
      <c r="V30" s="52" t="e">
        <f>#REF!/#REF!</f>
        <v>#REF!</v>
      </c>
      <c r="W30" s="53" t="e">
        <f>#REF!/#REF!</f>
        <v>#REF!</v>
      </c>
      <c r="X30" s="52" t="e">
        <f>#REF!/#REF!</f>
        <v>#REF!</v>
      </c>
      <c r="Y30" s="52" t="e">
        <f>#REF!/#REF!</f>
        <v>#REF!</v>
      </c>
    </row>
    <row r="31" spans="1:25">
      <c r="A31" s="171" t="s">
        <v>581</v>
      </c>
      <c r="B31" s="59" t="e">
        <f>#REF!/#REF!</f>
        <v>#REF!</v>
      </c>
      <c r="C31" s="60" t="e">
        <f>#REF!/#REF!</f>
        <v>#REF!</v>
      </c>
      <c r="D31" s="59" t="e">
        <f>#REF!/#REF!</f>
        <v>#REF!</v>
      </c>
      <c r="E31" s="60" t="e">
        <f>#REF!/#REF!</f>
        <v>#REF!</v>
      </c>
      <c r="F31" s="61" t="e">
        <f>#REF!/#REF!</f>
        <v>#REF!</v>
      </c>
      <c r="G31" s="62" t="e">
        <f>#REF!/#REF!</f>
        <v>#REF!</v>
      </c>
      <c r="H31" s="63" t="e">
        <f>#REF!/#REF!</f>
        <v>#REF!</v>
      </c>
      <c r="I31" s="64" t="e">
        <f>#REF!/#REF!</f>
        <v>#REF!</v>
      </c>
      <c r="J31" s="63" t="e">
        <f>#REF!/#REF!</f>
        <v>#REF!</v>
      </c>
      <c r="K31" s="64" t="e">
        <f>#REF!/#REF!</f>
        <v>#REF!</v>
      </c>
      <c r="L31" s="63" t="e">
        <f>#REF!/#REF!</f>
        <v>#REF!</v>
      </c>
      <c r="M31" s="273" t="e">
        <f>#REF!/#REF!</f>
        <v>#REF!</v>
      </c>
      <c r="N31" s="59" t="e">
        <f>#REF!/#REF!</f>
        <v>#REF!</v>
      </c>
      <c r="O31" s="60" t="e">
        <f>#REF!/#REF!</f>
        <v>#REF!</v>
      </c>
      <c r="P31" s="59" t="e">
        <f>#REF!/#REF!</f>
        <v>#REF!</v>
      </c>
      <c r="Q31" s="60" t="e">
        <f>#REF!/#REF!</f>
        <v>#REF!</v>
      </c>
      <c r="R31" s="61" t="e">
        <f>#REF!/#REF!</f>
        <v>#REF!</v>
      </c>
      <c r="S31" s="62" t="e">
        <f>#REF!/#REF!</f>
        <v>#REF!</v>
      </c>
      <c r="T31" s="61" t="e">
        <f>#REF!/#REF!</f>
        <v>#REF!</v>
      </c>
      <c r="U31" s="62" t="e">
        <f>#REF!/#REF!</f>
        <v>#REF!</v>
      </c>
      <c r="V31" s="61" t="e">
        <f>#REF!/#REF!</f>
        <v>#REF!</v>
      </c>
      <c r="W31" s="62" t="e">
        <f>#REF!/#REF!</f>
        <v>#REF!</v>
      </c>
      <c r="X31" s="61" t="e">
        <f>#REF!/#REF!</f>
        <v>#REF!</v>
      </c>
      <c r="Y31" s="61" t="e">
        <f>#REF!/#REF!</f>
        <v>#REF!</v>
      </c>
    </row>
    <row r="32" spans="1:25">
      <c r="A32" s="111" t="s">
        <v>582</v>
      </c>
      <c r="B32" s="50" t="e">
        <f>#REF!/#REF!</f>
        <v>#REF!</v>
      </c>
      <c r="C32" s="51" t="e">
        <f>#REF!/#REF!</f>
        <v>#REF!</v>
      </c>
      <c r="D32" s="50" t="e">
        <f>#REF!/#REF!</f>
        <v>#REF!</v>
      </c>
      <c r="E32" s="51" t="e">
        <f>#REF!/#REF!</f>
        <v>#REF!</v>
      </c>
      <c r="F32" s="52" t="e">
        <f>#REF!/#REF!</f>
        <v>#REF!</v>
      </c>
      <c r="G32" s="53" t="e">
        <f>#REF!/#REF!</f>
        <v>#REF!</v>
      </c>
      <c r="H32" s="54" t="e">
        <f>#REF!/#REF!</f>
        <v>#REF!</v>
      </c>
      <c r="I32" s="58" t="e">
        <f>#REF!/#REF!</f>
        <v>#REF!</v>
      </c>
      <c r="J32" s="54" t="e">
        <f>#REF!/#REF!</f>
        <v>#REF!</v>
      </c>
      <c r="K32" s="58" t="e">
        <f>#REF!/#REF!</f>
        <v>#REF!</v>
      </c>
      <c r="L32" s="54" t="e">
        <f>#REF!/#REF!</f>
        <v>#REF!</v>
      </c>
      <c r="M32" s="272" t="e">
        <f>#REF!/#REF!</f>
        <v>#REF!</v>
      </c>
      <c r="N32" s="50" t="e">
        <f>#REF!/#REF!</f>
        <v>#REF!</v>
      </c>
      <c r="O32" s="51" t="e">
        <f>#REF!/#REF!</f>
        <v>#REF!</v>
      </c>
      <c r="P32" s="50" t="e">
        <f>#REF!/#REF!</f>
        <v>#REF!</v>
      </c>
      <c r="Q32" s="51" t="e">
        <f>#REF!/#REF!</f>
        <v>#REF!</v>
      </c>
      <c r="R32" s="52" t="e">
        <f>#REF!/#REF!</f>
        <v>#REF!</v>
      </c>
      <c r="S32" s="53" t="e">
        <f>#REF!/#REF!</f>
        <v>#REF!</v>
      </c>
      <c r="T32" s="52" t="e">
        <f>#REF!/#REF!</f>
        <v>#REF!</v>
      </c>
      <c r="U32" s="53" t="e">
        <f>#REF!/#REF!</f>
        <v>#REF!</v>
      </c>
      <c r="V32" s="52" t="e">
        <f>#REF!/#REF!</f>
        <v>#REF!</v>
      </c>
      <c r="W32" s="53" t="e">
        <f>#REF!/#REF!</f>
        <v>#REF!</v>
      </c>
      <c r="X32" s="52" t="e">
        <f>#REF!/#REF!</f>
        <v>#REF!</v>
      </c>
      <c r="Y32" s="52" t="e">
        <f>#REF!/#REF!</f>
        <v>#REF!</v>
      </c>
    </row>
    <row r="33" spans="1:25">
      <c r="A33" s="111" t="s">
        <v>583</v>
      </c>
      <c r="B33" s="50" t="e">
        <f>#REF!/#REF!</f>
        <v>#REF!</v>
      </c>
      <c r="C33" s="51" t="e">
        <f>#REF!/#REF!</f>
        <v>#REF!</v>
      </c>
      <c r="D33" s="50" t="e">
        <f>#REF!/#REF!</f>
        <v>#REF!</v>
      </c>
      <c r="E33" s="51" t="e">
        <f>#REF!/#REF!</f>
        <v>#REF!</v>
      </c>
      <c r="F33" s="52" t="e">
        <f>#REF!/#REF!</f>
        <v>#REF!</v>
      </c>
      <c r="G33" s="53" t="e">
        <f>#REF!/#REF!</f>
        <v>#REF!</v>
      </c>
      <c r="H33" s="54" t="e">
        <f>#REF!/#REF!</f>
        <v>#REF!</v>
      </c>
      <c r="I33" s="58" t="e">
        <f>#REF!/#REF!</f>
        <v>#REF!</v>
      </c>
      <c r="J33" s="54" t="e">
        <f>#REF!/#REF!</f>
        <v>#REF!</v>
      </c>
      <c r="K33" s="58" t="e">
        <f>#REF!/#REF!</f>
        <v>#REF!</v>
      </c>
      <c r="L33" s="54" t="e">
        <f>#REF!/#REF!</f>
        <v>#REF!</v>
      </c>
      <c r="M33" s="272" t="e">
        <f>#REF!/#REF!</f>
        <v>#REF!</v>
      </c>
      <c r="N33" s="50" t="e">
        <f>#REF!/#REF!</f>
        <v>#REF!</v>
      </c>
      <c r="O33" s="51" t="e">
        <f>#REF!/#REF!</f>
        <v>#REF!</v>
      </c>
      <c r="P33" s="50" t="e">
        <f>#REF!/#REF!</f>
        <v>#REF!</v>
      </c>
      <c r="Q33" s="51" t="e">
        <f>#REF!/#REF!</f>
        <v>#REF!</v>
      </c>
      <c r="R33" s="52" t="e">
        <f>#REF!/#REF!</f>
        <v>#REF!</v>
      </c>
      <c r="S33" s="53" t="e">
        <f>#REF!/#REF!</f>
        <v>#REF!</v>
      </c>
      <c r="T33" s="52" t="e">
        <f>#REF!/#REF!</f>
        <v>#REF!</v>
      </c>
      <c r="U33" s="53" t="e">
        <f>#REF!/#REF!</f>
        <v>#REF!</v>
      </c>
      <c r="V33" s="52" t="e">
        <f>#REF!/#REF!</f>
        <v>#REF!</v>
      </c>
      <c r="W33" s="53" t="e">
        <f>#REF!/#REF!</f>
        <v>#REF!</v>
      </c>
      <c r="X33" s="52" t="e">
        <f>#REF!/#REF!</f>
        <v>#REF!</v>
      </c>
      <c r="Y33" s="52" t="e">
        <f>#REF!/#REF!</f>
        <v>#REF!</v>
      </c>
    </row>
    <row r="34" spans="1:25">
      <c r="A34" s="111" t="s">
        <v>584</v>
      </c>
      <c r="B34" s="50" t="e">
        <f>#REF!/#REF!</f>
        <v>#REF!</v>
      </c>
      <c r="C34" s="51" t="e">
        <f>#REF!/#REF!</f>
        <v>#REF!</v>
      </c>
      <c r="D34" s="50" t="e">
        <f>#REF!/#REF!</f>
        <v>#REF!</v>
      </c>
      <c r="E34" s="51" t="e">
        <f>#REF!/#REF!</f>
        <v>#REF!</v>
      </c>
      <c r="F34" s="52" t="e">
        <f>#REF!/#REF!</f>
        <v>#REF!</v>
      </c>
      <c r="G34" s="53" t="e">
        <f>#REF!/#REF!</f>
        <v>#REF!</v>
      </c>
      <c r="H34" s="54" t="e">
        <f>#REF!/#REF!</f>
        <v>#REF!</v>
      </c>
      <c r="I34" s="58" t="e">
        <f>#REF!/#REF!</f>
        <v>#REF!</v>
      </c>
      <c r="J34" s="54" t="e">
        <f>#REF!/#REF!</f>
        <v>#REF!</v>
      </c>
      <c r="K34" s="58" t="e">
        <f>#REF!/#REF!</f>
        <v>#REF!</v>
      </c>
      <c r="L34" s="54" t="e">
        <f>#REF!/#REF!</f>
        <v>#REF!</v>
      </c>
      <c r="M34" s="272" t="e">
        <f>#REF!/#REF!</f>
        <v>#REF!</v>
      </c>
      <c r="N34" s="50" t="e">
        <f>#REF!/#REF!</f>
        <v>#REF!</v>
      </c>
      <c r="O34" s="51" t="e">
        <f>#REF!/#REF!</f>
        <v>#REF!</v>
      </c>
      <c r="P34" s="50" t="e">
        <f>#REF!/#REF!</f>
        <v>#REF!</v>
      </c>
      <c r="Q34" s="51" t="e">
        <f>#REF!/#REF!</f>
        <v>#REF!</v>
      </c>
      <c r="R34" s="52" t="e">
        <f>#REF!/#REF!</f>
        <v>#REF!</v>
      </c>
      <c r="S34" s="53" t="e">
        <f>#REF!/#REF!</f>
        <v>#REF!</v>
      </c>
      <c r="T34" s="52" t="e">
        <f>#REF!/#REF!</f>
        <v>#REF!</v>
      </c>
      <c r="U34" s="53" t="e">
        <f>#REF!/#REF!</f>
        <v>#REF!</v>
      </c>
      <c r="V34" s="52" t="e">
        <f>#REF!/#REF!</f>
        <v>#REF!</v>
      </c>
      <c r="W34" s="53" t="e">
        <f>#REF!/#REF!</f>
        <v>#REF!</v>
      </c>
      <c r="X34" s="52" t="e">
        <f>#REF!/#REF!</f>
        <v>#REF!</v>
      </c>
      <c r="Y34" s="52" t="e">
        <f>#REF!/#REF!</f>
        <v>#REF!</v>
      </c>
    </row>
    <row r="35" spans="1:25">
      <c r="A35" s="111" t="s">
        <v>585</v>
      </c>
      <c r="B35" s="50" t="e">
        <f>#REF!/#REF!</f>
        <v>#REF!</v>
      </c>
      <c r="C35" s="51" t="e">
        <f>#REF!/#REF!</f>
        <v>#REF!</v>
      </c>
      <c r="D35" s="50" t="e">
        <f>#REF!/#REF!</f>
        <v>#REF!</v>
      </c>
      <c r="E35" s="51" t="e">
        <f>#REF!/#REF!</f>
        <v>#REF!</v>
      </c>
      <c r="F35" s="52" t="e">
        <f>#REF!/#REF!</f>
        <v>#REF!</v>
      </c>
      <c r="G35" s="53" t="e">
        <f>#REF!/#REF!</f>
        <v>#REF!</v>
      </c>
      <c r="H35" s="54" t="e">
        <f>#REF!/#REF!</f>
        <v>#REF!</v>
      </c>
      <c r="I35" s="58" t="e">
        <f>#REF!/#REF!</f>
        <v>#REF!</v>
      </c>
      <c r="J35" s="54" t="e">
        <f>#REF!/#REF!</f>
        <v>#REF!</v>
      </c>
      <c r="K35" s="58" t="e">
        <f>#REF!/#REF!</f>
        <v>#REF!</v>
      </c>
      <c r="L35" s="54" t="e">
        <f>#REF!/#REF!</f>
        <v>#REF!</v>
      </c>
      <c r="M35" s="272" t="e">
        <f>#REF!/#REF!</f>
        <v>#REF!</v>
      </c>
      <c r="N35" s="50" t="e">
        <f>#REF!/#REF!</f>
        <v>#REF!</v>
      </c>
      <c r="O35" s="51" t="e">
        <f>#REF!/#REF!</f>
        <v>#REF!</v>
      </c>
      <c r="P35" s="50" t="e">
        <f>#REF!/#REF!</f>
        <v>#REF!</v>
      </c>
      <c r="Q35" s="51" t="e">
        <f>#REF!/#REF!</f>
        <v>#REF!</v>
      </c>
      <c r="R35" s="52" t="e">
        <f>#REF!/#REF!</f>
        <v>#REF!</v>
      </c>
      <c r="S35" s="53" t="e">
        <f>#REF!/#REF!</f>
        <v>#REF!</v>
      </c>
      <c r="T35" s="52" t="e">
        <f>#REF!/#REF!</f>
        <v>#REF!</v>
      </c>
      <c r="U35" s="53" t="e">
        <f>#REF!/#REF!</f>
        <v>#REF!</v>
      </c>
      <c r="V35" s="52" t="e">
        <f>#REF!/#REF!</f>
        <v>#REF!</v>
      </c>
      <c r="W35" s="53" t="e">
        <f>#REF!/#REF!</f>
        <v>#REF!</v>
      </c>
      <c r="X35" s="52" t="e">
        <f>#REF!/#REF!</f>
        <v>#REF!</v>
      </c>
      <c r="Y35" s="52" t="e">
        <f>#REF!/#REF!</f>
        <v>#REF!</v>
      </c>
    </row>
    <row r="36" spans="1:25">
      <c r="A36" s="171" t="s">
        <v>586</v>
      </c>
      <c r="B36" s="59" t="e">
        <f>#REF!/#REF!</f>
        <v>#REF!</v>
      </c>
      <c r="C36" s="60" t="e">
        <f>#REF!/#REF!</f>
        <v>#REF!</v>
      </c>
      <c r="D36" s="59" t="e">
        <f>#REF!/#REF!</f>
        <v>#REF!</v>
      </c>
      <c r="E36" s="60" t="e">
        <f>#REF!/#REF!</f>
        <v>#REF!</v>
      </c>
      <c r="F36" s="61" t="e">
        <f>#REF!/#REF!</f>
        <v>#REF!</v>
      </c>
      <c r="G36" s="62" t="e">
        <f>#REF!/#REF!</f>
        <v>#REF!</v>
      </c>
      <c r="H36" s="63" t="e">
        <f>#REF!/#REF!</f>
        <v>#REF!</v>
      </c>
      <c r="I36" s="64" t="e">
        <f>#REF!/#REF!</f>
        <v>#REF!</v>
      </c>
      <c r="J36" s="63" t="e">
        <f>#REF!/#REF!</f>
        <v>#REF!</v>
      </c>
      <c r="K36" s="64" t="e">
        <f>#REF!/#REF!</f>
        <v>#REF!</v>
      </c>
      <c r="L36" s="63" t="e">
        <f>#REF!/#REF!</f>
        <v>#REF!</v>
      </c>
      <c r="M36" s="273" t="e">
        <f>#REF!/#REF!</f>
        <v>#REF!</v>
      </c>
      <c r="N36" s="59" t="e">
        <f>#REF!/#REF!</f>
        <v>#REF!</v>
      </c>
      <c r="O36" s="60" t="e">
        <f>#REF!/#REF!</f>
        <v>#REF!</v>
      </c>
      <c r="P36" s="59" t="e">
        <f>#REF!/#REF!</f>
        <v>#REF!</v>
      </c>
      <c r="Q36" s="60" t="e">
        <f>#REF!/#REF!</f>
        <v>#REF!</v>
      </c>
      <c r="R36" s="61" t="e">
        <f>#REF!/#REF!</f>
        <v>#REF!</v>
      </c>
      <c r="S36" s="62" t="e">
        <f>#REF!/#REF!</f>
        <v>#REF!</v>
      </c>
      <c r="T36" s="61" t="e">
        <f>#REF!/#REF!</f>
        <v>#REF!</v>
      </c>
      <c r="U36" s="62" t="e">
        <f>#REF!/#REF!</f>
        <v>#REF!</v>
      </c>
      <c r="V36" s="61" t="e">
        <f>#REF!/#REF!</f>
        <v>#REF!</v>
      </c>
      <c r="W36" s="62" t="e">
        <f>#REF!/#REF!</f>
        <v>#REF!</v>
      </c>
      <c r="X36" s="61" t="e">
        <f>#REF!/#REF!</f>
        <v>#REF!</v>
      </c>
      <c r="Y36" s="61" t="e">
        <f>#REF!/#REF!</f>
        <v>#REF!</v>
      </c>
    </row>
    <row r="37" spans="1:25">
      <c r="A37" s="111" t="s">
        <v>587</v>
      </c>
      <c r="B37" s="50" t="e">
        <f>#REF!/#REF!</f>
        <v>#REF!</v>
      </c>
      <c r="C37" s="51" t="e">
        <f>#REF!/#REF!</f>
        <v>#REF!</v>
      </c>
      <c r="D37" s="50" t="e">
        <f>#REF!/#REF!</f>
        <v>#REF!</v>
      </c>
      <c r="E37" s="51" t="e">
        <f>#REF!/#REF!</f>
        <v>#REF!</v>
      </c>
      <c r="F37" s="52" t="e">
        <f>#REF!/#REF!</f>
        <v>#REF!</v>
      </c>
      <c r="G37" s="53" t="e">
        <f>#REF!/#REF!</f>
        <v>#REF!</v>
      </c>
      <c r="H37" s="54" t="e">
        <f>#REF!/#REF!</f>
        <v>#REF!</v>
      </c>
      <c r="I37" s="58" t="e">
        <f>#REF!/#REF!</f>
        <v>#REF!</v>
      </c>
      <c r="J37" s="54" t="e">
        <f>#REF!/#REF!</f>
        <v>#REF!</v>
      </c>
      <c r="K37" s="58" t="e">
        <f>#REF!/#REF!</f>
        <v>#REF!</v>
      </c>
      <c r="L37" s="54" t="e">
        <f>#REF!/#REF!</f>
        <v>#REF!</v>
      </c>
      <c r="M37" s="272" t="e">
        <f>#REF!/#REF!</f>
        <v>#REF!</v>
      </c>
      <c r="N37" s="50" t="e">
        <f>#REF!/#REF!</f>
        <v>#REF!</v>
      </c>
      <c r="O37" s="51" t="e">
        <f>#REF!/#REF!</f>
        <v>#REF!</v>
      </c>
      <c r="P37" s="50" t="e">
        <f>#REF!/#REF!</f>
        <v>#REF!</v>
      </c>
      <c r="Q37" s="51" t="e">
        <f>#REF!/#REF!</f>
        <v>#REF!</v>
      </c>
      <c r="R37" s="52" t="e">
        <f>#REF!/#REF!</f>
        <v>#REF!</v>
      </c>
      <c r="S37" s="53" t="e">
        <f>#REF!/#REF!</f>
        <v>#REF!</v>
      </c>
      <c r="T37" s="52" t="e">
        <f>#REF!/#REF!</f>
        <v>#REF!</v>
      </c>
      <c r="U37" s="53" t="e">
        <f>#REF!/#REF!</f>
        <v>#REF!</v>
      </c>
      <c r="V37" s="52" t="e">
        <f>#REF!/#REF!</f>
        <v>#REF!</v>
      </c>
      <c r="W37" s="53" t="e">
        <f>#REF!/#REF!</f>
        <v>#REF!</v>
      </c>
      <c r="X37" s="52" t="e">
        <f>#REF!/#REF!</f>
        <v>#REF!</v>
      </c>
      <c r="Y37" s="52" t="e">
        <f>#REF!/#REF!</f>
        <v>#REF!</v>
      </c>
    </row>
    <row r="38" spans="1:25">
      <c r="A38" s="111" t="s">
        <v>588</v>
      </c>
      <c r="B38" s="50" t="e">
        <f>#REF!/#REF!</f>
        <v>#REF!</v>
      </c>
      <c r="C38" s="51" t="e">
        <f>#REF!/#REF!</f>
        <v>#REF!</v>
      </c>
      <c r="D38" s="50" t="e">
        <f>#REF!/#REF!</f>
        <v>#REF!</v>
      </c>
      <c r="E38" s="51" t="e">
        <f>#REF!/#REF!</f>
        <v>#REF!</v>
      </c>
      <c r="F38" s="52" t="e">
        <f>#REF!/#REF!</f>
        <v>#REF!</v>
      </c>
      <c r="G38" s="53" t="e">
        <f>#REF!/#REF!</f>
        <v>#REF!</v>
      </c>
      <c r="H38" s="54" t="e">
        <f>#REF!/#REF!</f>
        <v>#REF!</v>
      </c>
      <c r="I38" s="58" t="e">
        <f>#REF!/#REF!</f>
        <v>#REF!</v>
      </c>
      <c r="J38" s="54" t="e">
        <f>#REF!/#REF!</f>
        <v>#REF!</v>
      </c>
      <c r="K38" s="58" t="e">
        <f>#REF!/#REF!</f>
        <v>#REF!</v>
      </c>
      <c r="L38" s="54" t="e">
        <f>#REF!/#REF!</f>
        <v>#REF!</v>
      </c>
      <c r="M38" s="272" t="e">
        <f>#REF!/#REF!</f>
        <v>#REF!</v>
      </c>
      <c r="N38" s="50" t="e">
        <f>#REF!/#REF!</f>
        <v>#REF!</v>
      </c>
      <c r="O38" s="51" t="e">
        <f>#REF!/#REF!</f>
        <v>#REF!</v>
      </c>
      <c r="P38" s="50" t="e">
        <f>#REF!/#REF!</f>
        <v>#REF!</v>
      </c>
      <c r="Q38" s="51" t="e">
        <f>#REF!/#REF!</f>
        <v>#REF!</v>
      </c>
      <c r="R38" s="52" t="e">
        <f>#REF!/#REF!</f>
        <v>#REF!</v>
      </c>
      <c r="S38" s="53" t="e">
        <f>#REF!/#REF!</f>
        <v>#REF!</v>
      </c>
      <c r="T38" s="52" t="e">
        <f>#REF!/#REF!</f>
        <v>#REF!</v>
      </c>
      <c r="U38" s="53" t="e">
        <f>#REF!/#REF!</f>
        <v>#REF!</v>
      </c>
      <c r="V38" s="52" t="e">
        <f>#REF!/#REF!</f>
        <v>#REF!</v>
      </c>
      <c r="W38" s="53" t="e">
        <f>#REF!/#REF!</f>
        <v>#REF!</v>
      </c>
      <c r="X38" s="52" t="e">
        <f>#REF!/#REF!</f>
        <v>#REF!</v>
      </c>
      <c r="Y38" s="52" t="e">
        <f>#REF!/#REF!</f>
        <v>#REF!</v>
      </c>
    </row>
    <row r="39" spans="1:25">
      <c r="A39" s="111" t="s">
        <v>589</v>
      </c>
      <c r="B39" s="50" t="e">
        <f>#REF!/#REF!</f>
        <v>#REF!</v>
      </c>
      <c r="C39" s="51" t="e">
        <f>#REF!/#REF!</f>
        <v>#REF!</v>
      </c>
      <c r="D39" s="50" t="e">
        <f>#REF!/#REF!</f>
        <v>#REF!</v>
      </c>
      <c r="E39" s="51" t="e">
        <f>#REF!/#REF!</f>
        <v>#REF!</v>
      </c>
      <c r="F39" s="52" t="e">
        <f>#REF!/#REF!</f>
        <v>#REF!</v>
      </c>
      <c r="G39" s="53" t="e">
        <f>#REF!/#REF!</f>
        <v>#REF!</v>
      </c>
      <c r="H39" s="54" t="e">
        <f>#REF!/#REF!</f>
        <v>#REF!</v>
      </c>
      <c r="I39" s="58" t="e">
        <f>#REF!/#REF!</f>
        <v>#REF!</v>
      </c>
      <c r="J39" s="54" t="e">
        <f>#REF!/#REF!</f>
        <v>#REF!</v>
      </c>
      <c r="K39" s="58" t="e">
        <f>#REF!/#REF!</f>
        <v>#REF!</v>
      </c>
      <c r="L39" s="54" t="e">
        <f>#REF!/#REF!</f>
        <v>#REF!</v>
      </c>
      <c r="M39" s="272" t="e">
        <f>#REF!/#REF!</f>
        <v>#REF!</v>
      </c>
      <c r="N39" s="50" t="e">
        <f>#REF!/#REF!</f>
        <v>#REF!</v>
      </c>
      <c r="O39" s="51" t="e">
        <f>#REF!/#REF!</f>
        <v>#REF!</v>
      </c>
      <c r="P39" s="50" t="e">
        <f>#REF!/#REF!</f>
        <v>#REF!</v>
      </c>
      <c r="Q39" s="51" t="e">
        <f>#REF!/#REF!</f>
        <v>#REF!</v>
      </c>
      <c r="R39" s="52" t="e">
        <f>#REF!/#REF!</f>
        <v>#REF!</v>
      </c>
      <c r="S39" s="53" t="e">
        <f>#REF!/#REF!</f>
        <v>#REF!</v>
      </c>
      <c r="T39" s="52" t="e">
        <f>#REF!/#REF!</f>
        <v>#REF!</v>
      </c>
      <c r="U39" s="53" t="e">
        <f>#REF!/#REF!</f>
        <v>#REF!</v>
      </c>
      <c r="V39" s="52" t="e">
        <f>#REF!/#REF!</f>
        <v>#REF!</v>
      </c>
      <c r="W39" s="53" t="e">
        <f>#REF!/#REF!</f>
        <v>#REF!</v>
      </c>
      <c r="X39" s="52" t="e">
        <f>#REF!/#REF!</f>
        <v>#REF!</v>
      </c>
      <c r="Y39" s="52" t="e">
        <f>#REF!/#REF!</f>
        <v>#REF!</v>
      </c>
    </row>
    <row r="40" spans="1:25">
      <c r="A40" s="111" t="s">
        <v>590</v>
      </c>
      <c r="B40" s="50" t="e">
        <f>#REF!/#REF!</f>
        <v>#REF!</v>
      </c>
      <c r="C40" s="51" t="e">
        <f>#REF!/#REF!</f>
        <v>#REF!</v>
      </c>
      <c r="D40" s="50" t="e">
        <f>#REF!/#REF!</f>
        <v>#REF!</v>
      </c>
      <c r="E40" s="51" t="e">
        <f>#REF!/#REF!</f>
        <v>#REF!</v>
      </c>
      <c r="F40" s="52" t="e">
        <f>#REF!/#REF!</f>
        <v>#REF!</v>
      </c>
      <c r="G40" s="53" t="e">
        <f>#REF!/#REF!</f>
        <v>#REF!</v>
      </c>
      <c r="H40" s="54" t="e">
        <f>#REF!/#REF!</f>
        <v>#REF!</v>
      </c>
      <c r="I40" s="58" t="e">
        <f>#REF!/#REF!</f>
        <v>#REF!</v>
      </c>
      <c r="J40" s="54" t="e">
        <f>#REF!/#REF!</f>
        <v>#REF!</v>
      </c>
      <c r="K40" s="58" t="e">
        <f>#REF!/#REF!</f>
        <v>#REF!</v>
      </c>
      <c r="L40" s="54" t="e">
        <f>#REF!/#REF!</f>
        <v>#REF!</v>
      </c>
      <c r="M40" s="272" t="e">
        <f>#REF!/#REF!</f>
        <v>#REF!</v>
      </c>
      <c r="N40" s="50" t="e">
        <f>#REF!/#REF!</f>
        <v>#REF!</v>
      </c>
      <c r="O40" s="51" t="e">
        <f>#REF!/#REF!</f>
        <v>#REF!</v>
      </c>
      <c r="P40" s="50" t="e">
        <f>#REF!/#REF!</f>
        <v>#REF!</v>
      </c>
      <c r="Q40" s="51" t="e">
        <f>#REF!/#REF!</f>
        <v>#REF!</v>
      </c>
      <c r="R40" s="52" t="e">
        <f>#REF!/#REF!</f>
        <v>#REF!</v>
      </c>
      <c r="S40" s="53" t="e">
        <f>#REF!/#REF!</f>
        <v>#REF!</v>
      </c>
      <c r="T40" s="52" t="e">
        <f>#REF!/#REF!</f>
        <v>#REF!</v>
      </c>
      <c r="U40" s="53" t="e">
        <f>#REF!/#REF!</f>
        <v>#REF!</v>
      </c>
      <c r="V40" s="52" t="e">
        <f>#REF!/#REF!</f>
        <v>#REF!</v>
      </c>
      <c r="W40" s="53" t="e">
        <f>#REF!/#REF!</f>
        <v>#REF!</v>
      </c>
      <c r="X40" s="52" t="e">
        <f>#REF!/#REF!</f>
        <v>#REF!</v>
      </c>
      <c r="Y40" s="52" t="e">
        <f>#REF!/#REF!</f>
        <v>#REF!</v>
      </c>
    </row>
    <row r="41" spans="1:25">
      <c r="A41" s="171" t="s">
        <v>591</v>
      </c>
      <c r="B41" s="59" t="e">
        <f>#REF!/#REF!</f>
        <v>#REF!</v>
      </c>
      <c r="C41" s="60" t="e">
        <f>#REF!/#REF!</f>
        <v>#REF!</v>
      </c>
      <c r="D41" s="59" t="e">
        <f>#REF!/#REF!</f>
        <v>#REF!</v>
      </c>
      <c r="E41" s="60" t="e">
        <f>#REF!/#REF!</f>
        <v>#REF!</v>
      </c>
      <c r="F41" s="61" t="e">
        <f>#REF!/#REF!</f>
        <v>#REF!</v>
      </c>
      <c r="G41" s="62" t="e">
        <f>#REF!/#REF!</f>
        <v>#REF!</v>
      </c>
      <c r="H41" s="63" t="e">
        <f>#REF!/#REF!</f>
        <v>#REF!</v>
      </c>
      <c r="I41" s="64" t="e">
        <f>#REF!/#REF!</f>
        <v>#REF!</v>
      </c>
      <c r="J41" s="63" t="e">
        <f>#REF!/#REF!</f>
        <v>#REF!</v>
      </c>
      <c r="K41" s="64" t="e">
        <f>#REF!/#REF!</f>
        <v>#REF!</v>
      </c>
      <c r="L41" s="63" t="e">
        <f>#REF!/#REF!</f>
        <v>#REF!</v>
      </c>
      <c r="M41" s="273" t="e">
        <f>#REF!/#REF!</f>
        <v>#REF!</v>
      </c>
      <c r="N41" s="59" t="e">
        <f>#REF!/#REF!</f>
        <v>#REF!</v>
      </c>
      <c r="O41" s="60" t="e">
        <f>#REF!/#REF!</f>
        <v>#REF!</v>
      </c>
      <c r="P41" s="59" t="e">
        <f>#REF!/#REF!</f>
        <v>#REF!</v>
      </c>
      <c r="Q41" s="60" t="e">
        <f>#REF!/#REF!</f>
        <v>#REF!</v>
      </c>
      <c r="R41" s="61" t="e">
        <f>#REF!/#REF!</f>
        <v>#REF!</v>
      </c>
      <c r="S41" s="62" t="e">
        <f>#REF!/#REF!</f>
        <v>#REF!</v>
      </c>
      <c r="T41" s="61" t="e">
        <f>#REF!/#REF!</f>
        <v>#REF!</v>
      </c>
      <c r="U41" s="62" t="e">
        <f>#REF!/#REF!</f>
        <v>#REF!</v>
      </c>
      <c r="V41" s="61" t="e">
        <f>#REF!/#REF!</f>
        <v>#REF!</v>
      </c>
      <c r="W41" s="62" t="e">
        <f>#REF!/#REF!</f>
        <v>#REF!</v>
      </c>
      <c r="X41" s="61" t="e">
        <f>#REF!/#REF!</f>
        <v>#REF!</v>
      </c>
      <c r="Y41" s="61" t="e">
        <f>#REF!/#REF!</f>
        <v>#REF!</v>
      </c>
    </row>
    <row r="42" spans="1:25">
      <c r="A42" s="111" t="s">
        <v>592</v>
      </c>
      <c r="B42" s="50" t="e">
        <f>#REF!/#REF!</f>
        <v>#REF!</v>
      </c>
      <c r="C42" s="51" t="e">
        <f>#REF!/#REF!</f>
        <v>#REF!</v>
      </c>
      <c r="D42" s="50" t="e">
        <f>#REF!/#REF!</f>
        <v>#REF!</v>
      </c>
      <c r="E42" s="51" t="e">
        <f>#REF!/#REF!</f>
        <v>#REF!</v>
      </c>
      <c r="F42" s="52" t="e">
        <f>#REF!/#REF!</f>
        <v>#REF!</v>
      </c>
      <c r="G42" s="53" t="e">
        <f>#REF!/#REF!</f>
        <v>#REF!</v>
      </c>
      <c r="H42" s="54" t="e">
        <f>#REF!/#REF!</f>
        <v>#REF!</v>
      </c>
      <c r="I42" s="58" t="e">
        <f>#REF!/#REF!</f>
        <v>#REF!</v>
      </c>
      <c r="J42" s="54" t="e">
        <f>#REF!/#REF!</f>
        <v>#REF!</v>
      </c>
      <c r="K42" s="58" t="e">
        <f>#REF!/#REF!</f>
        <v>#REF!</v>
      </c>
      <c r="L42" s="54" t="e">
        <f>#REF!/#REF!</f>
        <v>#REF!</v>
      </c>
      <c r="M42" s="272" t="e">
        <f>#REF!/#REF!</f>
        <v>#REF!</v>
      </c>
      <c r="N42" s="50" t="e">
        <f>#REF!/#REF!</f>
        <v>#REF!</v>
      </c>
      <c r="O42" s="51" t="e">
        <f>#REF!/#REF!</f>
        <v>#REF!</v>
      </c>
      <c r="P42" s="50" t="e">
        <f>#REF!/#REF!</f>
        <v>#REF!</v>
      </c>
      <c r="Q42" s="51" t="e">
        <f>#REF!/#REF!</f>
        <v>#REF!</v>
      </c>
      <c r="R42" s="52" t="e">
        <f>#REF!/#REF!</f>
        <v>#REF!</v>
      </c>
      <c r="S42" s="53" t="e">
        <f>#REF!/#REF!</f>
        <v>#REF!</v>
      </c>
      <c r="T42" s="52" t="e">
        <f>#REF!/#REF!</f>
        <v>#REF!</v>
      </c>
      <c r="U42" s="53" t="e">
        <f>#REF!/#REF!</f>
        <v>#REF!</v>
      </c>
      <c r="V42" s="52" t="e">
        <f>#REF!/#REF!</f>
        <v>#REF!</v>
      </c>
      <c r="W42" s="53" t="e">
        <f>#REF!/#REF!</f>
        <v>#REF!</v>
      </c>
      <c r="X42" s="52" t="e">
        <f>#REF!/#REF!</f>
        <v>#REF!</v>
      </c>
      <c r="Y42" s="52" t="e">
        <f>#REF!/#REF!</f>
        <v>#REF!</v>
      </c>
    </row>
    <row r="43" spans="1:25">
      <c r="A43" s="111" t="s">
        <v>593</v>
      </c>
      <c r="B43" s="50" t="e">
        <f>#REF!/#REF!</f>
        <v>#REF!</v>
      </c>
      <c r="C43" s="51" t="e">
        <f>#REF!/#REF!</f>
        <v>#REF!</v>
      </c>
      <c r="D43" s="50" t="e">
        <f>#REF!/#REF!</f>
        <v>#REF!</v>
      </c>
      <c r="E43" s="51" t="e">
        <f>#REF!/#REF!</f>
        <v>#REF!</v>
      </c>
      <c r="F43" s="52" t="e">
        <f>#REF!/#REF!</f>
        <v>#REF!</v>
      </c>
      <c r="G43" s="53" t="e">
        <f>#REF!/#REF!</f>
        <v>#REF!</v>
      </c>
      <c r="H43" s="54" t="e">
        <f>#REF!/#REF!</f>
        <v>#REF!</v>
      </c>
      <c r="I43" s="58" t="e">
        <f>#REF!/#REF!</f>
        <v>#REF!</v>
      </c>
      <c r="J43" s="54" t="e">
        <f>#REF!/#REF!</f>
        <v>#REF!</v>
      </c>
      <c r="K43" s="58" t="e">
        <f>#REF!/#REF!</f>
        <v>#REF!</v>
      </c>
      <c r="L43" s="54" t="e">
        <f>#REF!/#REF!</f>
        <v>#REF!</v>
      </c>
      <c r="M43" s="272" t="e">
        <f>#REF!/#REF!</f>
        <v>#REF!</v>
      </c>
      <c r="N43" s="50" t="e">
        <f>#REF!/#REF!</f>
        <v>#REF!</v>
      </c>
      <c r="O43" s="51" t="e">
        <f>#REF!/#REF!</f>
        <v>#REF!</v>
      </c>
      <c r="P43" s="50" t="e">
        <f>#REF!/#REF!</f>
        <v>#REF!</v>
      </c>
      <c r="Q43" s="51" t="e">
        <f>#REF!/#REF!</f>
        <v>#REF!</v>
      </c>
      <c r="R43" s="52" t="e">
        <f>#REF!/#REF!</f>
        <v>#REF!</v>
      </c>
      <c r="S43" s="53" t="e">
        <f>#REF!/#REF!</f>
        <v>#REF!</v>
      </c>
      <c r="T43" s="52" t="e">
        <f>#REF!/#REF!</f>
        <v>#REF!</v>
      </c>
      <c r="U43" s="53" t="e">
        <f>#REF!/#REF!</f>
        <v>#REF!</v>
      </c>
      <c r="V43" s="52" t="e">
        <f>#REF!/#REF!</f>
        <v>#REF!</v>
      </c>
      <c r="W43" s="53" t="e">
        <f>#REF!/#REF!</f>
        <v>#REF!</v>
      </c>
      <c r="X43" s="52" t="e">
        <f>#REF!/#REF!</f>
        <v>#REF!</v>
      </c>
      <c r="Y43" s="52" t="e">
        <f>#REF!/#REF!</f>
        <v>#REF!</v>
      </c>
    </row>
    <row r="44" spans="1:25">
      <c r="A44" s="111" t="s">
        <v>594</v>
      </c>
      <c r="B44" s="50" t="e">
        <f>#REF!/#REF!</f>
        <v>#REF!</v>
      </c>
      <c r="C44" s="51" t="e">
        <f>#REF!/#REF!</f>
        <v>#REF!</v>
      </c>
      <c r="D44" s="50" t="e">
        <f>#REF!/#REF!</f>
        <v>#REF!</v>
      </c>
      <c r="E44" s="51" t="e">
        <f>#REF!/#REF!</f>
        <v>#REF!</v>
      </c>
      <c r="F44" s="52" t="e">
        <f>#REF!/#REF!</f>
        <v>#REF!</v>
      </c>
      <c r="G44" s="53" t="e">
        <f>#REF!/#REF!</f>
        <v>#REF!</v>
      </c>
      <c r="H44" s="54" t="e">
        <f>#REF!/#REF!</f>
        <v>#REF!</v>
      </c>
      <c r="I44" s="58" t="e">
        <f>#REF!/#REF!</f>
        <v>#REF!</v>
      </c>
      <c r="J44" s="54" t="e">
        <f>#REF!/#REF!</f>
        <v>#REF!</v>
      </c>
      <c r="K44" s="58" t="e">
        <f>#REF!/#REF!</f>
        <v>#REF!</v>
      </c>
      <c r="L44" s="54" t="e">
        <f>#REF!/#REF!</f>
        <v>#REF!</v>
      </c>
      <c r="M44" s="272" t="e">
        <f>#REF!/#REF!</f>
        <v>#REF!</v>
      </c>
      <c r="N44" s="50" t="e">
        <f>#REF!/#REF!</f>
        <v>#REF!</v>
      </c>
      <c r="O44" s="51" t="e">
        <f>#REF!/#REF!</f>
        <v>#REF!</v>
      </c>
      <c r="P44" s="50" t="e">
        <f>#REF!/#REF!</f>
        <v>#REF!</v>
      </c>
      <c r="Q44" s="51" t="e">
        <f>#REF!/#REF!</f>
        <v>#REF!</v>
      </c>
      <c r="R44" s="52" t="e">
        <f>#REF!/#REF!</f>
        <v>#REF!</v>
      </c>
      <c r="S44" s="53" t="e">
        <f>#REF!/#REF!</f>
        <v>#REF!</v>
      </c>
      <c r="T44" s="52" t="e">
        <f>#REF!/#REF!</f>
        <v>#REF!</v>
      </c>
      <c r="U44" s="53" t="e">
        <f>#REF!/#REF!</f>
        <v>#REF!</v>
      </c>
      <c r="V44" s="52" t="e">
        <f>#REF!/#REF!</f>
        <v>#REF!</v>
      </c>
      <c r="W44" s="53" t="e">
        <f>#REF!/#REF!</f>
        <v>#REF!</v>
      </c>
      <c r="X44" s="52" t="e">
        <f>#REF!/#REF!</f>
        <v>#REF!</v>
      </c>
      <c r="Y44" s="52" t="e">
        <f>#REF!/#REF!</f>
        <v>#REF!</v>
      </c>
    </row>
    <row r="45" spans="1:25">
      <c r="A45" s="111" t="s">
        <v>595</v>
      </c>
      <c r="B45" s="50" t="e">
        <f>#REF!/#REF!</f>
        <v>#REF!</v>
      </c>
      <c r="C45" s="51" t="e">
        <f>#REF!/#REF!</f>
        <v>#REF!</v>
      </c>
      <c r="D45" s="50" t="e">
        <f>#REF!/#REF!</f>
        <v>#REF!</v>
      </c>
      <c r="E45" s="51" t="e">
        <f>#REF!/#REF!</f>
        <v>#REF!</v>
      </c>
      <c r="F45" s="52" t="e">
        <f>#REF!/#REF!</f>
        <v>#REF!</v>
      </c>
      <c r="G45" s="53" t="e">
        <f>#REF!/#REF!</f>
        <v>#REF!</v>
      </c>
      <c r="H45" s="54" t="e">
        <f>#REF!/#REF!</f>
        <v>#REF!</v>
      </c>
      <c r="I45" s="58" t="e">
        <f>#REF!/#REF!</f>
        <v>#REF!</v>
      </c>
      <c r="J45" s="54" t="e">
        <f>#REF!/#REF!</f>
        <v>#REF!</v>
      </c>
      <c r="K45" s="58" t="e">
        <f>#REF!/#REF!</f>
        <v>#REF!</v>
      </c>
      <c r="L45" s="54" t="e">
        <f>#REF!/#REF!</f>
        <v>#REF!</v>
      </c>
      <c r="M45" s="272" t="e">
        <f>#REF!/#REF!</f>
        <v>#REF!</v>
      </c>
      <c r="N45" s="50" t="e">
        <f>#REF!/#REF!</f>
        <v>#REF!</v>
      </c>
      <c r="O45" s="51" t="e">
        <f>#REF!/#REF!</f>
        <v>#REF!</v>
      </c>
      <c r="P45" s="50" t="e">
        <f>#REF!/#REF!</f>
        <v>#REF!</v>
      </c>
      <c r="Q45" s="51" t="e">
        <f>#REF!/#REF!</f>
        <v>#REF!</v>
      </c>
      <c r="R45" s="52" t="e">
        <f>#REF!/#REF!</f>
        <v>#REF!</v>
      </c>
      <c r="S45" s="53" t="e">
        <f>#REF!/#REF!</f>
        <v>#REF!</v>
      </c>
      <c r="T45" s="52" t="e">
        <f>#REF!/#REF!</f>
        <v>#REF!</v>
      </c>
      <c r="U45" s="53" t="e">
        <f>#REF!/#REF!</f>
        <v>#REF!</v>
      </c>
      <c r="V45" s="52" t="e">
        <f>#REF!/#REF!</f>
        <v>#REF!</v>
      </c>
      <c r="W45" s="53" t="e">
        <f>#REF!/#REF!</f>
        <v>#REF!</v>
      </c>
      <c r="X45" s="52" t="e">
        <f>#REF!/#REF!</f>
        <v>#REF!</v>
      </c>
      <c r="Y45" s="52" t="e">
        <f>#REF!/#REF!</f>
        <v>#REF!</v>
      </c>
    </row>
    <row r="46" spans="1:25">
      <c r="A46" s="171" t="s">
        <v>596</v>
      </c>
      <c r="B46" s="59" t="e">
        <f>#REF!/#REF!</f>
        <v>#REF!</v>
      </c>
      <c r="C46" s="60" t="e">
        <f>#REF!/#REF!</f>
        <v>#REF!</v>
      </c>
      <c r="D46" s="59" t="e">
        <f>#REF!/#REF!</f>
        <v>#REF!</v>
      </c>
      <c r="E46" s="60" t="e">
        <f>#REF!/#REF!</f>
        <v>#REF!</v>
      </c>
      <c r="F46" s="61" t="e">
        <f>#REF!/#REF!</f>
        <v>#REF!</v>
      </c>
      <c r="G46" s="62" t="e">
        <f>#REF!/#REF!</f>
        <v>#REF!</v>
      </c>
      <c r="H46" s="63" t="e">
        <f>#REF!/#REF!</f>
        <v>#REF!</v>
      </c>
      <c r="I46" s="64" t="e">
        <f>#REF!/#REF!</f>
        <v>#REF!</v>
      </c>
      <c r="J46" s="63" t="e">
        <f>#REF!/#REF!</f>
        <v>#REF!</v>
      </c>
      <c r="K46" s="64" t="e">
        <f>#REF!/#REF!</f>
        <v>#REF!</v>
      </c>
      <c r="L46" s="63" t="e">
        <f>#REF!/#REF!</f>
        <v>#REF!</v>
      </c>
      <c r="M46" s="273" t="e">
        <f>#REF!/#REF!</f>
        <v>#REF!</v>
      </c>
      <c r="N46" s="59" t="e">
        <f>#REF!/#REF!</f>
        <v>#REF!</v>
      </c>
      <c r="O46" s="60" t="e">
        <f>#REF!/#REF!</f>
        <v>#REF!</v>
      </c>
      <c r="P46" s="59" t="e">
        <f>#REF!/#REF!</f>
        <v>#REF!</v>
      </c>
      <c r="Q46" s="60" t="e">
        <f>#REF!/#REF!</f>
        <v>#REF!</v>
      </c>
      <c r="R46" s="61" t="e">
        <f>#REF!/#REF!</f>
        <v>#REF!</v>
      </c>
      <c r="S46" s="62" t="e">
        <f>#REF!/#REF!</f>
        <v>#REF!</v>
      </c>
      <c r="T46" s="61" t="e">
        <f>#REF!/#REF!</f>
        <v>#REF!</v>
      </c>
      <c r="U46" s="62" t="e">
        <f>#REF!/#REF!</f>
        <v>#REF!</v>
      </c>
      <c r="V46" s="61" t="e">
        <f>#REF!/#REF!</f>
        <v>#REF!</v>
      </c>
      <c r="W46" s="62" t="e">
        <f>#REF!/#REF!</f>
        <v>#REF!</v>
      </c>
      <c r="X46" s="61" t="e">
        <f>#REF!/#REF!</f>
        <v>#REF!</v>
      </c>
      <c r="Y46" s="61" t="e">
        <f>#REF!/#REF!</f>
        <v>#REF!</v>
      </c>
    </row>
    <row r="47" spans="1:25">
      <c r="A47" s="111" t="s">
        <v>597</v>
      </c>
      <c r="B47" s="50" t="e">
        <f>#REF!/#REF!</f>
        <v>#REF!</v>
      </c>
      <c r="C47" s="51" t="e">
        <f>#REF!/#REF!</f>
        <v>#REF!</v>
      </c>
      <c r="D47" s="50" t="e">
        <f>#REF!/#REF!</f>
        <v>#REF!</v>
      </c>
      <c r="E47" s="51" t="e">
        <f>#REF!/#REF!</f>
        <v>#REF!</v>
      </c>
      <c r="F47" s="52" t="e">
        <f>#REF!/#REF!</f>
        <v>#REF!</v>
      </c>
      <c r="G47" s="53" t="e">
        <f>#REF!/#REF!</f>
        <v>#REF!</v>
      </c>
      <c r="H47" s="54" t="e">
        <f>#REF!/#REF!</f>
        <v>#REF!</v>
      </c>
      <c r="I47" s="58" t="e">
        <f>#REF!/#REF!</f>
        <v>#REF!</v>
      </c>
      <c r="J47" s="54" t="e">
        <f>#REF!/#REF!</f>
        <v>#REF!</v>
      </c>
      <c r="K47" s="58" t="e">
        <f>#REF!/#REF!</f>
        <v>#REF!</v>
      </c>
      <c r="L47" s="54" t="e">
        <f>#REF!/#REF!</f>
        <v>#REF!</v>
      </c>
      <c r="M47" s="272" t="e">
        <f>#REF!/#REF!</f>
        <v>#REF!</v>
      </c>
      <c r="N47" s="50" t="e">
        <f>#REF!/#REF!</f>
        <v>#REF!</v>
      </c>
      <c r="O47" s="51" t="e">
        <f>#REF!/#REF!</f>
        <v>#REF!</v>
      </c>
      <c r="P47" s="50" t="e">
        <f>#REF!/#REF!</f>
        <v>#REF!</v>
      </c>
      <c r="Q47" s="51" t="e">
        <f>#REF!/#REF!</f>
        <v>#REF!</v>
      </c>
      <c r="R47" s="52" t="e">
        <f>#REF!/#REF!</f>
        <v>#REF!</v>
      </c>
      <c r="S47" s="53" t="e">
        <f>#REF!/#REF!</f>
        <v>#REF!</v>
      </c>
      <c r="T47" s="52" t="e">
        <f>#REF!/#REF!</f>
        <v>#REF!</v>
      </c>
      <c r="U47" s="53" t="e">
        <f>#REF!/#REF!</f>
        <v>#REF!</v>
      </c>
      <c r="V47" s="52" t="e">
        <f>#REF!/#REF!</f>
        <v>#REF!</v>
      </c>
      <c r="W47" s="53" t="e">
        <f>#REF!/#REF!</f>
        <v>#REF!</v>
      </c>
      <c r="X47" s="52" t="e">
        <f>#REF!/#REF!</f>
        <v>#REF!</v>
      </c>
      <c r="Y47" s="52" t="e">
        <f>#REF!/#REF!</f>
        <v>#REF!</v>
      </c>
    </row>
    <row r="48" spans="1:25">
      <c r="A48" s="111" t="s">
        <v>598</v>
      </c>
      <c r="B48" s="50" t="e">
        <f>#REF!/#REF!</f>
        <v>#REF!</v>
      </c>
      <c r="C48" s="51" t="e">
        <f>#REF!/#REF!</f>
        <v>#REF!</v>
      </c>
      <c r="D48" s="50" t="e">
        <f>#REF!/#REF!</f>
        <v>#REF!</v>
      </c>
      <c r="E48" s="51" t="e">
        <f>#REF!/#REF!</f>
        <v>#REF!</v>
      </c>
      <c r="F48" s="52" t="e">
        <f>#REF!/#REF!</f>
        <v>#REF!</v>
      </c>
      <c r="G48" s="53" t="e">
        <f>#REF!/#REF!</f>
        <v>#REF!</v>
      </c>
      <c r="H48" s="54" t="e">
        <f>#REF!/#REF!</f>
        <v>#REF!</v>
      </c>
      <c r="I48" s="58" t="e">
        <f>#REF!/#REF!</f>
        <v>#REF!</v>
      </c>
      <c r="J48" s="54" t="e">
        <f>#REF!/#REF!</f>
        <v>#REF!</v>
      </c>
      <c r="K48" s="58" t="e">
        <f>#REF!/#REF!</f>
        <v>#REF!</v>
      </c>
      <c r="L48" s="54" t="e">
        <f>#REF!/#REF!</f>
        <v>#REF!</v>
      </c>
      <c r="M48" s="272" t="e">
        <f>#REF!/#REF!</f>
        <v>#REF!</v>
      </c>
      <c r="N48" s="50" t="e">
        <f>#REF!/#REF!</f>
        <v>#REF!</v>
      </c>
      <c r="O48" s="51" t="e">
        <f>#REF!/#REF!</f>
        <v>#REF!</v>
      </c>
      <c r="P48" s="50" t="e">
        <f>#REF!/#REF!</f>
        <v>#REF!</v>
      </c>
      <c r="Q48" s="51" t="e">
        <f>#REF!/#REF!</f>
        <v>#REF!</v>
      </c>
      <c r="R48" s="52" t="e">
        <f>#REF!/#REF!</f>
        <v>#REF!</v>
      </c>
      <c r="S48" s="53" t="e">
        <f>#REF!/#REF!</f>
        <v>#REF!</v>
      </c>
      <c r="T48" s="52" t="e">
        <f>#REF!/#REF!</f>
        <v>#REF!</v>
      </c>
      <c r="U48" s="53" t="e">
        <f>#REF!/#REF!</f>
        <v>#REF!</v>
      </c>
      <c r="V48" s="52" t="e">
        <f>#REF!/#REF!</f>
        <v>#REF!</v>
      </c>
      <c r="W48" s="53" t="e">
        <f>#REF!/#REF!</f>
        <v>#REF!</v>
      </c>
      <c r="X48" s="52" t="e">
        <f>#REF!/#REF!</f>
        <v>#REF!</v>
      </c>
      <c r="Y48" s="52" t="e">
        <f>#REF!/#REF!</f>
        <v>#REF!</v>
      </c>
    </row>
    <row r="49" spans="1:25">
      <c r="A49" s="111" t="s">
        <v>599</v>
      </c>
      <c r="B49" s="50" t="e">
        <f>#REF!/#REF!</f>
        <v>#REF!</v>
      </c>
      <c r="C49" s="51" t="e">
        <f>#REF!/#REF!</f>
        <v>#REF!</v>
      </c>
      <c r="D49" s="50" t="e">
        <f>#REF!/#REF!</f>
        <v>#REF!</v>
      </c>
      <c r="E49" s="51" t="e">
        <f>#REF!/#REF!</f>
        <v>#REF!</v>
      </c>
      <c r="F49" s="52" t="e">
        <f>#REF!/#REF!</f>
        <v>#REF!</v>
      </c>
      <c r="G49" s="53" t="e">
        <f>#REF!/#REF!</f>
        <v>#REF!</v>
      </c>
      <c r="H49" s="54" t="e">
        <f>#REF!/#REF!</f>
        <v>#REF!</v>
      </c>
      <c r="I49" s="58" t="e">
        <f>#REF!/#REF!</f>
        <v>#REF!</v>
      </c>
      <c r="J49" s="54" t="e">
        <f>#REF!/#REF!</f>
        <v>#REF!</v>
      </c>
      <c r="K49" s="58" t="e">
        <f>#REF!/#REF!</f>
        <v>#REF!</v>
      </c>
      <c r="L49" s="54" t="e">
        <f>#REF!/#REF!</f>
        <v>#REF!</v>
      </c>
      <c r="M49" s="272" t="e">
        <f>#REF!/#REF!</f>
        <v>#REF!</v>
      </c>
      <c r="N49" s="50" t="e">
        <f>#REF!/#REF!</f>
        <v>#REF!</v>
      </c>
      <c r="O49" s="51" t="e">
        <f>#REF!/#REF!</f>
        <v>#REF!</v>
      </c>
      <c r="P49" s="50" t="e">
        <f>#REF!/#REF!</f>
        <v>#REF!</v>
      </c>
      <c r="Q49" s="51" t="e">
        <f>#REF!/#REF!</f>
        <v>#REF!</v>
      </c>
      <c r="R49" s="52" t="e">
        <f>#REF!/#REF!</f>
        <v>#REF!</v>
      </c>
      <c r="S49" s="53" t="e">
        <f>#REF!/#REF!</f>
        <v>#REF!</v>
      </c>
      <c r="T49" s="52" t="e">
        <f>#REF!/#REF!</f>
        <v>#REF!</v>
      </c>
      <c r="U49" s="53" t="e">
        <f>#REF!/#REF!</f>
        <v>#REF!</v>
      </c>
      <c r="V49" s="52" t="e">
        <f>#REF!/#REF!</f>
        <v>#REF!</v>
      </c>
      <c r="W49" s="53" t="e">
        <f>#REF!/#REF!</f>
        <v>#REF!</v>
      </c>
      <c r="X49" s="52" t="e">
        <f>#REF!/#REF!</f>
        <v>#REF!</v>
      </c>
      <c r="Y49" s="52" t="e">
        <f>#REF!/#REF!</f>
        <v>#REF!</v>
      </c>
    </row>
    <row r="50" spans="1:25">
      <c r="A50" s="111" t="s">
        <v>600</v>
      </c>
      <c r="B50" s="50" t="e">
        <f>#REF!/#REF!</f>
        <v>#REF!</v>
      </c>
      <c r="C50" s="51" t="e">
        <f>#REF!/#REF!</f>
        <v>#REF!</v>
      </c>
      <c r="D50" s="50" t="e">
        <f>#REF!/#REF!</f>
        <v>#REF!</v>
      </c>
      <c r="E50" s="51" t="e">
        <f>#REF!/#REF!</f>
        <v>#REF!</v>
      </c>
      <c r="F50" s="52" t="e">
        <f>#REF!/#REF!</f>
        <v>#REF!</v>
      </c>
      <c r="G50" s="53" t="e">
        <f>#REF!/#REF!</f>
        <v>#REF!</v>
      </c>
      <c r="H50" s="54" t="e">
        <f>#REF!/#REF!</f>
        <v>#REF!</v>
      </c>
      <c r="I50" s="58" t="e">
        <f>#REF!/#REF!</f>
        <v>#REF!</v>
      </c>
      <c r="J50" s="54" t="e">
        <f>#REF!/#REF!</f>
        <v>#REF!</v>
      </c>
      <c r="K50" s="58" t="e">
        <f>#REF!/#REF!</f>
        <v>#REF!</v>
      </c>
      <c r="L50" s="54" t="e">
        <f>#REF!/#REF!</f>
        <v>#REF!</v>
      </c>
      <c r="M50" s="272" t="e">
        <f>#REF!/#REF!</f>
        <v>#REF!</v>
      </c>
      <c r="N50" s="50" t="e">
        <f>#REF!/#REF!</f>
        <v>#REF!</v>
      </c>
      <c r="O50" s="51" t="e">
        <f>#REF!/#REF!</f>
        <v>#REF!</v>
      </c>
      <c r="P50" s="50" t="e">
        <f>#REF!/#REF!</f>
        <v>#REF!</v>
      </c>
      <c r="Q50" s="51" t="e">
        <f>#REF!/#REF!</f>
        <v>#REF!</v>
      </c>
      <c r="R50" s="52" t="e">
        <f>#REF!/#REF!</f>
        <v>#REF!</v>
      </c>
      <c r="S50" s="53" t="e">
        <f>#REF!/#REF!</f>
        <v>#REF!</v>
      </c>
      <c r="T50" s="52" t="e">
        <f>#REF!/#REF!</f>
        <v>#REF!</v>
      </c>
      <c r="U50" s="53" t="e">
        <f>#REF!/#REF!</f>
        <v>#REF!</v>
      </c>
      <c r="V50" s="52" t="e">
        <f>#REF!/#REF!</f>
        <v>#REF!</v>
      </c>
      <c r="W50" s="53" t="e">
        <f>#REF!/#REF!</f>
        <v>#REF!</v>
      </c>
      <c r="X50" s="52" t="e">
        <f>#REF!/#REF!</f>
        <v>#REF!</v>
      </c>
      <c r="Y50" s="52" t="e">
        <f>#REF!/#REF!</f>
        <v>#REF!</v>
      </c>
    </row>
    <row r="51" spans="1:25">
      <c r="A51" s="171" t="s">
        <v>601</v>
      </c>
      <c r="B51" s="59" t="e">
        <f>#REF!/#REF!</f>
        <v>#REF!</v>
      </c>
      <c r="C51" s="60" t="e">
        <f>#REF!/#REF!</f>
        <v>#REF!</v>
      </c>
      <c r="D51" s="59" t="e">
        <f>#REF!/#REF!</f>
        <v>#REF!</v>
      </c>
      <c r="E51" s="60" t="e">
        <f>#REF!/#REF!</f>
        <v>#REF!</v>
      </c>
      <c r="F51" s="61" t="e">
        <f>#REF!/#REF!</f>
        <v>#REF!</v>
      </c>
      <c r="G51" s="62" t="e">
        <f>#REF!/#REF!</f>
        <v>#REF!</v>
      </c>
      <c r="H51" s="63" t="e">
        <f>#REF!/#REF!</f>
        <v>#REF!</v>
      </c>
      <c r="I51" s="64" t="e">
        <f>#REF!/#REF!</f>
        <v>#REF!</v>
      </c>
      <c r="J51" s="63" t="e">
        <f>#REF!/#REF!</f>
        <v>#REF!</v>
      </c>
      <c r="K51" s="64" t="e">
        <f>#REF!/#REF!</f>
        <v>#REF!</v>
      </c>
      <c r="L51" s="63" t="e">
        <f>#REF!/#REF!</f>
        <v>#REF!</v>
      </c>
      <c r="M51" s="273" t="e">
        <f>#REF!/#REF!</f>
        <v>#REF!</v>
      </c>
      <c r="N51" s="59" t="e">
        <f>#REF!/#REF!</f>
        <v>#REF!</v>
      </c>
      <c r="O51" s="60" t="e">
        <f>#REF!/#REF!</f>
        <v>#REF!</v>
      </c>
      <c r="P51" s="59" t="e">
        <f>#REF!/#REF!</f>
        <v>#REF!</v>
      </c>
      <c r="Q51" s="60" t="e">
        <f>#REF!/#REF!</f>
        <v>#REF!</v>
      </c>
      <c r="R51" s="61" t="e">
        <f>#REF!/#REF!</f>
        <v>#REF!</v>
      </c>
      <c r="S51" s="62" t="e">
        <f>#REF!/#REF!</f>
        <v>#REF!</v>
      </c>
      <c r="T51" s="61" t="e">
        <f>#REF!/#REF!</f>
        <v>#REF!</v>
      </c>
      <c r="U51" s="62" t="e">
        <f>#REF!/#REF!</f>
        <v>#REF!</v>
      </c>
      <c r="V51" s="61" t="e">
        <f>#REF!/#REF!</f>
        <v>#REF!</v>
      </c>
      <c r="W51" s="62" t="e">
        <f>#REF!/#REF!</f>
        <v>#REF!</v>
      </c>
      <c r="X51" s="61" t="e">
        <f>#REF!/#REF!</f>
        <v>#REF!</v>
      </c>
      <c r="Y51" s="61" t="e">
        <f>#REF!/#REF!</f>
        <v>#REF!</v>
      </c>
    </row>
    <row r="52" spans="1:25">
      <c r="A52" s="111" t="s">
        <v>602</v>
      </c>
      <c r="B52" s="50" t="e">
        <f>#REF!/#REF!</f>
        <v>#REF!</v>
      </c>
      <c r="C52" s="51" t="e">
        <f>#REF!/#REF!</f>
        <v>#REF!</v>
      </c>
      <c r="D52" s="50" t="e">
        <f>#REF!/#REF!</f>
        <v>#REF!</v>
      </c>
      <c r="E52" s="51" t="e">
        <f>#REF!/#REF!</f>
        <v>#REF!</v>
      </c>
      <c r="F52" s="52" t="e">
        <f>#REF!/#REF!</f>
        <v>#REF!</v>
      </c>
      <c r="G52" s="53" t="e">
        <f>#REF!/#REF!</f>
        <v>#REF!</v>
      </c>
      <c r="H52" s="54" t="e">
        <f>#REF!/#REF!</f>
        <v>#REF!</v>
      </c>
      <c r="I52" s="58" t="e">
        <f>#REF!/#REF!</f>
        <v>#REF!</v>
      </c>
      <c r="J52" s="54" t="e">
        <f>#REF!/#REF!</f>
        <v>#REF!</v>
      </c>
      <c r="K52" s="58" t="e">
        <f>#REF!/#REF!</f>
        <v>#REF!</v>
      </c>
      <c r="L52" s="54" t="e">
        <f>#REF!/#REF!</f>
        <v>#REF!</v>
      </c>
      <c r="M52" s="272" t="e">
        <f>#REF!/#REF!</f>
        <v>#REF!</v>
      </c>
      <c r="N52" s="50" t="e">
        <f>#REF!/#REF!</f>
        <v>#REF!</v>
      </c>
      <c r="O52" s="51" t="e">
        <f>#REF!/#REF!</f>
        <v>#REF!</v>
      </c>
      <c r="P52" s="50" t="e">
        <f>#REF!/#REF!</f>
        <v>#REF!</v>
      </c>
      <c r="Q52" s="51" t="e">
        <f>#REF!/#REF!</f>
        <v>#REF!</v>
      </c>
      <c r="R52" s="52" t="e">
        <f>#REF!/#REF!</f>
        <v>#REF!</v>
      </c>
      <c r="S52" s="53" t="e">
        <f>#REF!/#REF!</f>
        <v>#REF!</v>
      </c>
      <c r="T52" s="52" t="e">
        <f>#REF!/#REF!</f>
        <v>#REF!</v>
      </c>
      <c r="U52" s="53" t="e">
        <f>#REF!/#REF!</f>
        <v>#REF!</v>
      </c>
      <c r="V52" s="52" t="e">
        <f>#REF!/#REF!</f>
        <v>#REF!</v>
      </c>
      <c r="W52" s="53" t="e">
        <f>#REF!/#REF!</f>
        <v>#REF!</v>
      </c>
      <c r="X52" s="52" t="e">
        <f>#REF!/#REF!</f>
        <v>#REF!</v>
      </c>
      <c r="Y52" s="52" t="e">
        <f>#REF!/#REF!</f>
        <v>#REF!</v>
      </c>
    </row>
    <row r="53" spans="1:25">
      <c r="A53" s="111" t="s">
        <v>603</v>
      </c>
      <c r="B53" s="50" t="e">
        <f>#REF!/#REF!</f>
        <v>#REF!</v>
      </c>
      <c r="C53" s="51" t="e">
        <f>#REF!/#REF!</f>
        <v>#REF!</v>
      </c>
      <c r="D53" s="50" t="e">
        <f>#REF!/#REF!</f>
        <v>#REF!</v>
      </c>
      <c r="E53" s="51" t="e">
        <f>#REF!/#REF!</f>
        <v>#REF!</v>
      </c>
      <c r="F53" s="52" t="e">
        <f>#REF!/#REF!</f>
        <v>#REF!</v>
      </c>
      <c r="G53" s="53" t="e">
        <f>#REF!/#REF!</f>
        <v>#REF!</v>
      </c>
      <c r="H53" s="54" t="e">
        <f>#REF!/#REF!</f>
        <v>#REF!</v>
      </c>
      <c r="I53" s="58" t="e">
        <f>#REF!/#REF!</f>
        <v>#REF!</v>
      </c>
      <c r="J53" s="54" t="e">
        <f>#REF!/#REF!</f>
        <v>#REF!</v>
      </c>
      <c r="K53" s="58" t="e">
        <f>#REF!/#REF!</f>
        <v>#REF!</v>
      </c>
      <c r="L53" s="54" t="e">
        <f>#REF!/#REF!</f>
        <v>#REF!</v>
      </c>
      <c r="M53" s="272" t="e">
        <f>#REF!/#REF!</f>
        <v>#REF!</v>
      </c>
      <c r="N53" s="50" t="e">
        <f>#REF!/#REF!</f>
        <v>#REF!</v>
      </c>
      <c r="O53" s="51" t="e">
        <f>#REF!/#REF!</f>
        <v>#REF!</v>
      </c>
      <c r="P53" s="50" t="e">
        <f>#REF!/#REF!</f>
        <v>#REF!</v>
      </c>
      <c r="Q53" s="51" t="e">
        <f>#REF!/#REF!</f>
        <v>#REF!</v>
      </c>
      <c r="R53" s="52" t="e">
        <f>#REF!/#REF!</f>
        <v>#REF!</v>
      </c>
      <c r="S53" s="53" t="e">
        <f>#REF!/#REF!</f>
        <v>#REF!</v>
      </c>
      <c r="T53" s="52" t="e">
        <f>#REF!/#REF!</f>
        <v>#REF!</v>
      </c>
      <c r="U53" s="53" t="e">
        <f>#REF!/#REF!</f>
        <v>#REF!</v>
      </c>
      <c r="V53" s="52" t="e">
        <f>#REF!/#REF!</f>
        <v>#REF!</v>
      </c>
      <c r="W53" s="53" t="e">
        <f>#REF!/#REF!</f>
        <v>#REF!</v>
      </c>
      <c r="X53" s="52" t="e">
        <f>#REF!/#REF!</f>
        <v>#REF!</v>
      </c>
      <c r="Y53" s="52" t="e">
        <f>#REF!/#REF!</f>
        <v>#REF!</v>
      </c>
    </row>
    <row r="54" spans="1:25">
      <c r="A54" s="111" t="s">
        <v>604</v>
      </c>
      <c r="B54" s="50" t="e">
        <f>#REF!/#REF!</f>
        <v>#REF!</v>
      </c>
      <c r="C54" s="51" t="e">
        <f>#REF!/#REF!</f>
        <v>#REF!</v>
      </c>
      <c r="D54" s="50" t="e">
        <f>#REF!/#REF!</f>
        <v>#REF!</v>
      </c>
      <c r="E54" s="51" t="e">
        <f>#REF!/#REF!</f>
        <v>#REF!</v>
      </c>
      <c r="F54" s="52" t="e">
        <f>#REF!/#REF!</f>
        <v>#REF!</v>
      </c>
      <c r="G54" s="53" t="e">
        <f>#REF!/#REF!</f>
        <v>#REF!</v>
      </c>
      <c r="H54" s="54" t="e">
        <f>#REF!/#REF!</f>
        <v>#REF!</v>
      </c>
      <c r="I54" s="58" t="e">
        <f>#REF!/#REF!</f>
        <v>#REF!</v>
      </c>
      <c r="J54" s="54" t="e">
        <f>#REF!/#REF!</f>
        <v>#REF!</v>
      </c>
      <c r="K54" s="58" t="e">
        <f>#REF!/#REF!</f>
        <v>#REF!</v>
      </c>
      <c r="L54" s="54" t="e">
        <f>#REF!/#REF!</f>
        <v>#REF!</v>
      </c>
      <c r="M54" s="272" t="e">
        <f>#REF!/#REF!</f>
        <v>#REF!</v>
      </c>
      <c r="N54" s="50" t="e">
        <f>#REF!/#REF!</f>
        <v>#REF!</v>
      </c>
      <c r="O54" s="51" t="e">
        <f>#REF!/#REF!</f>
        <v>#REF!</v>
      </c>
      <c r="P54" s="50" t="e">
        <f>#REF!/#REF!</f>
        <v>#REF!</v>
      </c>
      <c r="Q54" s="51" t="e">
        <f>#REF!/#REF!</f>
        <v>#REF!</v>
      </c>
      <c r="R54" s="52" t="e">
        <f>#REF!/#REF!</f>
        <v>#REF!</v>
      </c>
      <c r="S54" s="53" t="e">
        <f>#REF!/#REF!</f>
        <v>#REF!</v>
      </c>
      <c r="T54" s="52" t="e">
        <f>#REF!/#REF!</f>
        <v>#REF!</v>
      </c>
      <c r="U54" s="53" t="e">
        <f>#REF!/#REF!</f>
        <v>#REF!</v>
      </c>
      <c r="V54" s="52" t="e">
        <f>#REF!/#REF!</f>
        <v>#REF!</v>
      </c>
      <c r="W54" s="53" t="e">
        <f>#REF!/#REF!</f>
        <v>#REF!</v>
      </c>
      <c r="X54" s="52" t="e">
        <f>#REF!/#REF!</f>
        <v>#REF!</v>
      </c>
      <c r="Y54" s="52" t="e">
        <f>#REF!/#REF!</f>
        <v>#REF!</v>
      </c>
    </row>
    <row r="55" spans="1:25">
      <c r="A55" s="111" t="s">
        <v>605</v>
      </c>
      <c r="B55" s="50" t="e">
        <f>#REF!/#REF!</f>
        <v>#REF!</v>
      </c>
      <c r="C55" s="51" t="e">
        <f>#REF!/#REF!</f>
        <v>#REF!</v>
      </c>
      <c r="D55" s="50" t="e">
        <f>#REF!/#REF!</f>
        <v>#REF!</v>
      </c>
      <c r="E55" s="51" t="e">
        <f>#REF!/#REF!</f>
        <v>#REF!</v>
      </c>
      <c r="F55" s="52" t="e">
        <f>#REF!/#REF!</f>
        <v>#REF!</v>
      </c>
      <c r="G55" s="53" t="e">
        <f>#REF!/#REF!</f>
        <v>#REF!</v>
      </c>
      <c r="H55" s="54" t="e">
        <f>#REF!/#REF!</f>
        <v>#REF!</v>
      </c>
      <c r="I55" s="58" t="e">
        <f>#REF!/#REF!</f>
        <v>#REF!</v>
      </c>
      <c r="J55" s="54" t="e">
        <f>#REF!/#REF!</f>
        <v>#REF!</v>
      </c>
      <c r="K55" s="58" t="e">
        <f>#REF!/#REF!</f>
        <v>#REF!</v>
      </c>
      <c r="L55" s="54" t="e">
        <f>#REF!/#REF!</f>
        <v>#REF!</v>
      </c>
      <c r="M55" s="272" t="e">
        <f>#REF!/#REF!</f>
        <v>#REF!</v>
      </c>
      <c r="N55" s="50" t="e">
        <f>#REF!/#REF!</f>
        <v>#REF!</v>
      </c>
      <c r="O55" s="51" t="e">
        <f>#REF!/#REF!</f>
        <v>#REF!</v>
      </c>
      <c r="P55" s="50" t="e">
        <f>#REF!/#REF!</f>
        <v>#REF!</v>
      </c>
      <c r="Q55" s="51" t="e">
        <f>#REF!/#REF!</f>
        <v>#REF!</v>
      </c>
      <c r="R55" s="52" t="e">
        <f>#REF!/#REF!</f>
        <v>#REF!</v>
      </c>
      <c r="S55" s="53" t="e">
        <f>#REF!/#REF!</f>
        <v>#REF!</v>
      </c>
      <c r="T55" s="52" t="e">
        <f>#REF!/#REF!</f>
        <v>#REF!</v>
      </c>
      <c r="U55" s="53" t="e">
        <f>#REF!/#REF!</f>
        <v>#REF!</v>
      </c>
      <c r="V55" s="52" t="e">
        <f>#REF!/#REF!</f>
        <v>#REF!</v>
      </c>
      <c r="W55" s="53" t="e">
        <f>#REF!/#REF!</f>
        <v>#REF!</v>
      </c>
      <c r="X55" s="52" t="e">
        <f>#REF!/#REF!</f>
        <v>#REF!</v>
      </c>
      <c r="Y55" s="52" t="e">
        <f>#REF!/#REF!</f>
        <v>#REF!</v>
      </c>
    </row>
    <row r="56" spans="1:25">
      <c r="A56" s="171" t="s">
        <v>606</v>
      </c>
      <c r="B56" s="59" t="e">
        <f>#REF!/#REF!</f>
        <v>#REF!</v>
      </c>
      <c r="C56" s="60" t="e">
        <f>#REF!/#REF!</f>
        <v>#REF!</v>
      </c>
      <c r="D56" s="59" t="e">
        <f>#REF!/#REF!</f>
        <v>#REF!</v>
      </c>
      <c r="E56" s="60" t="e">
        <f>#REF!/#REF!</f>
        <v>#REF!</v>
      </c>
      <c r="F56" s="61" t="e">
        <f>#REF!/#REF!</f>
        <v>#REF!</v>
      </c>
      <c r="G56" s="62" t="e">
        <f>#REF!/#REF!</f>
        <v>#REF!</v>
      </c>
      <c r="H56" s="63" t="e">
        <f>#REF!/#REF!</f>
        <v>#REF!</v>
      </c>
      <c r="I56" s="64" t="e">
        <f>#REF!/#REF!</f>
        <v>#REF!</v>
      </c>
      <c r="J56" s="63" t="e">
        <f>#REF!/#REF!</f>
        <v>#REF!</v>
      </c>
      <c r="K56" s="64" t="e">
        <f>#REF!/#REF!</f>
        <v>#REF!</v>
      </c>
      <c r="L56" s="63" t="e">
        <f>#REF!/#REF!</f>
        <v>#REF!</v>
      </c>
      <c r="M56" s="273" t="e">
        <f>#REF!/#REF!</f>
        <v>#REF!</v>
      </c>
      <c r="N56" s="59" t="e">
        <f>#REF!/#REF!</f>
        <v>#REF!</v>
      </c>
      <c r="O56" s="60" t="e">
        <f>#REF!/#REF!</f>
        <v>#REF!</v>
      </c>
      <c r="P56" s="59" t="e">
        <f>#REF!/#REF!</f>
        <v>#REF!</v>
      </c>
      <c r="Q56" s="60" t="e">
        <f>#REF!/#REF!</f>
        <v>#REF!</v>
      </c>
      <c r="R56" s="61" t="e">
        <f>#REF!/#REF!</f>
        <v>#REF!</v>
      </c>
      <c r="S56" s="62" t="e">
        <f>#REF!/#REF!</f>
        <v>#REF!</v>
      </c>
      <c r="T56" s="61" t="e">
        <f>#REF!/#REF!</f>
        <v>#REF!</v>
      </c>
      <c r="U56" s="62" t="e">
        <f>#REF!/#REF!</f>
        <v>#REF!</v>
      </c>
      <c r="V56" s="61" t="e">
        <f>#REF!/#REF!</f>
        <v>#REF!</v>
      </c>
      <c r="W56" s="62" t="e">
        <f>#REF!/#REF!</f>
        <v>#REF!</v>
      </c>
      <c r="X56" s="61" t="e">
        <f>#REF!/#REF!</f>
        <v>#REF!</v>
      </c>
      <c r="Y56" s="61" t="e">
        <f>#REF!/#REF!</f>
        <v>#REF!</v>
      </c>
    </row>
  </sheetData>
  <customSheetViews>
    <customSheetView guid="{6F28069D-A7F4-41D2-AA1B-4487F97E36F1}" showPageBreaks="1" printArea="1" showRuler="0">
      <pageMargins left="0.78740157480314965" right="0.39370078740157483" top="0.78740157480314965" bottom="0.39370078740157483" header="0.51181102362204722" footer="0.51181102362204722"/>
      <pageSetup paperSize="8" orientation="landscape" horizontalDpi="4294967292" r:id="rId1"/>
      <headerFooter alignWithMargins="0"/>
    </customSheetView>
  </customSheetViews>
  <mergeCells count="25">
    <mergeCell ref="D4:D5"/>
    <mergeCell ref="E4:E5"/>
    <mergeCell ref="G4:G5"/>
    <mergeCell ref="R4:R5"/>
    <mergeCell ref="A3:A5"/>
    <mergeCell ref="F4:F5"/>
    <mergeCell ref="K4:K5"/>
    <mergeCell ref="B3:E3"/>
    <mergeCell ref="B4:C4"/>
    <mergeCell ref="N3:Q3"/>
    <mergeCell ref="N4:O4"/>
    <mergeCell ref="P4:P5"/>
    <mergeCell ref="Q4:Q5"/>
    <mergeCell ref="S4:S5"/>
    <mergeCell ref="T3:Y3"/>
    <mergeCell ref="H3:M3"/>
    <mergeCell ref="J4:J5"/>
    <mergeCell ref="H4:I4"/>
    <mergeCell ref="V4:V5"/>
    <mergeCell ref="W4:W5"/>
    <mergeCell ref="X4:X5"/>
    <mergeCell ref="Y4:Y5"/>
    <mergeCell ref="L4:L5"/>
    <mergeCell ref="M4:M5"/>
    <mergeCell ref="T4:U4"/>
  </mergeCells>
  <phoneticPr fontId="2"/>
  <pageMargins left="0.78740157480314965" right="0.39370078740157483" top="0.78740157480314965" bottom="0.39370078740157483" header="0.51181102362204722" footer="0.51181102362204722"/>
  <pageSetup paperSize="8" orientation="landscape" horizontalDpi="4294967292"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S219"/>
  <sheetViews>
    <sheetView zoomScale="70" zoomScaleNormal="70" workbookViewId="0">
      <selection sqref="A1:S1"/>
    </sheetView>
  </sheetViews>
  <sheetFormatPr defaultColWidth="9" defaultRowHeight="13"/>
  <cols>
    <col min="1" max="1" width="4.6328125" style="6" customWidth="1"/>
    <col min="2" max="2" width="12.36328125" style="6" customWidth="1"/>
    <col min="3" max="3" width="1.6328125" style="6" customWidth="1"/>
    <col min="4" max="4" width="12.36328125" style="5" customWidth="1"/>
    <col min="5" max="5" width="1.6328125" style="5" customWidth="1"/>
    <col min="6" max="9" width="16.90625" style="5" customWidth="1"/>
    <col min="10" max="10" width="9" style="5"/>
    <col min="11" max="11" width="4.6328125" style="5" customWidth="1"/>
    <col min="12" max="12" width="12.36328125" style="5" customWidth="1"/>
    <col min="13" max="13" width="1.6328125" style="5" customWidth="1"/>
    <col min="14" max="14" width="12.36328125" style="5" customWidth="1"/>
    <col min="15" max="15" width="1.6328125" style="5" customWidth="1"/>
    <col min="16" max="19" width="16.90625" style="5" customWidth="1"/>
    <col min="20" max="16384" width="9" style="5"/>
  </cols>
  <sheetData>
    <row r="1" spans="1:19" ht="19">
      <c r="A1" s="861" t="s">
        <v>709</v>
      </c>
      <c r="B1" s="887"/>
      <c r="C1" s="887"/>
      <c r="D1" s="887"/>
      <c r="E1" s="887"/>
      <c r="F1" s="887"/>
      <c r="G1" s="887"/>
      <c r="H1" s="887"/>
      <c r="I1" s="887"/>
      <c r="J1" s="887"/>
      <c r="K1" s="887"/>
      <c r="L1" s="887"/>
      <c r="M1" s="887"/>
      <c r="N1" s="887"/>
      <c r="O1" s="887"/>
      <c r="P1" s="887"/>
      <c r="Q1" s="887"/>
      <c r="R1" s="887"/>
      <c r="S1" s="887"/>
    </row>
    <row r="2" spans="1:19">
      <c r="R2" s="868" t="s">
        <v>702</v>
      </c>
      <c r="S2" s="868" t="s">
        <v>708</v>
      </c>
    </row>
    <row r="3" spans="1:19" ht="19.5" customHeight="1">
      <c r="A3" s="810" t="s">
        <v>554</v>
      </c>
      <c r="B3" s="819"/>
      <c r="C3" s="819"/>
      <c r="D3" s="819"/>
      <c r="E3" s="820"/>
      <c r="F3" s="873" t="s">
        <v>179</v>
      </c>
      <c r="G3" s="874"/>
      <c r="H3" s="873" t="s">
        <v>210</v>
      </c>
      <c r="I3" s="874"/>
      <c r="K3" s="810" t="s">
        <v>554</v>
      </c>
      <c r="L3" s="819"/>
      <c r="M3" s="819"/>
      <c r="N3" s="819"/>
      <c r="O3" s="820"/>
      <c r="P3" s="873" t="s">
        <v>179</v>
      </c>
      <c r="Q3" s="874"/>
      <c r="R3" s="873" t="s">
        <v>210</v>
      </c>
      <c r="S3" s="874"/>
    </row>
    <row r="4" spans="1:19" ht="19.5" customHeight="1">
      <c r="A4" s="821"/>
      <c r="B4" s="822"/>
      <c r="C4" s="822"/>
      <c r="D4" s="822"/>
      <c r="E4" s="823"/>
      <c r="F4" s="11" t="s">
        <v>180</v>
      </c>
      <c r="G4" s="11" t="s">
        <v>181</v>
      </c>
      <c r="H4" s="11" t="s">
        <v>180</v>
      </c>
      <c r="I4" s="11" t="s">
        <v>181</v>
      </c>
      <c r="K4" s="821"/>
      <c r="L4" s="822"/>
      <c r="M4" s="822"/>
      <c r="N4" s="822"/>
      <c r="O4" s="823"/>
      <c r="P4" s="11" t="s">
        <v>180</v>
      </c>
      <c r="Q4" s="11" t="s">
        <v>181</v>
      </c>
      <c r="R4" s="11" t="s">
        <v>180</v>
      </c>
      <c r="S4" s="11" t="s">
        <v>181</v>
      </c>
    </row>
    <row r="5" spans="1:19" ht="17.25" customHeight="1">
      <c r="A5" s="9"/>
      <c r="B5" s="10"/>
      <c r="C5" s="254"/>
      <c r="D5" s="255"/>
      <c r="E5" s="256"/>
      <c r="F5" s="151" t="s">
        <v>182</v>
      </c>
      <c r="G5" s="16" t="s">
        <v>183</v>
      </c>
      <c r="H5" s="151" t="s">
        <v>184</v>
      </c>
      <c r="I5" s="16" t="s">
        <v>184</v>
      </c>
      <c r="K5" s="9"/>
      <c r="L5" s="10"/>
      <c r="M5" s="226"/>
      <c r="N5" s="255"/>
      <c r="O5" s="257"/>
      <c r="P5" s="151" t="s">
        <v>182</v>
      </c>
      <c r="Q5" s="16" t="s">
        <v>183</v>
      </c>
      <c r="R5" s="151" t="s">
        <v>184</v>
      </c>
      <c r="S5" s="16" t="s">
        <v>184</v>
      </c>
    </row>
    <row r="6" spans="1:19" ht="17.25" customHeight="1">
      <c r="A6" s="862" t="s">
        <v>185</v>
      </c>
      <c r="B6" s="869"/>
      <c r="C6" s="258"/>
      <c r="D6" s="93" t="s">
        <v>526</v>
      </c>
      <c r="E6" s="93"/>
      <c r="F6" s="259">
        <v>1134078307</v>
      </c>
      <c r="G6" s="260">
        <v>13582194252.007999</v>
      </c>
      <c r="H6" s="458">
        <v>110.15510050323137</v>
      </c>
      <c r="I6" s="459">
        <v>107.97921356209773</v>
      </c>
      <c r="K6" s="862" t="s">
        <v>528</v>
      </c>
      <c r="L6" s="863"/>
      <c r="M6" s="258"/>
      <c r="N6" s="93" t="s">
        <v>526</v>
      </c>
      <c r="O6" s="93"/>
      <c r="P6" s="259">
        <v>14</v>
      </c>
      <c r="Q6" s="260">
        <v>206.89</v>
      </c>
      <c r="R6" s="458">
        <v>70</v>
      </c>
      <c r="S6" s="459">
        <v>188.08181818181816</v>
      </c>
    </row>
    <row r="7" spans="1:19" ht="17.25" customHeight="1">
      <c r="A7" s="870"/>
      <c r="B7" s="869"/>
      <c r="C7" s="258"/>
      <c r="D7" s="93" t="s">
        <v>186</v>
      </c>
      <c r="E7" s="93"/>
      <c r="F7" s="259">
        <v>602310910</v>
      </c>
      <c r="G7" s="260">
        <v>9531089061.3479996</v>
      </c>
      <c r="H7" s="458">
        <v>111.49846783554239</v>
      </c>
      <c r="I7" s="459">
        <v>109.0068277863965</v>
      </c>
      <c r="K7" s="862"/>
      <c r="L7" s="863"/>
      <c r="M7" s="258"/>
      <c r="N7" s="93" t="s">
        <v>186</v>
      </c>
      <c r="O7" s="93"/>
      <c r="P7" s="259">
        <v>11</v>
      </c>
      <c r="Q7" s="260">
        <v>180.83</v>
      </c>
      <c r="R7" s="458">
        <v>55.000000000000007</v>
      </c>
      <c r="S7" s="459">
        <v>164.3909090909091</v>
      </c>
    </row>
    <row r="8" spans="1:19" ht="17.25" customHeight="1">
      <c r="A8" s="870"/>
      <c r="B8" s="869"/>
      <c r="C8" s="258"/>
      <c r="D8" s="93" t="s">
        <v>187</v>
      </c>
      <c r="E8" s="93"/>
      <c r="F8" s="259">
        <v>156869190</v>
      </c>
      <c r="G8" s="260">
        <v>1283940250.372</v>
      </c>
      <c r="H8" s="458">
        <v>107.71357163403547</v>
      </c>
      <c r="I8" s="459">
        <v>105.21596831674087</v>
      </c>
      <c r="K8" s="862"/>
      <c r="L8" s="863"/>
      <c r="M8" s="258"/>
      <c r="N8" s="93" t="s">
        <v>187</v>
      </c>
      <c r="O8" s="93"/>
      <c r="P8" s="259">
        <v>0</v>
      </c>
      <c r="Q8" s="260">
        <v>0</v>
      </c>
      <c r="R8" s="458" t="s">
        <v>706</v>
      </c>
      <c r="S8" s="459" t="s">
        <v>706</v>
      </c>
    </row>
    <row r="9" spans="1:19" ht="17.25" customHeight="1">
      <c r="A9" s="870"/>
      <c r="B9" s="869"/>
      <c r="C9" s="258"/>
      <c r="D9" s="93" t="s">
        <v>188</v>
      </c>
      <c r="E9" s="93"/>
      <c r="F9" s="259">
        <v>372422246</v>
      </c>
      <c r="G9" s="260">
        <v>2532591277.1890001</v>
      </c>
      <c r="H9" s="458">
        <v>109.03667097902803</v>
      </c>
      <c r="I9" s="459">
        <v>105.54381100943966</v>
      </c>
      <c r="K9" s="862"/>
      <c r="L9" s="863"/>
      <c r="M9" s="258"/>
      <c r="N9" s="93" t="s">
        <v>188</v>
      </c>
      <c r="O9" s="93"/>
      <c r="P9" s="259">
        <v>3</v>
      </c>
      <c r="Q9" s="260">
        <v>26.06</v>
      </c>
      <c r="R9" s="458" t="s">
        <v>706</v>
      </c>
      <c r="S9" s="459" t="s">
        <v>706</v>
      </c>
    </row>
    <row r="10" spans="1:19" ht="17.25" customHeight="1">
      <c r="A10" s="870"/>
      <c r="B10" s="869"/>
      <c r="C10" s="258"/>
      <c r="D10" s="413" t="s">
        <v>232</v>
      </c>
      <c r="E10" s="93"/>
      <c r="F10" s="259">
        <v>7961028</v>
      </c>
      <c r="G10" s="260">
        <v>97426620.694000006</v>
      </c>
      <c r="H10" s="458">
        <v>104.5197236466739</v>
      </c>
      <c r="I10" s="459">
        <v>98.368400750403111</v>
      </c>
      <c r="K10" s="862"/>
      <c r="L10" s="863"/>
      <c r="M10" s="258"/>
      <c r="N10" s="413" t="s">
        <v>232</v>
      </c>
      <c r="O10" s="93"/>
      <c r="P10" s="259">
        <v>0</v>
      </c>
      <c r="Q10" s="260">
        <v>0</v>
      </c>
      <c r="R10" s="458" t="s">
        <v>706</v>
      </c>
      <c r="S10" s="459" t="s">
        <v>706</v>
      </c>
    </row>
    <row r="11" spans="1:19" ht="17.25" customHeight="1">
      <c r="A11" s="821"/>
      <c r="B11" s="823"/>
      <c r="C11" s="213"/>
      <c r="D11" s="95" t="s">
        <v>189</v>
      </c>
      <c r="E11" s="95"/>
      <c r="F11" s="262">
        <v>2475961</v>
      </c>
      <c r="G11" s="263">
        <v>137147042.405</v>
      </c>
      <c r="H11" s="458">
        <v>115.71576656827244</v>
      </c>
      <c r="I11" s="459">
        <v>118.16994648807695</v>
      </c>
      <c r="K11" s="812"/>
      <c r="L11" s="813"/>
      <c r="M11" s="213"/>
      <c r="N11" s="95" t="s">
        <v>189</v>
      </c>
      <c r="O11" s="95"/>
      <c r="P11" s="262">
        <v>0</v>
      </c>
      <c r="Q11" s="263">
        <v>0</v>
      </c>
      <c r="R11" s="462" t="s">
        <v>706</v>
      </c>
      <c r="S11" s="463" t="s">
        <v>706</v>
      </c>
    </row>
    <row r="12" spans="1:19" ht="17.25" customHeight="1">
      <c r="A12" s="810" t="s">
        <v>525</v>
      </c>
      <c r="B12" s="811"/>
      <c r="C12" s="258"/>
      <c r="D12" s="93" t="s">
        <v>526</v>
      </c>
      <c r="E12" s="93"/>
      <c r="F12" s="259">
        <v>896892702</v>
      </c>
      <c r="G12" s="260">
        <v>10831217613.617001</v>
      </c>
      <c r="H12" s="460">
        <v>107.90198534110307</v>
      </c>
      <c r="I12" s="461">
        <v>108.56570586195886</v>
      </c>
      <c r="K12" s="875" t="s">
        <v>176</v>
      </c>
      <c r="L12" s="798" t="s">
        <v>214</v>
      </c>
      <c r="M12" s="91"/>
      <c r="N12" s="97" t="s">
        <v>526</v>
      </c>
      <c r="O12" s="98"/>
      <c r="P12" s="259">
        <v>1239920</v>
      </c>
      <c r="Q12" s="260">
        <v>160682470.25099999</v>
      </c>
      <c r="R12" s="458">
        <v>101.26681525535994</v>
      </c>
      <c r="S12" s="459">
        <v>99.514833534299783</v>
      </c>
    </row>
    <row r="13" spans="1:19" ht="17.25" customHeight="1">
      <c r="A13" s="862"/>
      <c r="B13" s="863"/>
      <c r="C13" s="258"/>
      <c r="D13" s="93" t="s">
        <v>186</v>
      </c>
      <c r="E13" s="93"/>
      <c r="F13" s="259">
        <v>469565873</v>
      </c>
      <c r="G13" s="260">
        <v>7546935974.4700003</v>
      </c>
      <c r="H13" s="458">
        <v>107.96705406180274</v>
      </c>
      <c r="I13" s="459">
        <v>109.78547263631842</v>
      </c>
      <c r="K13" s="876"/>
      <c r="L13" s="799"/>
      <c r="M13" s="33"/>
      <c r="N13" s="93" t="s">
        <v>186</v>
      </c>
      <c r="O13" s="94"/>
      <c r="P13" s="259">
        <v>724337</v>
      </c>
      <c r="Q13" s="260">
        <v>143165880.977</v>
      </c>
      <c r="R13" s="458">
        <v>100.67814938467569</v>
      </c>
      <c r="S13" s="459">
        <v>99.43627191679262</v>
      </c>
    </row>
    <row r="14" spans="1:19" ht="17.25" customHeight="1">
      <c r="A14" s="862"/>
      <c r="B14" s="863"/>
      <c r="C14" s="258"/>
      <c r="D14" s="93" t="s">
        <v>187</v>
      </c>
      <c r="E14" s="93"/>
      <c r="F14" s="259">
        <v>134251532</v>
      </c>
      <c r="G14" s="260">
        <v>1167573808.2639999</v>
      </c>
      <c r="H14" s="458">
        <v>107.13260815479957</v>
      </c>
      <c r="I14" s="459">
        <v>105.06512672396471</v>
      </c>
      <c r="K14" s="876"/>
      <c r="L14" s="799"/>
      <c r="M14" s="33"/>
      <c r="N14" s="93" t="s">
        <v>187</v>
      </c>
      <c r="O14" s="94"/>
      <c r="P14" s="259">
        <v>2514</v>
      </c>
      <c r="Q14" s="260">
        <v>10198.837</v>
      </c>
      <c r="R14" s="458">
        <v>100.47961630695443</v>
      </c>
      <c r="S14" s="459">
        <v>96.024861223545201</v>
      </c>
    </row>
    <row r="15" spans="1:19" ht="17.25" customHeight="1">
      <c r="A15" s="862"/>
      <c r="B15" s="863"/>
      <c r="C15" s="258"/>
      <c r="D15" s="93" t="s">
        <v>188</v>
      </c>
      <c r="E15" s="93"/>
      <c r="F15" s="259">
        <v>292254578</v>
      </c>
      <c r="G15" s="260">
        <v>2043186600.961</v>
      </c>
      <c r="H15" s="458">
        <v>108.13323534537524</v>
      </c>
      <c r="I15" s="459">
        <v>106.21682004114206</v>
      </c>
      <c r="K15" s="876"/>
      <c r="L15" s="799"/>
      <c r="M15" s="33"/>
      <c r="N15" s="93" t="s">
        <v>188</v>
      </c>
      <c r="O15" s="94"/>
      <c r="P15" s="259">
        <v>511805</v>
      </c>
      <c r="Q15" s="260">
        <v>16885692.041000001</v>
      </c>
      <c r="R15" s="458">
        <v>102.10308760072057</v>
      </c>
      <c r="S15" s="459">
        <v>100.36590459372039</v>
      </c>
    </row>
    <row r="16" spans="1:19" ht="17.25" customHeight="1">
      <c r="A16" s="862"/>
      <c r="B16" s="863"/>
      <c r="C16" s="258"/>
      <c r="D16" s="413" t="s">
        <v>232</v>
      </c>
      <c r="E16" s="93"/>
      <c r="F16" s="259">
        <v>5819548</v>
      </c>
      <c r="G16" s="260">
        <v>29073635.697999999</v>
      </c>
      <c r="H16" s="458">
        <v>104.75260983858206</v>
      </c>
      <c r="I16" s="459">
        <v>100.31484137078941</v>
      </c>
      <c r="K16" s="876"/>
      <c r="L16" s="799"/>
      <c r="M16" s="33"/>
      <c r="N16" s="413" t="s">
        <v>232</v>
      </c>
      <c r="O16" s="94"/>
      <c r="P16" s="259">
        <v>15147</v>
      </c>
      <c r="Q16" s="260">
        <v>532078.79099999997</v>
      </c>
      <c r="R16" s="458">
        <v>92.500763358778627</v>
      </c>
      <c r="S16" s="459">
        <v>93.897964576460595</v>
      </c>
    </row>
    <row r="17" spans="1:19" ht="17.25" customHeight="1">
      <c r="A17" s="812"/>
      <c r="B17" s="813"/>
      <c r="C17" s="213"/>
      <c r="D17" s="95" t="s">
        <v>189</v>
      </c>
      <c r="E17" s="95"/>
      <c r="F17" s="262">
        <v>820719</v>
      </c>
      <c r="G17" s="263">
        <v>44447594.223999999</v>
      </c>
      <c r="H17" s="462">
        <v>115.8237521398038</v>
      </c>
      <c r="I17" s="463">
        <v>115.38258219633477</v>
      </c>
      <c r="K17" s="876"/>
      <c r="L17" s="888"/>
      <c r="M17" s="92"/>
      <c r="N17" s="95" t="s">
        <v>189</v>
      </c>
      <c r="O17" s="96"/>
      <c r="P17" s="262">
        <v>1264</v>
      </c>
      <c r="Q17" s="263">
        <v>88619.604999999996</v>
      </c>
      <c r="R17" s="462">
        <v>106.57672849915683</v>
      </c>
      <c r="S17" s="463">
        <v>101.95944444349846</v>
      </c>
    </row>
    <row r="18" spans="1:19" ht="17.25" customHeight="1">
      <c r="A18" s="810" t="s">
        <v>440</v>
      </c>
      <c r="B18" s="811"/>
      <c r="C18" s="91"/>
      <c r="D18" s="97" t="s">
        <v>526</v>
      </c>
      <c r="E18" s="98"/>
      <c r="F18" s="259">
        <v>471943583</v>
      </c>
      <c r="G18" s="260">
        <v>6040144311.6210003</v>
      </c>
      <c r="H18" s="458">
        <v>107.53875590981579</v>
      </c>
      <c r="I18" s="459">
        <v>108.11037832613349</v>
      </c>
      <c r="K18" s="876"/>
      <c r="L18" s="801" t="s">
        <v>529</v>
      </c>
      <c r="M18" s="89"/>
      <c r="N18" s="93" t="s">
        <v>526</v>
      </c>
      <c r="O18" s="93"/>
      <c r="P18" s="259">
        <v>59687</v>
      </c>
      <c r="Q18" s="260">
        <v>1095702.554</v>
      </c>
      <c r="R18" s="458">
        <v>91.442097038591768</v>
      </c>
      <c r="S18" s="459">
        <v>87.500637566475163</v>
      </c>
    </row>
    <row r="19" spans="1:19" ht="17.25" customHeight="1">
      <c r="A19" s="862"/>
      <c r="B19" s="863"/>
      <c r="C19" s="33"/>
      <c r="D19" s="93" t="s">
        <v>186</v>
      </c>
      <c r="E19" s="94"/>
      <c r="F19" s="259">
        <v>247996684</v>
      </c>
      <c r="G19" s="260">
        <v>4255612373.4289999</v>
      </c>
      <c r="H19" s="458">
        <v>107.66203248352819</v>
      </c>
      <c r="I19" s="459">
        <v>109.19645078019317</v>
      </c>
      <c r="K19" s="876"/>
      <c r="L19" s="803"/>
      <c r="M19" s="89"/>
      <c r="N19" s="93" t="s">
        <v>186</v>
      </c>
      <c r="O19" s="93"/>
      <c r="P19" s="259">
        <v>23750</v>
      </c>
      <c r="Q19" s="260">
        <v>925389.326</v>
      </c>
      <c r="R19" s="458">
        <v>90.307616259173358</v>
      </c>
      <c r="S19" s="459">
        <v>87.056294003517763</v>
      </c>
    </row>
    <row r="20" spans="1:19" ht="17.25" customHeight="1">
      <c r="A20" s="862"/>
      <c r="B20" s="863"/>
      <c r="C20" s="33"/>
      <c r="D20" s="93" t="s">
        <v>187</v>
      </c>
      <c r="E20" s="94"/>
      <c r="F20" s="259">
        <v>69018093</v>
      </c>
      <c r="G20" s="260">
        <v>617620153.28400004</v>
      </c>
      <c r="H20" s="458">
        <v>106.8415547049138</v>
      </c>
      <c r="I20" s="459">
        <v>104.74519596427089</v>
      </c>
      <c r="K20" s="876"/>
      <c r="L20" s="803"/>
      <c r="M20" s="89"/>
      <c r="N20" s="93" t="s">
        <v>187</v>
      </c>
      <c r="O20" s="93"/>
      <c r="P20" s="259">
        <v>33778</v>
      </c>
      <c r="Q20" s="260">
        <v>157821.76000000001</v>
      </c>
      <c r="R20" s="458">
        <v>92.557680714638025</v>
      </c>
      <c r="S20" s="459">
        <v>91.848681084351043</v>
      </c>
    </row>
    <row r="21" spans="1:19" ht="17.25" customHeight="1">
      <c r="A21" s="862"/>
      <c r="B21" s="863"/>
      <c r="C21" s="33"/>
      <c r="D21" s="93" t="s">
        <v>188</v>
      </c>
      <c r="E21" s="94"/>
      <c r="F21" s="259">
        <v>154487230</v>
      </c>
      <c r="G21" s="260">
        <v>1124530850.872</v>
      </c>
      <c r="H21" s="458">
        <v>107.63213964881292</v>
      </c>
      <c r="I21" s="459">
        <v>105.96324305389464</v>
      </c>
      <c r="K21" s="876"/>
      <c r="L21" s="803"/>
      <c r="M21" s="89"/>
      <c r="N21" s="93" t="s">
        <v>188</v>
      </c>
      <c r="O21" s="93"/>
      <c r="P21" s="259">
        <v>2083</v>
      </c>
      <c r="Q21" s="260">
        <v>8650.2309999999998</v>
      </c>
      <c r="R21" s="458">
        <v>88.638297872340416</v>
      </c>
      <c r="S21" s="459">
        <v>67.232348948490824</v>
      </c>
    </row>
    <row r="22" spans="1:19" ht="17.25" customHeight="1">
      <c r="A22" s="862"/>
      <c r="B22" s="863"/>
      <c r="C22" s="33"/>
      <c r="D22" s="413" t="s">
        <v>232</v>
      </c>
      <c r="E22" s="94"/>
      <c r="F22" s="259">
        <v>3338513</v>
      </c>
      <c r="G22" s="260">
        <v>17839936.067000002</v>
      </c>
      <c r="H22" s="458">
        <v>104.48225076143277</v>
      </c>
      <c r="I22" s="459">
        <v>99.904702768928672</v>
      </c>
      <c r="K22" s="876"/>
      <c r="L22" s="803"/>
      <c r="M22" s="89"/>
      <c r="N22" s="413" t="s">
        <v>232</v>
      </c>
      <c r="O22" s="93"/>
      <c r="P22" s="259">
        <v>136</v>
      </c>
      <c r="Q22" s="260">
        <v>2105.8629999999998</v>
      </c>
      <c r="R22" s="458">
        <v>83.435582822085891</v>
      </c>
      <c r="S22" s="459">
        <v>83.267155494329074</v>
      </c>
    </row>
    <row r="23" spans="1:19" ht="17.25" customHeight="1">
      <c r="A23" s="812"/>
      <c r="B23" s="813"/>
      <c r="C23" s="92"/>
      <c r="D23" s="95" t="s">
        <v>189</v>
      </c>
      <c r="E23" s="96"/>
      <c r="F23" s="262">
        <v>441576</v>
      </c>
      <c r="G23" s="263">
        <v>24540997.969000001</v>
      </c>
      <c r="H23" s="462">
        <v>116.04876625782833</v>
      </c>
      <c r="I23" s="463">
        <v>116.50185497291878</v>
      </c>
      <c r="K23" s="876"/>
      <c r="L23" s="802"/>
      <c r="M23" s="90"/>
      <c r="N23" s="95" t="s">
        <v>189</v>
      </c>
      <c r="O23" s="95"/>
      <c r="P23" s="262">
        <v>76</v>
      </c>
      <c r="Q23" s="263">
        <v>1735.374</v>
      </c>
      <c r="R23" s="462">
        <v>58.461538461538467</v>
      </c>
      <c r="S23" s="463">
        <v>85.864758752235844</v>
      </c>
    </row>
    <row r="24" spans="1:19" ht="17.25" customHeight="1">
      <c r="A24" s="810" t="s">
        <v>527</v>
      </c>
      <c r="B24" s="811"/>
      <c r="C24" s="258"/>
      <c r="D24" s="93" t="s">
        <v>526</v>
      </c>
      <c r="E24" s="93"/>
      <c r="F24" s="259">
        <v>1234417</v>
      </c>
      <c r="G24" s="260">
        <v>18605057.013999999</v>
      </c>
      <c r="H24" s="458">
        <v>103.27809737993165</v>
      </c>
      <c r="I24" s="459">
        <v>102.87454127200712</v>
      </c>
      <c r="K24" s="876"/>
      <c r="L24" s="866" t="s">
        <v>215</v>
      </c>
      <c r="M24" s="89"/>
      <c r="N24" s="93" t="s">
        <v>526</v>
      </c>
      <c r="O24" s="94"/>
      <c r="P24" s="259">
        <v>23781273</v>
      </c>
      <c r="Q24" s="260">
        <v>215249186.02500001</v>
      </c>
      <c r="R24" s="458">
        <v>105.35011266719891</v>
      </c>
      <c r="S24" s="459">
        <v>104.83798025024373</v>
      </c>
    </row>
    <row r="25" spans="1:19" ht="17.25" customHeight="1">
      <c r="A25" s="862"/>
      <c r="B25" s="863"/>
      <c r="C25" s="258"/>
      <c r="D25" s="93" t="s">
        <v>186</v>
      </c>
      <c r="E25" s="93"/>
      <c r="F25" s="259">
        <v>650482</v>
      </c>
      <c r="G25" s="260">
        <v>13508436.832</v>
      </c>
      <c r="H25" s="458">
        <v>103.22440384471953</v>
      </c>
      <c r="I25" s="459">
        <v>103.50414532990936</v>
      </c>
      <c r="K25" s="876"/>
      <c r="L25" s="866"/>
      <c r="M25" s="89"/>
      <c r="N25" s="93" t="s">
        <v>186</v>
      </c>
      <c r="O25" s="94"/>
      <c r="P25" s="259">
        <v>12522653</v>
      </c>
      <c r="Q25" s="260">
        <v>94413476.165000007</v>
      </c>
      <c r="R25" s="458">
        <v>104.6710510533553</v>
      </c>
      <c r="S25" s="459">
        <v>101.04095971318088</v>
      </c>
    </row>
    <row r="26" spans="1:19" ht="17.25" customHeight="1">
      <c r="A26" s="862"/>
      <c r="B26" s="863"/>
      <c r="C26" s="258"/>
      <c r="D26" s="93" t="s">
        <v>187</v>
      </c>
      <c r="E26" s="93"/>
      <c r="F26" s="259">
        <v>168060</v>
      </c>
      <c r="G26" s="260">
        <v>1631755.54</v>
      </c>
      <c r="H26" s="458">
        <v>102.70669983071667</v>
      </c>
      <c r="I26" s="459">
        <v>100.80148762092531</v>
      </c>
      <c r="K26" s="876"/>
      <c r="L26" s="866"/>
      <c r="M26" s="89"/>
      <c r="N26" s="93" t="s">
        <v>187</v>
      </c>
      <c r="O26" s="94"/>
      <c r="P26" s="259">
        <v>221</v>
      </c>
      <c r="Q26" s="260">
        <v>2783.7130000000002</v>
      </c>
      <c r="R26" s="458">
        <v>144.44444444444443</v>
      </c>
      <c r="S26" s="459">
        <v>166.69898389368493</v>
      </c>
    </row>
    <row r="27" spans="1:19" ht="17.25" customHeight="1">
      <c r="A27" s="862"/>
      <c r="B27" s="863"/>
      <c r="C27" s="258"/>
      <c r="D27" s="93" t="s">
        <v>188</v>
      </c>
      <c r="E27" s="93"/>
      <c r="F27" s="259">
        <v>414759</v>
      </c>
      <c r="G27" s="260">
        <v>3306659.7110000001</v>
      </c>
      <c r="H27" s="458">
        <v>103.60375888012949</v>
      </c>
      <c r="I27" s="459">
        <v>101.54122460996911</v>
      </c>
      <c r="K27" s="876"/>
      <c r="L27" s="866"/>
      <c r="M27" s="89"/>
      <c r="N27" s="93" t="s">
        <v>188</v>
      </c>
      <c r="O27" s="94"/>
      <c r="P27" s="259">
        <v>10312238</v>
      </c>
      <c r="Q27" s="260">
        <v>71563988.857999995</v>
      </c>
      <c r="R27" s="458">
        <v>105.2187263379392</v>
      </c>
      <c r="S27" s="459">
        <v>101.04734280614601</v>
      </c>
    </row>
    <row r="28" spans="1:19" ht="17.25" customHeight="1">
      <c r="A28" s="862"/>
      <c r="B28" s="863"/>
      <c r="C28" s="258"/>
      <c r="D28" s="413" t="s">
        <v>232</v>
      </c>
      <c r="E28" s="93"/>
      <c r="F28" s="259">
        <v>12606</v>
      </c>
      <c r="G28" s="260">
        <v>94419.304000000004</v>
      </c>
      <c r="H28" s="458">
        <v>101.34255165206207</v>
      </c>
      <c r="I28" s="459">
        <v>96.468325972247897</v>
      </c>
      <c r="K28" s="876"/>
      <c r="L28" s="866"/>
      <c r="M28" s="89"/>
      <c r="N28" s="413" t="s">
        <v>232</v>
      </c>
      <c r="O28" s="94"/>
      <c r="P28" s="259">
        <v>0</v>
      </c>
      <c r="Q28" s="260">
        <v>0</v>
      </c>
      <c r="R28" s="458" t="s">
        <v>706</v>
      </c>
      <c r="S28" s="459" t="s">
        <v>706</v>
      </c>
    </row>
    <row r="29" spans="1:19" ht="17.25" customHeight="1">
      <c r="A29" s="812"/>
      <c r="B29" s="813"/>
      <c r="C29" s="213"/>
      <c r="D29" s="95" t="s">
        <v>189</v>
      </c>
      <c r="E29" s="95"/>
      <c r="F29" s="262">
        <v>1116</v>
      </c>
      <c r="G29" s="263">
        <v>63785.627</v>
      </c>
      <c r="H29" s="462">
        <v>100.54054054054053</v>
      </c>
      <c r="I29" s="463">
        <v>104.64155758784919</v>
      </c>
      <c r="K29" s="876"/>
      <c r="L29" s="867"/>
      <c r="M29" s="90"/>
      <c r="N29" s="95" t="s">
        <v>189</v>
      </c>
      <c r="O29" s="96"/>
      <c r="P29" s="262">
        <v>946161</v>
      </c>
      <c r="Q29" s="263">
        <v>49268937.288999997</v>
      </c>
      <c r="R29" s="462">
        <v>116.97911425035453</v>
      </c>
      <c r="S29" s="463">
        <v>120.01787023954687</v>
      </c>
    </row>
    <row r="30" spans="1:19" ht="17.25" customHeight="1">
      <c r="A30" s="810" t="s">
        <v>457</v>
      </c>
      <c r="B30" s="811"/>
      <c r="C30" s="91"/>
      <c r="D30" s="97" t="s">
        <v>526</v>
      </c>
      <c r="E30" s="98"/>
      <c r="F30" s="259">
        <v>99798976</v>
      </c>
      <c r="G30" s="260">
        <v>1085835977.1270001</v>
      </c>
      <c r="H30" s="458">
        <v>108.49646963215712</v>
      </c>
      <c r="I30" s="459">
        <v>109.13987328915343</v>
      </c>
      <c r="K30" s="876"/>
      <c r="L30" s="894" t="s">
        <v>235</v>
      </c>
      <c r="M30" s="89"/>
      <c r="N30" s="93" t="s">
        <v>526</v>
      </c>
      <c r="O30" s="94"/>
      <c r="P30" s="259">
        <v>35176</v>
      </c>
      <c r="Q30" s="260">
        <v>3835582.034</v>
      </c>
      <c r="R30" s="458">
        <v>98.803438009100603</v>
      </c>
      <c r="S30" s="459">
        <v>95.484024183797885</v>
      </c>
    </row>
    <row r="31" spans="1:19" ht="17.25" customHeight="1">
      <c r="A31" s="862"/>
      <c r="B31" s="863"/>
      <c r="C31" s="33"/>
      <c r="D31" s="93" t="s">
        <v>186</v>
      </c>
      <c r="E31" s="94"/>
      <c r="F31" s="259">
        <v>52587172</v>
      </c>
      <c r="G31" s="260">
        <v>745452332.76800001</v>
      </c>
      <c r="H31" s="458">
        <v>108.55426349516213</v>
      </c>
      <c r="I31" s="459">
        <v>110.37598656879166</v>
      </c>
      <c r="K31" s="876"/>
      <c r="L31" s="895"/>
      <c r="M31" s="89"/>
      <c r="N31" s="93" t="s">
        <v>186</v>
      </c>
      <c r="O31" s="94"/>
      <c r="P31" s="259">
        <v>35171</v>
      </c>
      <c r="Q31" s="260">
        <v>3705799.997</v>
      </c>
      <c r="R31" s="458">
        <v>98.792168759304516</v>
      </c>
      <c r="S31" s="459">
        <v>95.809628629776881</v>
      </c>
    </row>
    <row r="32" spans="1:19" ht="17.25" customHeight="1">
      <c r="A32" s="862"/>
      <c r="B32" s="863"/>
      <c r="C32" s="33"/>
      <c r="D32" s="93" t="s">
        <v>187</v>
      </c>
      <c r="E32" s="94"/>
      <c r="F32" s="259">
        <v>14993676</v>
      </c>
      <c r="G32" s="260">
        <v>122601016.125</v>
      </c>
      <c r="H32" s="458">
        <v>107.53676601110665</v>
      </c>
      <c r="I32" s="459">
        <v>105.92440959050697</v>
      </c>
      <c r="K32" s="876"/>
      <c r="L32" s="895"/>
      <c r="M32" s="89"/>
      <c r="N32" s="93" t="s">
        <v>187</v>
      </c>
      <c r="O32" s="94"/>
      <c r="P32" s="259">
        <v>4</v>
      </c>
      <c r="Q32" s="260">
        <v>5.0309999999999997</v>
      </c>
      <c r="R32" s="458">
        <v>400</v>
      </c>
      <c r="S32" s="459">
        <v>274.01960784313724</v>
      </c>
    </row>
    <row r="33" spans="1:19" ht="17.25" customHeight="1">
      <c r="A33" s="862"/>
      <c r="B33" s="863"/>
      <c r="C33" s="33"/>
      <c r="D33" s="93" t="s">
        <v>188</v>
      </c>
      <c r="E33" s="94"/>
      <c r="F33" s="259">
        <v>32133197</v>
      </c>
      <c r="G33" s="260">
        <v>210633516.37099999</v>
      </c>
      <c r="H33" s="458">
        <v>108.83750886143176</v>
      </c>
      <c r="I33" s="459">
        <v>106.83341014325507</v>
      </c>
      <c r="K33" s="876"/>
      <c r="L33" s="895"/>
      <c r="M33" s="89"/>
      <c r="N33" s="93" t="s">
        <v>188</v>
      </c>
      <c r="O33" s="94"/>
      <c r="P33" s="259">
        <v>0</v>
      </c>
      <c r="Q33" s="260">
        <v>0</v>
      </c>
      <c r="R33" s="458" t="s">
        <v>706</v>
      </c>
      <c r="S33" s="459" t="s">
        <v>706</v>
      </c>
    </row>
    <row r="34" spans="1:19" ht="17.25" customHeight="1">
      <c r="A34" s="862"/>
      <c r="B34" s="863"/>
      <c r="C34" s="33"/>
      <c r="D34" s="413" t="s">
        <v>232</v>
      </c>
      <c r="E34" s="94"/>
      <c r="F34" s="259">
        <v>592447</v>
      </c>
      <c r="G34" s="260">
        <v>2612264.0320000001</v>
      </c>
      <c r="H34" s="458">
        <v>105.31492423757618</v>
      </c>
      <c r="I34" s="459">
        <v>100.79193692974096</v>
      </c>
      <c r="K34" s="876"/>
      <c r="L34" s="895"/>
      <c r="M34" s="89"/>
      <c r="N34" s="413" t="s">
        <v>232</v>
      </c>
      <c r="O34" s="94"/>
      <c r="P34" s="259">
        <v>3906</v>
      </c>
      <c r="Q34" s="260">
        <v>129503.06600000001</v>
      </c>
      <c r="R34" s="458">
        <v>87.402103378831953</v>
      </c>
      <c r="S34" s="459">
        <v>86.851887243810012</v>
      </c>
    </row>
    <row r="35" spans="1:19" ht="17.25" customHeight="1">
      <c r="A35" s="812"/>
      <c r="B35" s="813"/>
      <c r="C35" s="92"/>
      <c r="D35" s="95" t="s">
        <v>189</v>
      </c>
      <c r="E35" s="96"/>
      <c r="F35" s="262">
        <v>84931</v>
      </c>
      <c r="G35" s="263">
        <v>4536847.8310000002</v>
      </c>
      <c r="H35" s="462">
        <v>115.46283834305369</v>
      </c>
      <c r="I35" s="463">
        <v>112.54057433392073</v>
      </c>
      <c r="K35" s="877"/>
      <c r="L35" s="896"/>
      <c r="M35" s="90"/>
      <c r="N35" s="95" t="s">
        <v>189</v>
      </c>
      <c r="O35" s="96"/>
      <c r="P35" s="262">
        <v>1</v>
      </c>
      <c r="Q35" s="263">
        <v>273.94</v>
      </c>
      <c r="R35" s="462" t="s">
        <v>706</v>
      </c>
      <c r="S35" s="463" t="s">
        <v>706</v>
      </c>
    </row>
    <row r="36" spans="1:19" ht="17.25" customHeight="1">
      <c r="A36" s="810" t="s">
        <v>458</v>
      </c>
      <c r="B36" s="811"/>
      <c r="C36" s="258"/>
      <c r="D36" s="93" t="s">
        <v>526</v>
      </c>
      <c r="E36" s="93"/>
      <c r="F36" s="259">
        <v>323915726</v>
      </c>
      <c r="G36" s="260">
        <v>3686632267.855</v>
      </c>
      <c r="H36" s="458">
        <v>108.27050283380856</v>
      </c>
      <c r="I36" s="459">
        <v>109.18040134860065</v>
      </c>
      <c r="K36" s="875" t="s">
        <v>172</v>
      </c>
      <c r="L36" s="803" t="s">
        <v>178</v>
      </c>
      <c r="M36" s="89"/>
      <c r="N36" s="93" t="s">
        <v>526</v>
      </c>
      <c r="O36" s="94"/>
      <c r="P36" s="259">
        <v>0</v>
      </c>
      <c r="Q36" s="260">
        <v>0</v>
      </c>
      <c r="R36" s="458" t="s">
        <v>706</v>
      </c>
      <c r="S36" s="459" t="s">
        <v>706</v>
      </c>
    </row>
    <row r="37" spans="1:19" ht="17.25" customHeight="1">
      <c r="A37" s="862"/>
      <c r="B37" s="863"/>
      <c r="C37" s="258"/>
      <c r="D37" s="93" t="s">
        <v>186</v>
      </c>
      <c r="E37" s="93"/>
      <c r="F37" s="259">
        <v>168331535</v>
      </c>
      <c r="G37" s="260">
        <v>2532362831.441</v>
      </c>
      <c r="H37" s="458">
        <v>108.25518693763267</v>
      </c>
      <c r="I37" s="459">
        <v>110.65005361166847</v>
      </c>
      <c r="K37" s="876"/>
      <c r="L37" s="889"/>
      <c r="M37" s="89"/>
      <c r="N37" s="93" t="s">
        <v>186</v>
      </c>
      <c r="O37" s="94"/>
      <c r="P37" s="259">
        <v>0</v>
      </c>
      <c r="Q37" s="260">
        <v>0</v>
      </c>
      <c r="R37" s="458" t="s">
        <v>706</v>
      </c>
      <c r="S37" s="459" t="s">
        <v>706</v>
      </c>
    </row>
    <row r="38" spans="1:19" ht="17.25" customHeight="1">
      <c r="A38" s="862"/>
      <c r="B38" s="863"/>
      <c r="C38" s="258"/>
      <c r="D38" s="93" t="s">
        <v>187</v>
      </c>
      <c r="E38" s="93"/>
      <c r="F38" s="259">
        <v>50071703</v>
      </c>
      <c r="G38" s="260">
        <v>425720883.315</v>
      </c>
      <c r="H38" s="458">
        <v>107.43063895283601</v>
      </c>
      <c r="I38" s="459">
        <v>105.30280533940235</v>
      </c>
      <c r="K38" s="876"/>
      <c r="L38" s="889"/>
      <c r="M38" s="89"/>
      <c r="N38" s="93" t="s">
        <v>187</v>
      </c>
      <c r="O38" s="94"/>
      <c r="P38" s="259">
        <v>0</v>
      </c>
      <c r="Q38" s="260">
        <v>0</v>
      </c>
      <c r="R38" s="458" t="s">
        <v>706</v>
      </c>
      <c r="S38" s="459" t="s">
        <v>706</v>
      </c>
    </row>
    <row r="39" spans="1:19" ht="17.25" customHeight="1">
      <c r="A39" s="862"/>
      <c r="B39" s="863"/>
      <c r="C39" s="258"/>
      <c r="D39" s="93" t="s">
        <v>188</v>
      </c>
      <c r="E39" s="93"/>
      <c r="F39" s="259">
        <v>105219392</v>
      </c>
      <c r="G39" s="260">
        <v>704715574.00699997</v>
      </c>
      <c r="H39" s="458">
        <v>108.6800876849483</v>
      </c>
      <c r="I39" s="459">
        <v>106.46271401021569</v>
      </c>
      <c r="K39" s="876"/>
      <c r="L39" s="889"/>
      <c r="M39" s="89"/>
      <c r="N39" s="93" t="s">
        <v>188</v>
      </c>
      <c r="O39" s="94"/>
      <c r="P39" s="259">
        <v>0</v>
      </c>
      <c r="Q39" s="260">
        <v>0</v>
      </c>
      <c r="R39" s="458" t="s">
        <v>706</v>
      </c>
      <c r="S39" s="459" t="s">
        <v>706</v>
      </c>
    </row>
    <row r="40" spans="1:19" ht="17.25" customHeight="1">
      <c r="A40" s="862"/>
      <c r="B40" s="863"/>
      <c r="C40" s="258"/>
      <c r="D40" s="413" t="s">
        <v>232</v>
      </c>
      <c r="E40" s="93"/>
      <c r="F40" s="259">
        <v>1875982</v>
      </c>
      <c r="G40" s="260">
        <v>8527016.2949999999</v>
      </c>
      <c r="H40" s="458">
        <v>105.08307860524961</v>
      </c>
      <c r="I40" s="459">
        <v>101.08107404454793</v>
      </c>
      <c r="K40" s="876"/>
      <c r="L40" s="889"/>
      <c r="M40" s="89"/>
      <c r="N40" s="413" t="s">
        <v>232</v>
      </c>
      <c r="O40" s="94"/>
      <c r="P40" s="259">
        <v>0</v>
      </c>
      <c r="Q40" s="260">
        <v>0</v>
      </c>
      <c r="R40" s="458" t="s">
        <v>706</v>
      </c>
      <c r="S40" s="459" t="s">
        <v>706</v>
      </c>
    </row>
    <row r="41" spans="1:19" ht="17.25" customHeight="1">
      <c r="A41" s="812"/>
      <c r="B41" s="813"/>
      <c r="C41" s="213"/>
      <c r="D41" s="95" t="s">
        <v>189</v>
      </c>
      <c r="E41" s="95"/>
      <c r="F41" s="262">
        <v>293096</v>
      </c>
      <c r="G41" s="263">
        <v>15305962.797</v>
      </c>
      <c r="H41" s="462">
        <v>115.6575920321052</v>
      </c>
      <c r="I41" s="463">
        <v>114.52468135884544</v>
      </c>
      <c r="K41" s="876"/>
      <c r="L41" s="890"/>
      <c r="M41" s="90"/>
      <c r="N41" s="95" t="s">
        <v>189</v>
      </c>
      <c r="O41" s="96"/>
      <c r="P41" s="262">
        <v>0</v>
      </c>
      <c r="Q41" s="263">
        <v>0</v>
      </c>
      <c r="R41" s="462" t="s">
        <v>706</v>
      </c>
      <c r="S41" s="463" t="s">
        <v>706</v>
      </c>
    </row>
    <row r="42" spans="1:19" ht="17.25" customHeight="1">
      <c r="A42" s="810" t="s">
        <v>460</v>
      </c>
      <c r="B42" s="820"/>
      <c r="C42" s="258"/>
      <c r="D42" s="93" t="s">
        <v>526</v>
      </c>
      <c r="E42" s="93"/>
      <c r="F42" s="259">
        <v>-1</v>
      </c>
      <c r="G42" s="260">
        <v>-2.7360000000000002</v>
      </c>
      <c r="H42" s="458">
        <v>50</v>
      </c>
      <c r="I42" s="459">
        <v>16.093170989941768</v>
      </c>
      <c r="K42" s="876"/>
      <c r="L42" s="793" t="s">
        <v>141</v>
      </c>
      <c r="M42" s="89"/>
      <c r="N42" s="97" t="s">
        <v>526</v>
      </c>
      <c r="O42" s="94"/>
      <c r="P42" s="259">
        <v>37263</v>
      </c>
      <c r="Q42" s="260">
        <v>3224754.8089999999</v>
      </c>
      <c r="R42" s="458">
        <v>100.33388082608579</v>
      </c>
      <c r="S42" s="459">
        <v>96.920170523343344</v>
      </c>
    </row>
    <row r="43" spans="1:19" ht="17.25" customHeight="1">
      <c r="A43" s="870"/>
      <c r="B43" s="869"/>
      <c r="C43" s="258"/>
      <c r="D43" s="93" t="s">
        <v>186</v>
      </c>
      <c r="E43" s="93"/>
      <c r="F43" s="259">
        <v>0</v>
      </c>
      <c r="G43" s="260">
        <v>0</v>
      </c>
      <c r="H43" s="458" t="s">
        <v>706</v>
      </c>
      <c r="I43" s="459" t="s">
        <v>706</v>
      </c>
      <c r="K43" s="876"/>
      <c r="L43" s="871"/>
      <c r="M43" s="89"/>
      <c r="N43" s="93" t="s">
        <v>186</v>
      </c>
      <c r="O43" s="94"/>
      <c r="P43" s="259">
        <v>37250</v>
      </c>
      <c r="Q43" s="260">
        <v>2542405.3110000002</v>
      </c>
      <c r="R43" s="458">
        <v>100.3583263733599</v>
      </c>
      <c r="S43" s="459">
        <v>96.759704804096714</v>
      </c>
    </row>
    <row r="44" spans="1:19" ht="17.25" customHeight="1">
      <c r="A44" s="870"/>
      <c r="B44" s="869"/>
      <c r="C44" s="258"/>
      <c r="D44" s="93" t="s">
        <v>187</v>
      </c>
      <c r="E44" s="93"/>
      <c r="F44" s="259">
        <v>0</v>
      </c>
      <c r="G44" s="260">
        <v>0</v>
      </c>
      <c r="H44" s="458" t="s">
        <v>706</v>
      </c>
      <c r="I44" s="459" t="s">
        <v>706</v>
      </c>
      <c r="K44" s="876"/>
      <c r="L44" s="871"/>
      <c r="M44" s="89"/>
      <c r="N44" s="93" t="s">
        <v>187</v>
      </c>
      <c r="O44" s="94"/>
      <c r="P44" s="259">
        <v>9</v>
      </c>
      <c r="Q44" s="260">
        <v>24.190999999999999</v>
      </c>
      <c r="R44" s="458">
        <v>450</v>
      </c>
      <c r="S44" s="459">
        <v>164.53104808542474</v>
      </c>
    </row>
    <row r="45" spans="1:19" ht="17.25" customHeight="1">
      <c r="A45" s="870"/>
      <c r="B45" s="869"/>
      <c r="C45" s="258"/>
      <c r="D45" s="93" t="s">
        <v>188</v>
      </c>
      <c r="E45" s="93"/>
      <c r="F45" s="259">
        <v>-1</v>
      </c>
      <c r="G45" s="260">
        <v>-2.7360000000000002</v>
      </c>
      <c r="H45" s="458" t="s">
        <v>706</v>
      </c>
      <c r="I45" s="459" t="s">
        <v>706</v>
      </c>
      <c r="K45" s="876"/>
      <c r="L45" s="871"/>
      <c r="M45" s="89"/>
      <c r="N45" s="93" t="s">
        <v>188</v>
      </c>
      <c r="O45" s="94"/>
      <c r="P45" s="259">
        <v>4</v>
      </c>
      <c r="Q45" s="260">
        <v>18.367999999999999</v>
      </c>
      <c r="R45" s="458">
        <v>50</v>
      </c>
      <c r="S45" s="459">
        <v>280.89922006423001</v>
      </c>
    </row>
    <row r="46" spans="1:19" ht="17.25" customHeight="1">
      <c r="A46" s="870"/>
      <c r="B46" s="869"/>
      <c r="C46" s="258"/>
      <c r="D46" s="413" t="s">
        <v>232</v>
      </c>
      <c r="E46" s="93"/>
      <c r="F46" s="259">
        <v>0</v>
      </c>
      <c r="G46" s="260">
        <v>0</v>
      </c>
      <c r="H46" s="458" t="s">
        <v>706</v>
      </c>
      <c r="I46" s="459" t="s">
        <v>706</v>
      </c>
      <c r="K46" s="876"/>
      <c r="L46" s="871"/>
      <c r="M46" s="89"/>
      <c r="N46" s="413" t="s">
        <v>232</v>
      </c>
      <c r="O46" s="94"/>
      <c r="P46" s="259">
        <v>20135</v>
      </c>
      <c r="Q46" s="260">
        <v>682306.93900000001</v>
      </c>
      <c r="R46" s="458">
        <v>98.373070158295874</v>
      </c>
      <c r="S46" s="459">
        <v>97.604414629527597</v>
      </c>
    </row>
    <row r="47" spans="1:19" ht="17.25" customHeight="1">
      <c r="A47" s="821"/>
      <c r="B47" s="823"/>
      <c r="C47" s="213"/>
      <c r="D47" s="95" t="s">
        <v>189</v>
      </c>
      <c r="E47" s="95"/>
      <c r="F47" s="262">
        <v>0</v>
      </c>
      <c r="G47" s="263">
        <v>0</v>
      </c>
      <c r="H47" s="462" t="s">
        <v>706</v>
      </c>
      <c r="I47" s="463" t="s">
        <v>706</v>
      </c>
      <c r="K47" s="877"/>
      <c r="L47" s="872"/>
      <c r="M47" s="90"/>
      <c r="N47" s="95" t="s">
        <v>189</v>
      </c>
      <c r="O47" s="96"/>
      <c r="P47" s="262">
        <v>0</v>
      </c>
      <c r="Q47" s="263">
        <v>0</v>
      </c>
      <c r="R47" s="462" t="s">
        <v>706</v>
      </c>
      <c r="S47" s="463" t="s">
        <v>706</v>
      </c>
    </row>
    <row r="48" spans="1:19" ht="17.25" customHeight="1">
      <c r="A48" s="862" t="s">
        <v>531</v>
      </c>
      <c r="B48" s="863"/>
      <c r="C48" s="258"/>
      <c r="D48" s="93" t="s">
        <v>526</v>
      </c>
      <c r="E48" s="93"/>
      <c r="F48" s="259">
        <v>978958</v>
      </c>
      <c r="G48" s="260">
        <v>13242547.612</v>
      </c>
      <c r="H48" s="458">
        <v>108.58236808450931</v>
      </c>
      <c r="I48" s="459">
        <v>110.05207017712087</v>
      </c>
      <c r="K48" s="875" t="s">
        <v>532</v>
      </c>
      <c r="L48" s="801" t="s">
        <v>533</v>
      </c>
      <c r="M48" s="89"/>
      <c r="N48" s="93" t="s">
        <v>526</v>
      </c>
      <c r="O48" s="94"/>
      <c r="P48" s="259">
        <v>10425</v>
      </c>
      <c r="Q48" s="260">
        <v>685524.20200000005</v>
      </c>
      <c r="R48" s="458">
        <v>91.311202592625023</v>
      </c>
      <c r="S48" s="459">
        <v>100.8960379261278</v>
      </c>
    </row>
    <row r="49" spans="1:19" ht="17.25" customHeight="1">
      <c r="A49" s="862"/>
      <c r="B49" s="863"/>
      <c r="C49" s="258"/>
      <c r="D49" s="93" t="s">
        <v>186</v>
      </c>
      <c r="E49" s="93"/>
      <c r="F49" s="259">
        <v>480213</v>
      </c>
      <c r="G49" s="260">
        <v>9196991.6170000006</v>
      </c>
      <c r="H49" s="458">
        <v>109.07907678259508</v>
      </c>
      <c r="I49" s="459">
        <v>111.63126210314012</v>
      </c>
      <c r="K49" s="876"/>
      <c r="L49" s="803"/>
      <c r="M49" s="89"/>
      <c r="N49" s="93" t="s">
        <v>186</v>
      </c>
      <c r="O49" s="94"/>
      <c r="P49" s="259">
        <v>7544</v>
      </c>
      <c r="Q49" s="260">
        <v>548031.24</v>
      </c>
      <c r="R49" s="458">
        <v>91.045136374607765</v>
      </c>
      <c r="S49" s="459">
        <v>102.21374708840317</v>
      </c>
    </row>
    <row r="50" spans="1:19" ht="17.25" customHeight="1">
      <c r="A50" s="862"/>
      <c r="B50" s="863"/>
      <c r="C50" s="258"/>
      <c r="D50" s="93" t="s">
        <v>187</v>
      </c>
      <c r="E50" s="93"/>
      <c r="F50" s="259">
        <v>241213</v>
      </c>
      <c r="G50" s="260">
        <v>2359922.0809999998</v>
      </c>
      <c r="H50" s="458">
        <v>107.36563327621124</v>
      </c>
      <c r="I50" s="459">
        <v>105.33293335134104</v>
      </c>
      <c r="K50" s="876"/>
      <c r="L50" s="803"/>
      <c r="M50" s="89"/>
      <c r="N50" s="93" t="s">
        <v>187</v>
      </c>
      <c r="O50" s="94"/>
      <c r="P50" s="259">
        <v>65</v>
      </c>
      <c r="Q50" s="260">
        <v>581.6</v>
      </c>
      <c r="R50" s="458">
        <v>72.222222222222214</v>
      </c>
      <c r="S50" s="459">
        <v>10.655586029749898</v>
      </c>
    </row>
    <row r="51" spans="1:19" ht="17.25" customHeight="1">
      <c r="A51" s="862"/>
      <c r="B51" s="863"/>
      <c r="C51" s="258"/>
      <c r="D51" s="93" t="s">
        <v>188</v>
      </c>
      <c r="E51" s="93"/>
      <c r="F51" s="259">
        <v>257404</v>
      </c>
      <c r="G51" s="260">
        <v>1636569.1140000001</v>
      </c>
      <c r="H51" s="458">
        <v>108.81451514037023</v>
      </c>
      <c r="I51" s="459">
        <v>108.4490836435459</v>
      </c>
      <c r="K51" s="876"/>
      <c r="L51" s="803"/>
      <c r="M51" s="89"/>
      <c r="N51" s="93" t="s">
        <v>188</v>
      </c>
      <c r="O51" s="94"/>
      <c r="P51" s="259">
        <v>2802</v>
      </c>
      <c r="Q51" s="260">
        <v>129842.23</v>
      </c>
      <c r="R51" s="458">
        <v>92.566897918731414</v>
      </c>
      <c r="S51" s="459">
        <v>101.04893279015018</v>
      </c>
    </row>
    <row r="52" spans="1:19" ht="17.25" customHeight="1">
      <c r="A52" s="862"/>
      <c r="B52" s="863"/>
      <c r="C52" s="258"/>
      <c r="D52" s="413" t="s">
        <v>232</v>
      </c>
      <c r="E52" s="93"/>
      <c r="F52" s="259">
        <v>9876</v>
      </c>
      <c r="G52" s="260">
        <v>40883.690999999999</v>
      </c>
      <c r="H52" s="458">
        <v>105.3889659588091</v>
      </c>
      <c r="I52" s="459">
        <v>106.9484642051505</v>
      </c>
      <c r="K52" s="876"/>
      <c r="L52" s="803"/>
      <c r="M52" s="89"/>
      <c r="N52" s="413" t="s">
        <v>232</v>
      </c>
      <c r="O52" s="94"/>
      <c r="P52" s="259">
        <v>251</v>
      </c>
      <c r="Q52" s="260">
        <v>6454.1719999999996</v>
      </c>
      <c r="R52" s="458">
        <v>74.260355029585796</v>
      </c>
      <c r="S52" s="459">
        <v>86.790032348394462</v>
      </c>
    </row>
    <row r="53" spans="1:19" ht="17.25" customHeight="1">
      <c r="A53" s="812"/>
      <c r="B53" s="813"/>
      <c r="C53" s="213"/>
      <c r="D53" s="95" t="s">
        <v>189</v>
      </c>
      <c r="E53" s="95"/>
      <c r="F53" s="262">
        <v>128</v>
      </c>
      <c r="G53" s="263">
        <v>8181.1090000000004</v>
      </c>
      <c r="H53" s="462">
        <v>106.66666666666667</v>
      </c>
      <c r="I53" s="463">
        <v>125.39078150169591</v>
      </c>
      <c r="K53" s="876"/>
      <c r="L53" s="802"/>
      <c r="M53" s="90"/>
      <c r="N53" s="95" t="s">
        <v>189</v>
      </c>
      <c r="O53" s="96"/>
      <c r="P53" s="262">
        <v>14</v>
      </c>
      <c r="Q53" s="263">
        <v>614.96</v>
      </c>
      <c r="R53" s="462">
        <v>100</v>
      </c>
      <c r="S53" s="463">
        <v>32.621969009766012</v>
      </c>
    </row>
    <row r="54" spans="1:19" ht="17.25" customHeight="1">
      <c r="A54" s="862" t="s">
        <v>459</v>
      </c>
      <c r="B54" s="869"/>
      <c r="C54" s="33"/>
      <c r="D54" s="93" t="s">
        <v>526</v>
      </c>
      <c r="E54" s="94"/>
      <c r="F54" s="259">
        <v>46007368</v>
      </c>
      <c r="G54" s="260">
        <v>1730324012.902</v>
      </c>
      <c r="H54" s="458">
        <v>101.79853181347389</v>
      </c>
      <c r="I54" s="459">
        <v>99.770379053744691</v>
      </c>
      <c r="K54" s="876"/>
      <c r="L54" s="891" t="s">
        <v>174</v>
      </c>
      <c r="M54" s="89"/>
      <c r="N54" s="93" t="s">
        <v>526</v>
      </c>
      <c r="O54" s="93"/>
      <c r="P54" s="259">
        <v>82706</v>
      </c>
      <c r="Q54" s="260">
        <v>3298449.0869999998</v>
      </c>
      <c r="R54" s="458">
        <v>73.187912039290296</v>
      </c>
      <c r="S54" s="459">
        <v>93.124972134247628</v>
      </c>
    </row>
    <row r="55" spans="1:19" ht="17.25" customHeight="1">
      <c r="A55" s="870"/>
      <c r="B55" s="869"/>
      <c r="C55" s="33"/>
      <c r="D55" s="93" t="s">
        <v>186</v>
      </c>
      <c r="E55" s="94"/>
      <c r="F55" s="259">
        <v>24361503</v>
      </c>
      <c r="G55" s="260">
        <v>1309135549.158</v>
      </c>
      <c r="H55" s="458">
        <v>101.10534610092779</v>
      </c>
      <c r="I55" s="459">
        <v>99.466301293889288</v>
      </c>
      <c r="K55" s="876"/>
      <c r="L55" s="892"/>
      <c r="M55" s="89"/>
      <c r="N55" s="93" t="s">
        <v>186</v>
      </c>
      <c r="O55" s="93"/>
      <c r="P55" s="259">
        <v>45067</v>
      </c>
      <c r="Q55" s="260">
        <v>2548490.34</v>
      </c>
      <c r="R55" s="458">
        <v>73.28801652220578</v>
      </c>
      <c r="S55" s="459">
        <v>94.585691481831219</v>
      </c>
    </row>
    <row r="56" spans="1:19" ht="17.25" customHeight="1">
      <c r="A56" s="870"/>
      <c r="B56" s="869"/>
      <c r="C56" s="33"/>
      <c r="D56" s="93" t="s">
        <v>187</v>
      </c>
      <c r="E56" s="94"/>
      <c r="F56" s="259">
        <v>3734952</v>
      </c>
      <c r="G56" s="260">
        <v>68275725.965000004</v>
      </c>
      <c r="H56" s="458">
        <v>104.81342549549886</v>
      </c>
      <c r="I56" s="459">
        <v>103.42393505441896</v>
      </c>
      <c r="K56" s="876"/>
      <c r="L56" s="892"/>
      <c r="M56" s="89"/>
      <c r="N56" s="93" t="s">
        <v>187</v>
      </c>
      <c r="O56" s="93"/>
      <c r="P56" s="259">
        <v>5440</v>
      </c>
      <c r="Q56" s="260">
        <v>107057.338</v>
      </c>
      <c r="R56" s="458">
        <v>69.308192126385521</v>
      </c>
      <c r="S56" s="459">
        <v>87.842027913749689</v>
      </c>
    </row>
    <row r="57" spans="1:19" ht="17.25" customHeight="1">
      <c r="A57" s="870"/>
      <c r="B57" s="869"/>
      <c r="C57" s="33"/>
      <c r="D57" s="93" t="s">
        <v>188</v>
      </c>
      <c r="E57" s="94"/>
      <c r="F57" s="259">
        <v>17684087</v>
      </c>
      <c r="G57" s="260">
        <v>263877343.84999999</v>
      </c>
      <c r="H57" s="458">
        <v>102.02398694210162</v>
      </c>
      <c r="I57" s="459">
        <v>99.699261371816704</v>
      </c>
      <c r="K57" s="876"/>
      <c r="L57" s="892"/>
      <c r="M57" s="89"/>
      <c r="N57" s="93" t="s">
        <v>188</v>
      </c>
      <c r="O57" s="93"/>
      <c r="P57" s="259">
        <v>31674</v>
      </c>
      <c r="Q57" s="260">
        <v>470148.34600000002</v>
      </c>
      <c r="R57" s="458">
        <v>73.520263683208768</v>
      </c>
      <c r="S57" s="459">
        <v>85.286198569096271</v>
      </c>
    </row>
    <row r="58" spans="1:19" ht="17.25" customHeight="1">
      <c r="A58" s="870"/>
      <c r="B58" s="869"/>
      <c r="C58" s="33"/>
      <c r="D58" s="413" t="s">
        <v>232</v>
      </c>
      <c r="E58" s="94"/>
      <c r="F58" s="259">
        <v>1617172</v>
      </c>
      <c r="G58" s="260">
        <v>61115380.245999999</v>
      </c>
      <c r="H58" s="458">
        <v>95.84297884092706</v>
      </c>
      <c r="I58" s="459">
        <v>95.351696557054922</v>
      </c>
      <c r="K58" s="876"/>
      <c r="L58" s="892"/>
      <c r="M58" s="89"/>
      <c r="N58" s="413" t="s">
        <v>232</v>
      </c>
      <c r="O58" s="93"/>
      <c r="P58" s="259">
        <v>2927</v>
      </c>
      <c r="Q58" s="260">
        <v>102215.41099999999</v>
      </c>
      <c r="R58" s="458">
        <v>87.660976340221623</v>
      </c>
      <c r="S58" s="459">
        <v>96.165904376693433</v>
      </c>
    </row>
    <row r="59" spans="1:19" ht="17.25" customHeight="1">
      <c r="A59" s="821"/>
      <c r="B59" s="823"/>
      <c r="C59" s="92"/>
      <c r="D59" s="95" t="s">
        <v>189</v>
      </c>
      <c r="E59" s="96"/>
      <c r="F59" s="262">
        <v>226826</v>
      </c>
      <c r="G59" s="263">
        <v>27920013.682999998</v>
      </c>
      <c r="H59" s="462">
        <v>111.91943513808229</v>
      </c>
      <c r="I59" s="463">
        <v>119.50500498781673</v>
      </c>
      <c r="K59" s="877"/>
      <c r="L59" s="893"/>
      <c r="M59" s="90"/>
      <c r="N59" s="95" t="s">
        <v>189</v>
      </c>
      <c r="O59" s="95"/>
      <c r="P59" s="262">
        <v>525</v>
      </c>
      <c r="Q59" s="263">
        <v>70537.652000000002</v>
      </c>
      <c r="R59" s="462">
        <v>90.361445783132538</v>
      </c>
      <c r="S59" s="463">
        <v>103.48419740477523</v>
      </c>
    </row>
    <row r="60" spans="1:19" ht="19" customHeight="1">
      <c r="A60" s="5" t="s">
        <v>241</v>
      </c>
      <c r="B60" s="469"/>
      <c r="C60" s="258"/>
      <c r="D60" s="93"/>
      <c r="E60" s="93"/>
      <c r="F60" s="470"/>
      <c r="G60" s="470"/>
      <c r="H60" s="471"/>
      <c r="I60" s="471"/>
      <c r="K60" s="472"/>
      <c r="L60" s="473"/>
      <c r="M60" s="254"/>
      <c r="N60" s="93"/>
      <c r="O60" s="93"/>
      <c r="P60" s="470"/>
      <c r="Q60" s="470"/>
      <c r="R60" s="471"/>
      <c r="S60" s="471"/>
    </row>
    <row r="61" spans="1:19" ht="13.5" customHeight="1"/>
    <row r="62" spans="1:19" ht="22.5" customHeight="1">
      <c r="A62" s="861" t="s">
        <v>710</v>
      </c>
      <c r="B62" s="861"/>
      <c r="C62" s="861"/>
      <c r="D62" s="861"/>
      <c r="E62" s="861"/>
      <c r="F62" s="861"/>
      <c r="G62" s="861"/>
      <c r="H62" s="861"/>
      <c r="I62" s="861"/>
      <c r="J62" s="861"/>
      <c r="K62" s="861"/>
      <c r="L62" s="861"/>
      <c r="M62" s="861"/>
      <c r="N62" s="861"/>
      <c r="O62" s="861"/>
      <c r="P62" s="861"/>
      <c r="Q62" s="861"/>
      <c r="R62" s="861"/>
      <c r="S62" s="861"/>
    </row>
    <row r="63" spans="1:19">
      <c r="R63" s="868" t="s">
        <v>702</v>
      </c>
      <c r="S63" s="868" t="s">
        <v>708</v>
      </c>
    </row>
    <row r="64" spans="1:19" ht="17.25" customHeight="1">
      <c r="A64" s="810" t="s">
        <v>554</v>
      </c>
      <c r="B64" s="819"/>
      <c r="C64" s="819"/>
      <c r="D64" s="819"/>
      <c r="E64" s="820"/>
      <c r="F64" s="873" t="s">
        <v>179</v>
      </c>
      <c r="G64" s="874"/>
      <c r="H64" s="873" t="s">
        <v>210</v>
      </c>
      <c r="I64" s="874"/>
      <c r="J64" s="254"/>
      <c r="K64" s="810" t="s">
        <v>554</v>
      </c>
      <c r="L64" s="819"/>
      <c r="M64" s="819"/>
      <c r="N64" s="819"/>
      <c r="O64" s="820"/>
      <c r="P64" s="873" t="s">
        <v>179</v>
      </c>
      <c r="Q64" s="874"/>
      <c r="R64" s="873" t="s">
        <v>210</v>
      </c>
      <c r="S64" s="874"/>
    </row>
    <row r="65" spans="1:19" ht="17.25" customHeight="1">
      <c r="A65" s="821"/>
      <c r="B65" s="822"/>
      <c r="C65" s="822"/>
      <c r="D65" s="822"/>
      <c r="E65" s="823"/>
      <c r="F65" s="11" t="s">
        <v>180</v>
      </c>
      <c r="G65" s="11" t="s">
        <v>181</v>
      </c>
      <c r="H65" s="11" t="s">
        <v>180</v>
      </c>
      <c r="I65" s="11" t="s">
        <v>181</v>
      </c>
      <c r="J65" s="33"/>
      <c r="K65" s="821"/>
      <c r="L65" s="822"/>
      <c r="M65" s="822"/>
      <c r="N65" s="822"/>
      <c r="O65" s="823"/>
      <c r="P65" s="11" t="s">
        <v>180</v>
      </c>
      <c r="Q65" s="11" t="s">
        <v>181</v>
      </c>
      <c r="R65" s="11" t="s">
        <v>180</v>
      </c>
      <c r="S65" s="11" t="s">
        <v>181</v>
      </c>
    </row>
    <row r="66" spans="1:19" ht="17.25" customHeight="1">
      <c r="A66" s="878" t="s">
        <v>534</v>
      </c>
      <c r="B66" s="801" t="s">
        <v>535</v>
      </c>
      <c r="C66" s="9"/>
      <c r="D66" s="255"/>
      <c r="E66" s="257"/>
      <c r="F66" s="151" t="s">
        <v>182</v>
      </c>
      <c r="G66" s="16" t="s">
        <v>183</v>
      </c>
      <c r="H66" s="151" t="s">
        <v>184</v>
      </c>
      <c r="I66" s="16" t="s">
        <v>184</v>
      </c>
      <c r="J66" s="266"/>
      <c r="K66" s="810" t="s">
        <v>539</v>
      </c>
      <c r="L66" s="811"/>
      <c r="M66" s="9"/>
      <c r="N66" s="255"/>
      <c r="O66" s="257"/>
      <c r="P66" s="151" t="s">
        <v>182</v>
      </c>
      <c r="Q66" s="16" t="s">
        <v>183</v>
      </c>
      <c r="R66" s="151" t="s">
        <v>184</v>
      </c>
      <c r="S66" s="16" t="s">
        <v>184</v>
      </c>
    </row>
    <row r="67" spans="1:19" ht="17.25" customHeight="1">
      <c r="A67" s="879"/>
      <c r="B67" s="803"/>
      <c r="C67" s="89"/>
      <c r="D67" s="93" t="s">
        <v>526</v>
      </c>
      <c r="E67" s="94"/>
      <c r="F67" s="259">
        <v>13983</v>
      </c>
      <c r="G67" s="260">
        <v>5523266.585</v>
      </c>
      <c r="H67" s="458">
        <v>102.42455317902139</v>
      </c>
      <c r="I67" s="459">
        <v>103.95553900267251</v>
      </c>
      <c r="J67" s="267"/>
      <c r="K67" s="862"/>
      <c r="L67" s="863"/>
      <c r="M67" s="33"/>
      <c r="N67" s="93" t="s">
        <v>526</v>
      </c>
      <c r="O67" s="94"/>
      <c r="P67" s="259">
        <v>0</v>
      </c>
      <c r="Q67" s="260">
        <v>0</v>
      </c>
      <c r="R67" s="458" t="s">
        <v>706</v>
      </c>
      <c r="S67" s="459" t="s">
        <v>706</v>
      </c>
    </row>
    <row r="68" spans="1:19" s="34" customFormat="1" ht="17.25" customHeight="1">
      <c r="A68" s="879"/>
      <c r="B68" s="803"/>
      <c r="C68" s="89"/>
      <c r="D68" s="93" t="s">
        <v>186</v>
      </c>
      <c r="E68" s="94"/>
      <c r="F68" s="259">
        <v>13814</v>
      </c>
      <c r="G68" s="260">
        <v>5052816.6109999996</v>
      </c>
      <c r="H68" s="458">
        <v>102.17455621301774</v>
      </c>
      <c r="I68" s="459">
        <v>103.90406620678871</v>
      </c>
      <c r="J68" s="267"/>
      <c r="K68" s="862"/>
      <c r="L68" s="863"/>
      <c r="M68" s="33"/>
      <c r="N68" s="93" t="s">
        <v>186</v>
      </c>
      <c r="O68" s="94"/>
      <c r="P68" s="259">
        <v>0</v>
      </c>
      <c r="Q68" s="260">
        <v>0</v>
      </c>
      <c r="R68" s="458" t="s">
        <v>706</v>
      </c>
      <c r="S68" s="459" t="s">
        <v>706</v>
      </c>
    </row>
    <row r="69" spans="1:19" ht="17.25" customHeight="1">
      <c r="A69" s="879"/>
      <c r="B69" s="803"/>
      <c r="C69" s="89"/>
      <c r="D69" s="93" t="s">
        <v>187</v>
      </c>
      <c r="E69" s="94"/>
      <c r="F69" s="259">
        <v>163</v>
      </c>
      <c r="G69" s="260">
        <v>1665.7650000000001</v>
      </c>
      <c r="H69" s="458">
        <v>123.48484848484848</v>
      </c>
      <c r="I69" s="459">
        <v>120.42626501564462</v>
      </c>
      <c r="J69" s="267"/>
      <c r="K69" s="862"/>
      <c r="L69" s="863"/>
      <c r="M69" s="33"/>
      <c r="N69" s="93" t="s">
        <v>187</v>
      </c>
      <c r="O69" s="94"/>
      <c r="P69" s="259">
        <v>0</v>
      </c>
      <c r="Q69" s="260">
        <v>0</v>
      </c>
      <c r="R69" s="458" t="s">
        <v>706</v>
      </c>
      <c r="S69" s="459" t="s">
        <v>706</v>
      </c>
    </row>
    <row r="70" spans="1:19" ht="17.25" customHeight="1">
      <c r="A70" s="879"/>
      <c r="B70" s="803"/>
      <c r="C70" s="89"/>
      <c r="D70" s="93" t="s">
        <v>188</v>
      </c>
      <c r="E70" s="94"/>
      <c r="F70" s="259">
        <v>1</v>
      </c>
      <c r="G70" s="260">
        <v>3.4710000000000001</v>
      </c>
      <c r="H70" s="458" t="s">
        <v>706</v>
      </c>
      <c r="I70" s="459" t="s">
        <v>706</v>
      </c>
      <c r="J70" s="267"/>
      <c r="K70" s="862"/>
      <c r="L70" s="863"/>
      <c r="M70" s="33"/>
      <c r="N70" s="93" t="s">
        <v>188</v>
      </c>
      <c r="O70" s="94"/>
      <c r="P70" s="259">
        <v>0</v>
      </c>
      <c r="Q70" s="260">
        <v>0</v>
      </c>
      <c r="R70" s="458" t="s">
        <v>706</v>
      </c>
      <c r="S70" s="459" t="s">
        <v>706</v>
      </c>
    </row>
    <row r="71" spans="1:19" ht="17.25" customHeight="1">
      <c r="A71" s="879"/>
      <c r="B71" s="803"/>
      <c r="C71" s="89"/>
      <c r="D71" s="413" t="s">
        <v>232</v>
      </c>
      <c r="E71" s="94"/>
      <c r="F71" s="259">
        <v>13391</v>
      </c>
      <c r="G71" s="260">
        <v>468576.58799999999</v>
      </c>
      <c r="H71" s="458">
        <v>102.26040473463154</v>
      </c>
      <c r="I71" s="459">
        <v>104.41628946087282</v>
      </c>
      <c r="J71" s="267"/>
      <c r="K71" s="862"/>
      <c r="L71" s="863"/>
      <c r="M71" s="33"/>
      <c r="N71" s="413" t="s">
        <v>232</v>
      </c>
      <c r="O71" s="94"/>
      <c r="P71" s="259">
        <v>0</v>
      </c>
      <c r="Q71" s="260">
        <v>0</v>
      </c>
      <c r="R71" s="458" t="s">
        <v>706</v>
      </c>
      <c r="S71" s="459" t="s">
        <v>706</v>
      </c>
    </row>
    <row r="72" spans="1:19" ht="17.25" customHeight="1">
      <c r="A72" s="880"/>
      <c r="B72" s="802"/>
      <c r="C72" s="90"/>
      <c r="D72" s="95" t="s">
        <v>189</v>
      </c>
      <c r="E72" s="96"/>
      <c r="F72" s="262">
        <v>5</v>
      </c>
      <c r="G72" s="263">
        <v>204.15</v>
      </c>
      <c r="H72" s="462" t="s">
        <v>706</v>
      </c>
      <c r="I72" s="463" t="s">
        <v>706</v>
      </c>
      <c r="J72" s="267"/>
      <c r="K72" s="864"/>
      <c r="L72" s="865"/>
      <c r="M72" s="92"/>
      <c r="N72" s="95" t="s">
        <v>189</v>
      </c>
      <c r="O72" s="96"/>
      <c r="P72" s="262">
        <v>0</v>
      </c>
      <c r="Q72" s="263">
        <v>0</v>
      </c>
      <c r="R72" s="462" t="s">
        <v>706</v>
      </c>
      <c r="S72" s="463" t="s">
        <v>706</v>
      </c>
    </row>
    <row r="73" spans="1:19" ht="17.25" customHeight="1">
      <c r="A73" s="862" t="s">
        <v>536</v>
      </c>
      <c r="B73" s="863"/>
      <c r="C73" s="33"/>
      <c r="D73" s="93" t="s">
        <v>526</v>
      </c>
      <c r="E73" s="94"/>
      <c r="F73" s="259">
        <v>0</v>
      </c>
      <c r="G73" s="260">
        <v>0</v>
      </c>
      <c r="H73" s="458" t="s">
        <v>706</v>
      </c>
      <c r="I73" s="459" t="s">
        <v>706</v>
      </c>
      <c r="J73" s="267"/>
      <c r="K73" s="862" t="s">
        <v>199</v>
      </c>
      <c r="L73" s="863"/>
      <c r="M73" s="33"/>
      <c r="N73" s="93" t="s">
        <v>526</v>
      </c>
      <c r="O73" s="94"/>
      <c r="P73" s="259">
        <v>345260</v>
      </c>
      <c r="Q73" s="260">
        <v>1953891.0379999999</v>
      </c>
      <c r="R73" s="458">
        <v>98.549698722102193</v>
      </c>
      <c r="S73" s="459">
        <v>97.851497972479521</v>
      </c>
    </row>
    <row r="74" spans="1:19" ht="17.25" customHeight="1">
      <c r="A74" s="862"/>
      <c r="B74" s="863"/>
      <c r="C74" s="33"/>
      <c r="D74" s="93" t="s">
        <v>186</v>
      </c>
      <c r="E74" s="94"/>
      <c r="F74" s="259">
        <v>0</v>
      </c>
      <c r="G74" s="260">
        <v>0</v>
      </c>
      <c r="H74" s="458" t="s">
        <v>706</v>
      </c>
      <c r="I74" s="459" t="s">
        <v>706</v>
      </c>
      <c r="J74" s="267"/>
      <c r="K74" s="862"/>
      <c r="L74" s="863"/>
      <c r="M74" s="33"/>
      <c r="N74" s="93" t="s">
        <v>186</v>
      </c>
      <c r="O74" s="94"/>
      <c r="P74" s="259">
        <v>208978</v>
      </c>
      <c r="Q74" s="260">
        <v>1183665.9909999999</v>
      </c>
      <c r="R74" s="458">
        <v>98.622909351757471</v>
      </c>
      <c r="S74" s="459">
        <v>98.565852783168467</v>
      </c>
    </row>
    <row r="75" spans="1:19" ht="17.25" customHeight="1">
      <c r="A75" s="862"/>
      <c r="B75" s="863"/>
      <c r="C75" s="33"/>
      <c r="D75" s="93" t="s">
        <v>187</v>
      </c>
      <c r="E75" s="94"/>
      <c r="F75" s="259">
        <v>0</v>
      </c>
      <c r="G75" s="260">
        <v>0</v>
      </c>
      <c r="H75" s="458" t="s">
        <v>706</v>
      </c>
      <c r="I75" s="459" t="s">
        <v>706</v>
      </c>
      <c r="J75" s="267"/>
      <c r="K75" s="862"/>
      <c r="L75" s="863"/>
      <c r="M75" s="33"/>
      <c r="N75" s="93" t="s">
        <v>187</v>
      </c>
      <c r="O75" s="94"/>
      <c r="P75" s="259">
        <v>1198</v>
      </c>
      <c r="Q75" s="260">
        <v>5221.1329999999998</v>
      </c>
      <c r="R75" s="458">
        <v>127.85485592315902</v>
      </c>
      <c r="S75" s="459">
        <v>118.09183741785125</v>
      </c>
    </row>
    <row r="76" spans="1:19" ht="17.25" customHeight="1">
      <c r="A76" s="862"/>
      <c r="B76" s="863"/>
      <c r="C76" s="33"/>
      <c r="D76" s="93" t="s">
        <v>188</v>
      </c>
      <c r="E76" s="94"/>
      <c r="F76" s="259">
        <v>0</v>
      </c>
      <c r="G76" s="260">
        <v>0</v>
      </c>
      <c r="H76" s="458" t="s">
        <v>706</v>
      </c>
      <c r="I76" s="459" t="s">
        <v>706</v>
      </c>
      <c r="J76" s="267"/>
      <c r="K76" s="862"/>
      <c r="L76" s="863"/>
      <c r="M76" s="33"/>
      <c r="N76" s="93" t="s">
        <v>188</v>
      </c>
      <c r="O76" s="94"/>
      <c r="P76" s="259">
        <v>134606</v>
      </c>
      <c r="Q76" s="260">
        <v>702271.11899999995</v>
      </c>
      <c r="R76" s="458">
        <v>98.198079897283264</v>
      </c>
      <c r="S76" s="459">
        <v>96.796842828250405</v>
      </c>
    </row>
    <row r="77" spans="1:19" ht="17.25" customHeight="1">
      <c r="A77" s="862"/>
      <c r="B77" s="863"/>
      <c r="C77" s="33"/>
      <c r="D77" s="413" t="s">
        <v>232</v>
      </c>
      <c r="E77" s="94"/>
      <c r="F77" s="259">
        <v>0</v>
      </c>
      <c r="G77" s="260">
        <v>0</v>
      </c>
      <c r="H77" s="458" t="s">
        <v>706</v>
      </c>
      <c r="I77" s="459" t="s">
        <v>706</v>
      </c>
      <c r="J77" s="267"/>
      <c r="K77" s="862"/>
      <c r="L77" s="863"/>
      <c r="M77" s="33"/>
      <c r="N77" s="413" t="s">
        <v>232</v>
      </c>
      <c r="O77" s="94"/>
      <c r="P77" s="259">
        <v>3540</v>
      </c>
      <c r="Q77" s="260">
        <v>51596.498</v>
      </c>
      <c r="R77" s="458">
        <v>96.013018714401952</v>
      </c>
      <c r="S77" s="459">
        <v>93.118192368027493</v>
      </c>
    </row>
    <row r="78" spans="1:19" ht="17.25" customHeight="1">
      <c r="A78" s="812"/>
      <c r="B78" s="813"/>
      <c r="C78" s="92"/>
      <c r="D78" s="95" t="s">
        <v>189</v>
      </c>
      <c r="E78" s="96"/>
      <c r="F78" s="262">
        <v>0</v>
      </c>
      <c r="G78" s="263">
        <v>0</v>
      </c>
      <c r="H78" s="462" t="s">
        <v>706</v>
      </c>
      <c r="I78" s="463" t="s">
        <v>706</v>
      </c>
      <c r="J78" s="267"/>
      <c r="K78" s="812"/>
      <c r="L78" s="813"/>
      <c r="M78" s="92"/>
      <c r="N78" s="95" t="s">
        <v>189</v>
      </c>
      <c r="O78" s="96"/>
      <c r="P78" s="262">
        <v>478</v>
      </c>
      <c r="Q78" s="263">
        <v>11136.297</v>
      </c>
      <c r="R78" s="462">
        <v>110.64814814814814</v>
      </c>
      <c r="S78" s="463">
        <v>105.43371524264256</v>
      </c>
    </row>
    <row r="79" spans="1:19" ht="17.25" customHeight="1">
      <c r="A79" s="810" t="s">
        <v>537</v>
      </c>
      <c r="B79" s="811"/>
      <c r="C79" s="258"/>
      <c r="D79" s="93" t="s">
        <v>526</v>
      </c>
      <c r="E79" s="93"/>
      <c r="F79" s="259">
        <v>59108</v>
      </c>
      <c r="G79" s="260">
        <v>6839804.1660000002</v>
      </c>
      <c r="H79" s="458">
        <v>101.35464179155665</v>
      </c>
      <c r="I79" s="459">
        <v>100.68492483667528</v>
      </c>
      <c r="J79" s="267"/>
      <c r="K79" s="810" t="s">
        <v>538</v>
      </c>
      <c r="L79" s="811"/>
      <c r="M79" s="258"/>
      <c r="N79" s="93" t="s">
        <v>526</v>
      </c>
      <c r="O79" s="93"/>
      <c r="P79" s="259">
        <v>1300202</v>
      </c>
      <c r="Q79" s="260">
        <v>27010715.363000002</v>
      </c>
      <c r="R79" s="458">
        <v>103.54828741812992</v>
      </c>
      <c r="S79" s="459">
        <v>101.08356426670058</v>
      </c>
    </row>
    <row r="80" spans="1:19" ht="17.25" customHeight="1">
      <c r="A80" s="862"/>
      <c r="B80" s="863"/>
      <c r="C80" s="258"/>
      <c r="D80" s="93" t="s">
        <v>186</v>
      </c>
      <c r="E80" s="93"/>
      <c r="F80" s="259">
        <v>59106</v>
      </c>
      <c r="G80" s="260">
        <v>5838068.6739999996</v>
      </c>
      <c r="H80" s="458">
        <v>101.35121231866661</v>
      </c>
      <c r="I80" s="459">
        <v>100.37345621551692</v>
      </c>
      <c r="J80" s="267"/>
      <c r="K80" s="862"/>
      <c r="L80" s="863"/>
      <c r="M80" s="258"/>
      <c r="N80" s="93" t="s">
        <v>186</v>
      </c>
      <c r="O80" s="93"/>
      <c r="P80" s="259">
        <v>772415</v>
      </c>
      <c r="Q80" s="260">
        <v>17222790.760000002</v>
      </c>
      <c r="R80" s="458">
        <v>103.35398856491412</v>
      </c>
      <c r="S80" s="459">
        <v>100.76263864691258</v>
      </c>
    </row>
    <row r="81" spans="1:19" ht="17.25" customHeight="1">
      <c r="A81" s="862"/>
      <c r="B81" s="863"/>
      <c r="C81" s="258"/>
      <c r="D81" s="93" t="s">
        <v>187</v>
      </c>
      <c r="E81" s="93"/>
      <c r="F81" s="259">
        <v>-1</v>
      </c>
      <c r="G81" s="260">
        <v>-0.50600000000000001</v>
      </c>
      <c r="H81" s="458" t="s">
        <v>706</v>
      </c>
      <c r="I81" s="459">
        <v>7.425887877898445</v>
      </c>
      <c r="J81" s="267"/>
      <c r="K81" s="862"/>
      <c r="L81" s="863"/>
      <c r="M81" s="258"/>
      <c r="N81" s="93" t="s">
        <v>187</v>
      </c>
      <c r="O81" s="93"/>
      <c r="P81" s="259">
        <v>16933</v>
      </c>
      <c r="Q81" s="260">
        <v>45931.77</v>
      </c>
      <c r="R81" s="458">
        <v>117.4190416753346</v>
      </c>
      <c r="S81" s="459">
        <v>115.39677903395942</v>
      </c>
    </row>
    <row r="82" spans="1:19" ht="17.25" customHeight="1">
      <c r="A82" s="862"/>
      <c r="B82" s="863"/>
      <c r="C82" s="258"/>
      <c r="D82" s="93" t="s">
        <v>188</v>
      </c>
      <c r="E82" s="93"/>
      <c r="F82" s="259">
        <v>3</v>
      </c>
      <c r="G82" s="260">
        <v>1.65</v>
      </c>
      <c r="H82" s="458">
        <v>60</v>
      </c>
      <c r="I82" s="459">
        <v>48.787699586043757</v>
      </c>
      <c r="J82" s="267"/>
      <c r="K82" s="862"/>
      <c r="L82" s="863"/>
      <c r="M82" s="258"/>
      <c r="N82" s="93" t="s">
        <v>188</v>
      </c>
      <c r="O82" s="93"/>
      <c r="P82" s="259">
        <v>417827</v>
      </c>
      <c r="Q82" s="260">
        <v>7412169.659</v>
      </c>
      <c r="R82" s="458">
        <v>102.59339741937067</v>
      </c>
      <c r="S82" s="459">
        <v>100.54642800026599</v>
      </c>
    </row>
    <row r="83" spans="1:19" s="34" customFormat="1" ht="17.25" customHeight="1">
      <c r="A83" s="862"/>
      <c r="B83" s="863"/>
      <c r="C83" s="258"/>
      <c r="D83" s="413" t="s">
        <v>232</v>
      </c>
      <c r="E83" s="93"/>
      <c r="F83" s="259">
        <v>51169</v>
      </c>
      <c r="G83" s="260">
        <v>1001734.348</v>
      </c>
      <c r="H83" s="458">
        <v>102.39943966379828</v>
      </c>
      <c r="I83" s="459">
        <v>102.50064113144713</v>
      </c>
      <c r="J83" s="267"/>
      <c r="K83" s="862"/>
      <c r="L83" s="863"/>
      <c r="M83" s="258"/>
      <c r="N83" s="413" t="s">
        <v>232</v>
      </c>
      <c r="O83" s="93"/>
      <c r="P83" s="259">
        <v>67684</v>
      </c>
      <c r="Q83" s="260">
        <v>273082.842</v>
      </c>
      <c r="R83" s="458">
        <v>101.54072340489371</v>
      </c>
      <c r="S83" s="459">
        <v>98.133874500011359</v>
      </c>
    </row>
    <row r="84" spans="1:19" s="34" customFormat="1" ht="17.25" customHeight="1">
      <c r="A84" s="812"/>
      <c r="B84" s="813"/>
      <c r="C84" s="213"/>
      <c r="D84" s="95" t="s">
        <v>189</v>
      </c>
      <c r="E84" s="95"/>
      <c r="F84" s="262">
        <v>0</v>
      </c>
      <c r="G84" s="263">
        <v>0</v>
      </c>
      <c r="H84" s="462" t="s">
        <v>706</v>
      </c>
      <c r="I84" s="463" t="s">
        <v>706</v>
      </c>
      <c r="J84" s="267"/>
      <c r="K84" s="812"/>
      <c r="L84" s="813"/>
      <c r="M84" s="213"/>
      <c r="N84" s="95" t="s">
        <v>189</v>
      </c>
      <c r="O84" s="95"/>
      <c r="P84" s="262">
        <v>93027</v>
      </c>
      <c r="Q84" s="263">
        <v>2056740.3319999999</v>
      </c>
      <c r="R84" s="462">
        <v>107.40535485435213</v>
      </c>
      <c r="S84" s="463">
        <v>106.08478740855799</v>
      </c>
    </row>
    <row r="85" spans="1:19" s="34" customFormat="1" ht="17.25" customHeight="1">
      <c r="A85" s="810" t="s">
        <v>396</v>
      </c>
      <c r="B85" s="811"/>
      <c r="C85" s="258"/>
      <c r="D85" s="93" t="s">
        <v>526</v>
      </c>
      <c r="E85" s="93"/>
      <c r="F85" s="259">
        <v>181008</v>
      </c>
      <c r="G85" s="260">
        <v>5440522.8990000002</v>
      </c>
      <c r="H85" s="458">
        <v>98.805650778401272</v>
      </c>
      <c r="I85" s="459">
        <v>98.424248506640382</v>
      </c>
      <c r="J85" s="267"/>
      <c r="K85" s="810" t="s">
        <v>200</v>
      </c>
      <c r="L85" s="811"/>
      <c r="M85" s="91"/>
      <c r="N85" s="97" t="s">
        <v>526</v>
      </c>
      <c r="O85" s="98"/>
      <c r="P85" s="259">
        <v>572893</v>
      </c>
      <c r="Q85" s="260">
        <v>10976712.316</v>
      </c>
      <c r="R85" s="458">
        <v>104.6274803444403</v>
      </c>
      <c r="S85" s="459">
        <v>102.00139691140582</v>
      </c>
    </row>
    <row r="86" spans="1:19" s="34" customFormat="1" ht="17.25" customHeight="1">
      <c r="A86" s="862"/>
      <c r="B86" s="863"/>
      <c r="C86" s="258"/>
      <c r="D86" s="93" t="s">
        <v>186</v>
      </c>
      <c r="E86" s="93"/>
      <c r="F86" s="259">
        <v>97479</v>
      </c>
      <c r="G86" s="260">
        <v>3871136.031</v>
      </c>
      <c r="H86" s="458">
        <v>98.32955061280073</v>
      </c>
      <c r="I86" s="459">
        <v>98.700589625526476</v>
      </c>
      <c r="J86" s="267"/>
      <c r="K86" s="862"/>
      <c r="L86" s="863"/>
      <c r="M86" s="33"/>
      <c r="N86" s="93" t="s">
        <v>186</v>
      </c>
      <c r="O86" s="94"/>
      <c r="P86" s="259">
        <v>328676</v>
      </c>
      <c r="Q86" s="260">
        <v>8400962.3690000009</v>
      </c>
      <c r="R86" s="458">
        <v>104.4357452433305</v>
      </c>
      <c r="S86" s="459">
        <v>101.65534362137075</v>
      </c>
    </row>
    <row r="87" spans="1:19" s="34" customFormat="1" ht="17.25" customHeight="1">
      <c r="A87" s="862"/>
      <c r="B87" s="863"/>
      <c r="C87" s="258"/>
      <c r="D87" s="93" t="s">
        <v>187</v>
      </c>
      <c r="E87" s="93"/>
      <c r="F87" s="259">
        <v>11527</v>
      </c>
      <c r="G87" s="260">
        <v>227855.67800000001</v>
      </c>
      <c r="H87" s="458">
        <v>103.762714915834</v>
      </c>
      <c r="I87" s="459">
        <v>103.63527285821044</v>
      </c>
      <c r="J87" s="267"/>
      <c r="K87" s="862"/>
      <c r="L87" s="863"/>
      <c r="M87" s="33"/>
      <c r="N87" s="93" t="s">
        <v>187</v>
      </c>
      <c r="O87" s="94"/>
      <c r="P87" s="259">
        <v>43522</v>
      </c>
      <c r="Q87" s="260">
        <v>374912.65399999998</v>
      </c>
      <c r="R87" s="458">
        <v>103.68552709946397</v>
      </c>
      <c r="S87" s="459">
        <v>102.87893991191022</v>
      </c>
    </row>
    <row r="88" spans="1:19" s="34" customFormat="1" ht="17.25" customHeight="1">
      <c r="A88" s="862"/>
      <c r="B88" s="863"/>
      <c r="C88" s="258"/>
      <c r="D88" s="93" t="s">
        <v>188</v>
      </c>
      <c r="E88" s="93"/>
      <c r="F88" s="259">
        <v>71576</v>
      </c>
      <c r="G88" s="260">
        <v>1199149.0220000001</v>
      </c>
      <c r="H88" s="458">
        <v>98.608547102747096</v>
      </c>
      <c r="I88" s="459">
        <v>96.43040229291266</v>
      </c>
      <c r="J88" s="267"/>
      <c r="K88" s="862"/>
      <c r="L88" s="863"/>
      <c r="M88" s="33"/>
      <c r="N88" s="93" t="s">
        <v>188</v>
      </c>
      <c r="O88" s="94"/>
      <c r="P88" s="259">
        <v>200209</v>
      </c>
      <c r="Q88" s="260">
        <v>1615530.9539999999</v>
      </c>
      <c r="R88" s="458">
        <v>105.08224599267291</v>
      </c>
      <c r="S88" s="459">
        <v>104.67759141079327</v>
      </c>
    </row>
    <row r="89" spans="1:19" ht="17.25" customHeight="1">
      <c r="A89" s="862"/>
      <c r="B89" s="863"/>
      <c r="C89" s="258"/>
      <c r="D89" s="413" t="s">
        <v>232</v>
      </c>
      <c r="E89" s="93"/>
      <c r="F89" s="259">
        <v>3425</v>
      </c>
      <c r="G89" s="260">
        <v>99225.937999999995</v>
      </c>
      <c r="H89" s="458">
        <v>97.773337139594631</v>
      </c>
      <c r="I89" s="459">
        <v>95.643069242431054</v>
      </c>
      <c r="J89" s="267"/>
      <c r="K89" s="862"/>
      <c r="L89" s="863"/>
      <c r="M89" s="33"/>
      <c r="N89" s="413" t="s">
        <v>232</v>
      </c>
      <c r="O89" s="94"/>
      <c r="P89" s="259">
        <v>15901</v>
      </c>
      <c r="Q89" s="260">
        <v>562089.11899999995</v>
      </c>
      <c r="R89" s="458">
        <v>100.56286364786237</v>
      </c>
      <c r="S89" s="459">
        <v>98.566873915611879</v>
      </c>
    </row>
    <row r="90" spans="1:19" ht="17.25" customHeight="1">
      <c r="A90" s="812"/>
      <c r="B90" s="813"/>
      <c r="C90" s="213"/>
      <c r="D90" s="95" t="s">
        <v>189</v>
      </c>
      <c r="E90" s="95"/>
      <c r="F90" s="262">
        <v>426</v>
      </c>
      <c r="G90" s="263">
        <v>43156.23</v>
      </c>
      <c r="H90" s="462">
        <v>116.39344262295081</v>
      </c>
      <c r="I90" s="463">
        <v>112.45383934685607</v>
      </c>
      <c r="J90" s="267"/>
      <c r="K90" s="812"/>
      <c r="L90" s="813"/>
      <c r="M90" s="92"/>
      <c r="N90" s="95" t="s">
        <v>189</v>
      </c>
      <c r="O90" s="96"/>
      <c r="P90" s="262">
        <v>486</v>
      </c>
      <c r="Q90" s="263">
        <v>23217.22</v>
      </c>
      <c r="R90" s="462">
        <v>143.7869822485207</v>
      </c>
      <c r="S90" s="463">
        <v>121.23560030844106</v>
      </c>
    </row>
    <row r="91" spans="1:19" ht="17.25" customHeight="1">
      <c r="A91" s="875" t="s">
        <v>384</v>
      </c>
      <c r="B91" s="803" t="s">
        <v>377</v>
      </c>
      <c r="C91" s="89"/>
      <c r="D91" s="93" t="s">
        <v>526</v>
      </c>
      <c r="E91" s="94"/>
      <c r="F91" s="259">
        <v>56861</v>
      </c>
      <c r="G91" s="260">
        <v>229921.90700000001</v>
      </c>
      <c r="H91" s="458">
        <v>90.355951056729694</v>
      </c>
      <c r="I91" s="459">
        <v>80.721606628919076</v>
      </c>
      <c r="J91" s="267"/>
      <c r="K91" s="810" t="s">
        <v>160</v>
      </c>
      <c r="L91" s="811"/>
      <c r="M91" s="91"/>
      <c r="N91" s="97" t="s">
        <v>526</v>
      </c>
      <c r="O91" s="98"/>
      <c r="P91" s="259">
        <v>5863452</v>
      </c>
      <c r="Q91" s="260">
        <v>117571042.06</v>
      </c>
      <c r="R91" s="458">
        <v>106.57035664056806</v>
      </c>
      <c r="S91" s="459">
        <v>109.25325238989376</v>
      </c>
    </row>
    <row r="92" spans="1:19" ht="17.25" customHeight="1">
      <c r="A92" s="876"/>
      <c r="B92" s="881"/>
      <c r="C92" s="264"/>
      <c r="D92" s="93" t="s">
        <v>186</v>
      </c>
      <c r="E92" s="94"/>
      <c r="F92" s="259">
        <v>34308</v>
      </c>
      <c r="G92" s="260">
        <v>156353.34</v>
      </c>
      <c r="H92" s="458">
        <v>89.109373782499162</v>
      </c>
      <c r="I92" s="459">
        <v>80.112561611379618</v>
      </c>
      <c r="J92" s="267"/>
      <c r="K92" s="862"/>
      <c r="L92" s="863"/>
      <c r="M92" s="33"/>
      <c r="N92" s="93" t="s">
        <v>186</v>
      </c>
      <c r="O92" s="94"/>
      <c r="P92" s="259">
        <v>3286920</v>
      </c>
      <c r="Q92" s="260">
        <v>63554437.332000002</v>
      </c>
      <c r="R92" s="458">
        <v>106.48129550752677</v>
      </c>
      <c r="S92" s="459">
        <v>107.71946920185781</v>
      </c>
    </row>
    <row r="93" spans="1:19" ht="17.25" customHeight="1">
      <c r="A93" s="876"/>
      <c r="B93" s="881"/>
      <c r="C93" s="264"/>
      <c r="D93" s="93" t="s">
        <v>187</v>
      </c>
      <c r="E93" s="94"/>
      <c r="F93" s="259">
        <v>6</v>
      </c>
      <c r="G93" s="260">
        <v>13.007999999999999</v>
      </c>
      <c r="H93" s="458" t="s">
        <v>707</v>
      </c>
      <c r="I93" s="459" t="s">
        <v>707</v>
      </c>
      <c r="J93" s="267"/>
      <c r="K93" s="862"/>
      <c r="L93" s="863"/>
      <c r="M93" s="33"/>
      <c r="N93" s="93" t="s">
        <v>187</v>
      </c>
      <c r="O93" s="94"/>
      <c r="P93" s="259">
        <v>25222</v>
      </c>
      <c r="Q93" s="260">
        <v>86879.726999999999</v>
      </c>
      <c r="R93" s="458">
        <v>118.08052434456928</v>
      </c>
      <c r="S93" s="459">
        <v>118.50449072460063</v>
      </c>
    </row>
    <row r="94" spans="1:19" ht="17.25" customHeight="1">
      <c r="A94" s="876"/>
      <c r="B94" s="881"/>
      <c r="C94" s="264"/>
      <c r="D94" s="93" t="s">
        <v>188</v>
      </c>
      <c r="E94" s="94"/>
      <c r="F94" s="259">
        <v>22547</v>
      </c>
      <c r="G94" s="260">
        <v>73555.558999999994</v>
      </c>
      <c r="H94" s="458">
        <v>92.299819878827577</v>
      </c>
      <c r="I94" s="459">
        <v>82.077040268739751</v>
      </c>
      <c r="J94" s="267"/>
      <c r="K94" s="862"/>
      <c r="L94" s="863"/>
      <c r="M94" s="33"/>
      <c r="N94" s="93" t="s">
        <v>188</v>
      </c>
      <c r="O94" s="94"/>
      <c r="P94" s="259">
        <v>2408784</v>
      </c>
      <c r="Q94" s="260">
        <v>44209535.045999996</v>
      </c>
      <c r="R94" s="458">
        <v>106.39824871065031</v>
      </c>
      <c r="S94" s="459">
        <v>109.62922848689584</v>
      </c>
    </row>
    <row r="95" spans="1:19" ht="17.25" customHeight="1">
      <c r="A95" s="876"/>
      <c r="B95" s="881"/>
      <c r="C95" s="264"/>
      <c r="D95" s="413" t="s">
        <v>232</v>
      </c>
      <c r="E95" s="94"/>
      <c r="F95" s="259">
        <v>0</v>
      </c>
      <c r="G95" s="260">
        <v>0</v>
      </c>
      <c r="H95" s="458" t="s">
        <v>706</v>
      </c>
      <c r="I95" s="459" t="s">
        <v>706</v>
      </c>
      <c r="J95" s="267"/>
      <c r="K95" s="862"/>
      <c r="L95" s="863"/>
      <c r="M95" s="33"/>
      <c r="N95" s="413" t="s">
        <v>232</v>
      </c>
      <c r="O95" s="94"/>
      <c r="P95" s="259">
        <v>13906</v>
      </c>
      <c r="Q95" s="260">
        <v>505540.397</v>
      </c>
      <c r="R95" s="458">
        <v>98.792270531400959</v>
      </c>
      <c r="S95" s="459">
        <v>97.505921082622322</v>
      </c>
    </row>
    <row r="96" spans="1:19" ht="17.25" customHeight="1">
      <c r="A96" s="876"/>
      <c r="B96" s="882"/>
      <c r="C96" s="265"/>
      <c r="D96" s="95" t="s">
        <v>189</v>
      </c>
      <c r="E96" s="96"/>
      <c r="F96" s="262">
        <v>0</v>
      </c>
      <c r="G96" s="263">
        <v>0</v>
      </c>
      <c r="H96" s="462" t="s">
        <v>706</v>
      </c>
      <c r="I96" s="463" t="s">
        <v>706</v>
      </c>
      <c r="J96" s="267"/>
      <c r="K96" s="812"/>
      <c r="L96" s="813"/>
      <c r="M96" s="92"/>
      <c r="N96" s="95" t="s">
        <v>189</v>
      </c>
      <c r="O96" s="96"/>
      <c r="P96" s="262">
        <v>142526</v>
      </c>
      <c r="Q96" s="263">
        <v>9214649.5580000002</v>
      </c>
      <c r="R96" s="462">
        <v>109.79585548108774</v>
      </c>
      <c r="S96" s="463">
        <v>119.74605501049471</v>
      </c>
    </row>
    <row r="97" spans="1:19" ht="17.25" customHeight="1">
      <c r="A97" s="876"/>
      <c r="B97" s="793" t="s">
        <v>378</v>
      </c>
      <c r="C97" s="89"/>
      <c r="D97" s="93" t="s">
        <v>526</v>
      </c>
      <c r="E97" s="93"/>
      <c r="F97" s="259">
        <v>4122</v>
      </c>
      <c r="G97" s="260">
        <v>1307958.429</v>
      </c>
      <c r="H97" s="458">
        <v>86.980375606668076</v>
      </c>
      <c r="I97" s="459">
        <v>91.978997008634025</v>
      </c>
      <c r="J97" s="267"/>
      <c r="K97" s="810" t="s">
        <v>145</v>
      </c>
      <c r="L97" s="811"/>
      <c r="M97" s="91"/>
      <c r="N97" s="97" t="s">
        <v>526</v>
      </c>
      <c r="O97" s="98"/>
      <c r="P97" s="259">
        <v>21932</v>
      </c>
      <c r="Q97" s="260">
        <v>104500.705</v>
      </c>
      <c r="R97" s="458">
        <v>112.71456470346386</v>
      </c>
      <c r="S97" s="459">
        <v>111.75869341215608</v>
      </c>
    </row>
    <row r="98" spans="1:19" ht="17.25" customHeight="1">
      <c r="A98" s="876"/>
      <c r="B98" s="886"/>
      <c r="C98" s="264"/>
      <c r="D98" s="93" t="s">
        <v>186</v>
      </c>
      <c r="E98" s="93"/>
      <c r="F98" s="259">
        <v>4065</v>
      </c>
      <c r="G98" s="260">
        <v>1177578.027</v>
      </c>
      <c r="H98" s="458">
        <v>86.821870995301154</v>
      </c>
      <c r="I98" s="459">
        <v>92.291824284191719</v>
      </c>
      <c r="J98" s="267"/>
      <c r="K98" s="862"/>
      <c r="L98" s="863"/>
      <c r="M98" s="33"/>
      <c r="N98" s="93" t="s">
        <v>186</v>
      </c>
      <c r="O98" s="94"/>
      <c r="P98" s="259">
        <v>21929</v>
      </c>
      <c r="Q98" s="260">
        <v>104490.966</v>
      </c>
      <c r="R98" s="458">
        <v>112.72231931736403</v>
      </c>
      <c r="S98" s="459">
        <v>111.75318647645149</v>
      </c>
    </row>
    <row r="99" spans="1:19" ht="17.25" customHeight="1">
      <c r="A99" s="876"/>
      <c r="B99" s="886"/>
      <c r="C99" s="264"/>
      <c r="D99" s="93" t="s">
        <v>187</v>
      </c>
      <c r="E99" s="93"/>
      <c r="F99" s="259">
        <v>56</v>
      </c>
      <c r="G99" s="260">
        <v>304.64</v>
      </c>
      <c r="H99" s="458">
        <v>105.66037735849056</v>
      </c>
      <c r="I99" s="459">
        <v>92.481618428322491</v>
      </c>
      <c r="J99" s="267"/>
      <c r="K99" s="862"/>
      <c r="L99" s="863"/>
      <c r="M99" s="33"/>
      <c r="N99" s="93" t="s">
        <v>187</v>
      </c>
      <c r="O99" s="94"/>
      <c r="P99" s="259">
        <v>-1</v>
      </c>
      <c r="Q99" s="260">
        <v>-1.4219999999999999</v>
      </c>
      <c r="R99" s="458" t="s">
        <v>706</v>
      </c>
      <c r="S99" s="459" t="s">
        <v>706</v>
      </c>
    </row>
    <row r="100" spans="1:19" ht="17.25" customHeight="1">
      <c r="A100" s="876"/>
      <c r="B100" s="886"/>
      <c r="C100" s="264"/>
      <c r="D100" s="93" t="s">
        <v>188</v>
      </c>
      <c r="E100" s="93"/>
      <c r="F100" s="259">
        <v>1</v>
      </c>
      <c r="G100" s="260">
        <v>1.3320000000000001</v>
      </c>
      <c r="H100" s="458">
        <v>25</v>
      </c>
      <c r="I100" s="459">
        <v>3.434760185662713</v>
      </c>
      <c r="J100" s="267"/>
      <c r="K100" s="862"/>
      <c r="L100" s="863"/>
      <c r="M100" s="33"/>
      <c r="N100" s="93" t="s">
        <v>188</v>
      </c>
      <c r="O100" s="94"/>
      <c r="P100" s="259">
        <v>4</v>
      </c>
      <c r="Q100" s="260">
        <v>11.161</v>
      </c>
      <c r="R100" s="458">
        <v>133.33333333333331</v>
      </c>
      <c r="S100" s="459">
        <v>415.67970204841708</v>
      </c>
    </row>
    <row r="101" spans="1:19" ht="17.25" customHeight="1">
      <c r="A101" s="876"/>
      <c r="B101" s="886"/>
      <c r="C101" s="264"/>
      <c r="D101" s="413" t="s">
        <v>232</v>
      </c>
      <c r="E101" s="93"/>
      <c r="F101" s="259">
        <v>3931</v>
      </c>
      <c r="G101" s="260">
        <v>130074.43</v>
      </c>
      <c r="H101" s="458">
        <v>86.815371024734972</v>
      </c>
      <c r="I101" s="459">
        <v>89.262327948382094</v>
      </c>
      <c r="J101" s="267"/>
      <c r="K101" s="862"/>
      <c r="L101" s="863"/>
      <c r="M101" s="33"/>
      <c r="N101" s="413" t="s">
        <v>232</v>
      </c>
      <c r="O101" s="94"/>
      <c r="P101" s="259">
        <v>0</v>
      </c>
      <c r="Q101" s="260">
        <v>0</v>
      </c>
      <c r="R101" s="458" t="s">
        <v>706</v>
      </c>
      <c r="S101" s="459" t="s">
        <v>706</v>
      </c>
    </row>
    <row r="102" spans="1:19" ht="17.25" customHeight="1">
      <c r="A102" s="876"/>
      <c r="B102" s="843"/>
      <c r="C102" s="265"/>
      <c r="D102" s="95" t="s">
        <v>189</v>
      </c>
      <c r="E102" s="95"/>
      <c r="F102" s="262">
        <v>0</v>
      </c>
      <c r="G102" s="263">
        <v>0</v>
      </c>
      <c r="H102" s="462" t="s">
        <v>706</v>
      </c>
      <c r="I102" s="463" t="s">
        <v>706</v>
      </c>
      <c r="J102" s="267"/>
      <c r="K102" s="812"/>
      <c r="L102" s="813"/>
      <c r="M102" s="92"/>
      <c r="N102" s="95" t="s">
        <v>189</v>
      </c>
      <c r="O102" s="96"/>
      <c r="P102" s="262">
        <v>0</v>
      </c>
      <c r="Q102" s="263">
        <v>0</v>
      </c>
      <c r="R102" s="462" t="s">
        <v>706</v>
      </c>
      <c r="S102" s="463" t="s">
        <v>706</v>
      </c>
    </row>
    <row r="103" spans="1:19" ht="17.25" customHeight="1">
      <c r="A103" s="876"/>
      <c r="B103" s="883" t="s">
        <v>397</v>
      </c>
      <c r="C103" s="89"/>
      <c r="D103" s="93" t="s">
        <v>526</v>
      </c>
      <c r="E103" s="93"/>
      <c r="F103" s="259">
        <v>21638015</v>
      </c>
      <c r="G103" s="260">
        <v>123395270.25399999</v>
      </c>
      <c r="H103" s="458">
        <v>485.22463095214334</v>
      </c>
      <c r="I103" s="459">
        <v>345.32986755053969</v>
      </c>
      <c r="J103" s="268"/>
      <c r="K103" s="810" t="s">
        <v>177</v>
      </c>
      <c r="L103" s="811"/>
      <c r="M103" s="91"/>
      <c r="N103" s="97" t="s">
        <v>526</v>
      </c>
      <c r="O103" s="98"/>
      <c r="P103" s="259">
        <v>4466</v>
      </c>
      <c r="Q103" s="260">
        <v>193449.429</v>
      </c>
      <c r="R103" s="458">
        <v>112.94891249367728</v>
      </c>
      <c r="S103" s="459">
        <v>142.95461419617038</v>
      </c>
    </row>
    <row r="104" spans="1:19" ht="17.25" customHeight="1">
      <c r="A104" s="876"/>
      <c r="B104" s="884"/>
      <c r="C104" s="264"/>
      <c r="D104" s="93" t="s">
        <v>186</v>
      </c>
      <c r="E104" s="93"/>
      <c r="F104" s="259">
        <v>20626526</v>
      </c>
      <c r="G104" s="260">
        <v>119789757.432</v>
      </c>
      <c r="H104" s="458">
        <v>465.56340628614203</v>
      </c>
      <c r="I104" s="459">
        <v>344.23921596527322</v>
      </c>
      <c r="J104" s="268"/>
      <c r="K104" s="862"/>
      <c r="L104" s="863"/>
      <c r="M104" s="33"/>
      <c r="N104" s="93" t="s">
        <v>186</v>
      </c>
      <c r="O104" s="94"/>
      <c r="P104" s="259">
        <v>2854</v>
      </c>
      <c r="Q104" s="260">
        <v>173509.09700000001</v>
      </c>
      <c r="R104" s="458">
        <v>112.00941915227629</v>
      </c>
      <c r="S104" s="459">
        <v>147.34789269889049</v>
      </c>
    </row>
    <row r="105" spans="1:19" ht="17.25" customHeight="1">
      <c r="A105" s="876"/>
      <c r="B105" s="884"/>
      <c r="C105" s="264"/>
      <c r="D105" s="93" t="s">
        <v>187</v>
      </c>
      <c r="E105" s="93"/>
      <c r="F105" s="259">
        <v>57493</v>
      </c>
      <c r="G105" s="260">
        <v>241581.761</v>
      </c>
      <c r="H105" s="458">
        <v>255.6607968694415</v>
      </c>
      <c r="I105" s="459">
        <v>217.04424885268719</v>
      </c>
      <c r="J105" s="268"/>
      <c r="K105" s="862"/>
      <c r="L105" s="863"/>
      <c r="M105" s="33"/>
      <c r="N105" s="93" t="s">
        <v>187</v>
      </c>
      <c r="O105" s="94"/>
      <c r="P105" s="259">
        <v>12</v>
      </c>
      <c r="Q105" s="260">
        <v>37.014000000000003</v>
      </c>
      <c r="R105" s="458">
        <v>200</v>
      </c>
      <c r="S105" s="459">
        <v>115.37310641481204</v>
      </c>
    </row>
    <row r="106" spans="1:19" ht="17.25" customHeight="1">
      <c r="A106" s="876"/>
      <c r="B106" s="884"/>
      <c r="C106" s="264"/>
      <c r="D106" s="93" t="s">
        <v>188</v>
      </c>
      <c r="E106" s="93"/>
      <c r="F106" s="259">
        <v>950357</v>
      </c>
      <c r="G106" s="260">
        <v>1012618.602</v>
      </c>
      <c r="H106" s="458" t="s">
        <v>707</v>
      </c>
      <c r="I106" s="459" t="s">
        <v>707</v>
      </c>
      <c r="J106" s="268"/>
      <c r="K106" s="862"/>
      <c r="L106" s="863"/>
      <c r="M106" s="33"/>
      <c r="N106" s="93" t="s">
        <v>188</v>
      </c>
      <c r="O106" s="94"/>
      <c r="P106" s="259">
        <v>1490</v>
      </c>
      <c r="Q106" s="260">
        <v>11257.931</v>
      </c>
      <c r="R106" s="458">
        <v>117.04634721131187</v>
      </c>
      <c r="S106" s="459">
        <v>139.77981998116226</v>
      </c>
    </row>
    <row r="107" spans="1:19" ht="17.25" customHeight="1">
      <c r="A107" s="876"/>
      <c r="B107" s="884"/>
      <c r="C107" s="264"/>
      <c r="D107" s="413" t="s">
        <v>232</v>
      </c>
      <c r="E107" s="93"/>
      <c r="F107" s="259">
        <v>224369</v>
      </c>
      <c r="G107" s="260">
        <v>2169663.872</v>
      </c>
      <c r="H107" s="458">
        <v>283.01903452451529</v>
      </c>
      <c r="I107" s="459">
        <v>265.87039031662079</v>
      </c>
      <c r="J107" s="268"/>
      <c r="K107" s="862"/>
      <c r="L107" s="863"/>
      <c r="M107" s="33"/>
      <c r="N107" s="413" t="s">
        <v>232</v>
      </c>
      <c r="O107" s="94"/>
      <c r="P107" s="259">
        <v>404</v>
      </c>
      <c r="Q107" s="260">
        <v>5009.4260000000004</v>
      </c>
      <c r="R107" s="458">
        <v>101.50753768844221</v>
      </c>
      <c r="S107" s="459">
        <v>102.73528666224232</v>
      </c>
    </row>
    <row r="108" spans="1:19" ht="17.25" customHeight="1">
      <c r="A108" s="877"/>
      <c r="B108" s="885"/>
      <c r="C108" s="265"/>
      <c r="D108" s="95" t="s">
        <v>189</v>
      </c>
      <c r="E108" s="95"/>
      <c r="F108" s="262">
        <v>3639</v>
      </c>
      <c r="G108" s="263">
        <v>181648.587</v>
      </c>
      <c r="H108" s="462" t="s">
        <v>706</v>
      </c>
      <c r="I108" s="463" t="s">
        <v>706</v>
      </c>
      <c r="J108" s="268"/>
      <c r="K108" s="812"/>
      <c r="L108" s="813"/>
      <c r="M108" s="92"/>
      <c r="N108" s="95" t="s">
        <v>189</v>
      </c>
      <c r="O108" s="96"/>
      <c r="P108" s="262">
        <v>110</v>
      </c>
      <c r="Q108" s="263">
        <v>3635.9609999999998</v>
      </c>
      <c r="R108" s="462">
        <v>86.614173228346459</v>
      </c>
      <c r="S108" s="463">
        <v>78.950447206099142</v>
      </c>
    </row>
    <row r="109" spans="1:19" ht="17.25" customHeight="1">
      <c r="A109" s="810" t="s">
        <v>175</v>
      </c>
      <c r="B109" s="811"/>
      <c r="C109" s="89"/>
      <c r="D109" s="93" t="s">
        <v>526</v>
      </c>
      <c r="E109" s="93"/>
      <c r="F109" s="259">
        <v>23068</v>
      </c>
      <c r="G109" s="260">
        <v>17093293.508000001</v>
      </c>
      <c r="H109" s="458">
        <v>100.00867077083153</v>
      </c>
      <c r="I109" s="459">
        <v>102.49990749801539</v>
      </c>
      <c r="J109" s="256"/>
      <c r="K109" s="810" t="s">
        <v>190</v>
      </c>
      <c r="L109" s="811"/>
      <c r="M109" s="91"/>
      <c r="N109" s="97" t="s">
        <v>526</v>
      </c>
      <c r="O109" s="98"/>
      <c r="P109" s="259">
        <v>134669831</v>
      </c>
      <c r="Q109" s="260">
        <v>298288111.80500001</v>
      </c>
      <c r="R109" s="458">
        <v>116.62907733432067</v>
      </c>
      <c r="S109" s="459">
        <v>117.81549619419727</v>
      </c>
    </row>
    <row r="110" spans="1:19" ht="17.25" customHeight="1">
      <c r="A110" s="862"/>
      <c r="B110" s="863"/>
      <c r="C110" s="89"/>
      <c r="D110" s="93" t="s">
        <v>186</v>
      </c>
      <c r="E110" s="93"/>
      <c r="F110" s="259">
        <v>16691</v>
      </c>
      <c r="G110" s="260">
        <v>16822637.620000001</v>
      </c>
      <c r="H110" s="458">
        <v>99.062258887767811</v>
      </c>
      <c r="I110" s="459">
        <v>102.47517434105443</v>
      </c>
      <c r="J110" s="256"/>
      <c r="K110" s="862"/>
      <c r="L110" s="863"/>
      <c r="M110" s="33"/>
      <c r="N110" s="93" t="s">
        <v>186</v>
      </c>
      <c r="O110" s="94"/>
      <c r="P110" s="259">
        <v>68979378</v>
      </c>
      <c r="Q110" s="260">
        <v>173779802.498</v>
      </c>
      <c r="R110" s="458">
        <v>117.32966833284348</v>
      </c>
      <c r="S110" s="459">
        <v>121.7495479370323</v>
      </c>
    </row>
    <row r="111" spans="1:19" ht="17.25" customHeight="1">
      <c r="A111" s="862"/>
      <c r="B111" s="863"/>
      <c r="C111" s="89"/>
      <c r="D111" s="93" t="s">
        <v>187</v>
      </c>
      <c r="E111" s="93"/>
      <c r="F111" s="259">
        <v>0</v>
      </c>
      <c r="G111" s="260">
        <v>0</v>
      </c>
      <c r="H111" s="458" t="s">
        <v>706</v>
      </c>
      <c r="I111" s="459" t="s">
        <v>706</v>
      </c>
      <c r="K111" s="862"/>
      <c r="L111" s="863"/>
      <c r="M111" s="33"/>
      <c r="N111" s="93" t="s">
        <v>187</v>
      </c>
      <c r="O111" s="94"/>
      <c r="P111" s="259">
        <v>18443332</v>
      </c>
      <c r="Q111" s="260">
        <v>44467920.369999997</v>
      </c>
      <c r="R111" s="458">
        <v>112.63511405329061</v>
      </c>
      <c r="S111" s="459">
        <v>112.22938167876788</v>
      </c>
    </row>
    <row r="112" spans="1:19" ht="17.25" customHeight="1">
      <c r="A112" s="862"/>
      <c r="B112" s="863"/>
      <c r="C112" s="89"/>
      <c r="D112" s="93" t="s">
        <v>188</v>
      </c>
      <c r="E112" s="93"/>
      <c r="F112" s="259">
        <v>2949</v>
      </c>
      <c r="G112" s="260">
        <v>59549.96</v>
      </c>
      <c r="H112" s="458">
        <v>99.864544530985441</v>
      </c>
      <c r="I112" s="459">
        <v>97.416952196954142</v>
      </c>
      <c r="K112" s="862"/>
      <c r="L112" s="863"/>
      <c r="M112" s="33"/>
      <c r="N112" s="93" t="s">
        <v>188</v>
      </c>
      <c r="O112" s="94"/>
      <c r="P112" s="259">
        <v>47011022</v>
      </c>
      <c r="Q112" s="260">
        <v>75970699.319000006</v>
      </c>
      <c r="R112" s="458">
        <v>117.21572892672944</v>
      </c>
      <c r="S112" s="459">
        <v>112.89003692646385</v>
      </c>
    </row>
    <row r="113" spans="1:19" ht="17.25" customHeight="1">
      <c r="A113" s="862"/>
      <c r="B113" s="863"/>
      <c r="C113" s="89"/>
      <c r="D113" s="413" t="s">
        <v>232</v>
      </c>
      <c r="E113" s="93"/>
      <c r="F113" s="259">
        <v>2</v>
      </c>
      <c r="G113" s="260">
        <v>22.468</v>
      </c>
      <c r="H113" s="458" t="s">
        <v>706</v>
      </c>
      <c r="I113" s="459" t="s">
        <v>707</v>
      </c>
      <c r="K113" s="862"/>
      <c r="L113" s="863"/>
      <c r="M113" s="33"/>
      <c r="N113" s="413" t="s">
        <v>232</v>
      </c>
      <c r="O113" s="94"/>
      <c r="P113" s="259">
        <v>74207</v>
      </c>
      <c r="Q113" s="260">
        <v>475434.91100000002</v>
      </c>
      <c r="R113" s="458">
        <v>108.47073612816465</v>
      </c>
      <c r="S113" s="459">
        <v>99.609008249570024</v>
      </c>
    </row>
    <row r="114" spans="1:19" ht="17.25" customHeight="1">
      <c r="A114" s="812"/>
      <c r="B114" s="813"/>
      <c r="C114" s="90"/>
      <c r="D114" s="95" t="s">
        <v>189</v>
      </c>
      <c r="E114" s="95"/>
      <c r="F114" s="262">
        <v>3428</v>
      </c>
      <c r="G114" s="263">
        <v>211083.46</v>
      </c>
      <c r="H114" s="462">
        <v>105.02450980392157</v>
      </c>
      <c r="I114" s="463">
        <v>106.09132017044496</v>
      </c>
      <c r="K114" s="812"/>
      <c r="L114" s="813"/>
      <c r="M114" s="92"/>
      <c r="N114" s="95" t="s">
        <v>189</v>
      </c>
      <c r="O114" s="96"/>
      <c r="P114" s="262">
        <v>236099</v>
      </c>
      <c r="Q114" s="263">
        <v>3594254.7069999999</v>
      </c>
      <c r="R114" s="462">
        <v>120.09715651864286</v>
      </c>
      <c r="S114" s="463">
        <v>117.80267179780577</v>
      </c>
    </row>
    <row r="115" spans="1:19" ht="17.25" customHeight="1">
      <c r="A115" s="810" t="s">
        <v>686</v>
      </c>
      <c r="B115" s="811"/>
      <c r="C115" s="91"/>
      <c r="D115" s="97" t="s">
        <v>526</v>
      </c>
      <c r="E115" s="98"/>
      <c r="F115" s="259">
        <v>198615</v>
      </c>
      <c r="G115" s="260">
        <v>3409744.2969999998</v>
      </c>
      <c r="H115" s="458">
        <v>95.095710961514527</v>
      </c>
      <c r="I115" s="459">
        <v>92.491165409352675</v>
      </c>
      <c r="K115" s="255"/>
      <c r="L115" s="255"/>
      <c r="M115" s="255"/>
      <c r="N115" s="255"/>
      <c r="O115" s="255"/>
      <c r="P115" s="255"/>
      <c r="Q115" s="255"/>
      <c r="R115" s="255"/>
      <c r="S115" s="255"/>
    </row>
    <row r="116" spans="1:19" ht="17.25" customHeight="1">
      <c r="A116" s="862"/>
      <c r="B116" s="863"/>
      <c r="C116" s="33"/>
      <c r="D116" s="93" t="s">
        <v>186</v>
      </c>
      <c r="E116" s="94"/>
      <c r="F116" s="259">
        <v>54399</v>
      </c>
      <c r="G116" s="260">
        <v>842885.16899999999</v>
      </c>
      <c r="H116" s="458">
        <v>94.041074577326</v>
      </c>
      <c r="I116" s="459">
        <v>92.023348912483172</v>
      </c>
      <c r="K116" s="256"/>
      <c r="L116" s="256"/>
      <c r="M116" s="256"/>
      <c r="N116" s="256"/>
      <c r="O116" s="256"/>
      <c r="P116" s="256"/>
      <c r="Q116" s="256"/>
      <c r="R116" s="256"/>
      <c r="S116" s="256"/>
    </row>
    <row r="117" spans="1:19" ht="17.25" customHeight="1">
      <c r="A117" s="862"/>
      <c r="B117" s="863"/>
      <c r="C117" s="33"/>
      <c r="D117" s="93" t="s">
        <v>187</v>
      </c>
      <c r="E117" s="94"/>
      <c r="F117" s="259">
        <v>0</v>
      </c>
      <c r="G117" s="260">
        <v>0</v>
      </c>
      <c r="H117" s="458" t="s">
        <v>706</v>
      </c>
      <c r="I117" s="459" t="s">
        <v>706</v>
      </c>
    </row>
    <row r="118" spans="1:19" ht="17.25" customHeight="1">
      <c r="A118" s="862"/>
      <c r="B118" s="863"/>
      <c r="C118" s="33"/>
      <c r="D118" s="93" t="s">
        <v>188</v>
      </c>
      <c r="E118" s="94"/>
      <c r="F118" s="259">
        <v>144193</v>
      </c>
      <c r="G118" s="260">
        <v>2566045.0809999998</v>
      </c>
      <c r="H118" s="458">
        <v>95.499642355683903</v>
      </c>
      <c r="I118" s="459">
        <v>92.630101913251792</v>
      </c>
    </row>
    <row r="119" spans="1:19" ht="17.25" customHeight="1">
      <c r="A119" s="862"/>
      <c r="B119" s="863"/>
      <c r="C119" s="33"/>
      <c r="D119" s="413" t="s">
        <v>232</v>
      </c>
      <c r="E119" s="94"/>
      <c r="F119" s="259">
        <v>1</v>
      </c>
      <c r="G119" s="260">
        <v>5.98</v>
      </c>
      <c r="H119" s="458">
        <v>100</v>
      </c>
      <c r="I119" s="459" t="s">
        <v>706</v>
      </c>
    </row>
    <row r="120" spans="1:19" ht="17.25" customHeight="1">
      <c r="A120" s="812"/>
      <c r="B120" s="813"/>
      <c r="C120" s="92"/>
      <c r="D120" s="95" t="s">
        <v>189</v>
      </c>
      <c r="E120" s="96"/>
      <c r="F120" s="262">
        <v>23</v>
      </c>
      <c r="G120" s="263">
        <v>808.06700000000001</v>
      </c>
      <c r="H120" s="462">
        <v>95.833333333333343</v>
      </c>
      <c r="I120" s="463">
        <v>191.51003092820153</v>
      </c>
    </row>
    <row r="121" spans="1:19">
      <c r="A121" s="5"/>
      <c r="B121" s="5"/>
      <c r="C121" s="5"/>
    </row>
    <row r="122" spans="1:19">
      <c r="A122" s="5"/>
      <c r="B122" s="5"/>
      <c r="C122" s="5"/>
    </row>
    <row r="123" spans="1:19">
      <c r="A123" s="5"/>
      <c r="B123" s="5"/>
      <c r="C123" s="5"/>
    </row>
    <row r="124" spans="1:19">
      <c r="A124" s="5"/>
      <c r="B124" s="5"/>
      <c r="C124" s="5"/>
    </row>
    <row r="125" spans="1:19">
      <c r="A125" s="5"/>
      <c r="B125" s="5"/>
      <c r="C125" s="5"/>
    </row>
    <row r="126" spans="1:19">
      <c r="A126" s="5"/>
      <c r="B126" s="5"/>
      <c r="C126" s="5"/>
    </row>
    <row r="127" spans="1:19">
      <c r="A127" s="5"/>
      <c r="B127" s="5"/>
      <c r="C127" s="5"/>
    </row>
    <row r="128" spans="1:19">
      <c r="A128" s="5"/>
      <c r="B128" s="5"/>
      <c r="C128" s="5"/>
    </row>
    <row r="129" s="5" customFormat="1"/>
    <row r="130" s="5" customFormat="1"/>
    <row r="131" s="5" customFormat="1"/>
    <row r="132" s="5" customFormat="1"/>
    <row r="133" s="5" customFormat="1"/>
    <row r="134" s="5" customFormat="1"/>
    <row r="135" s="5" customFormat="1"/>
    <row r="136" s="5" customFormat="1"/>
    <row r="137" s="5" customFormat="1"/>
    <row r="138" s="5" customFormat="1"/>
    <row r="139" s="5" customFormat="1"/>
    <row r="140" s="5" customFormat="1"/>
    <row r="141" s="5" customFormat="1"/>
    <row r="142" s="5" customFormat="1"/>
    <row r="143" s="5" customFormat="1"/>
    <row r="144" s="5" customFormat="1"/>
    <row r="145" s="5" customFormat="1"/>
    <row r="146" s="5" customFormat="1"/>
    <row r="147" s="5" customFormat="1"/>
    <row r="148" s="5" customFormat="1"/>
    <row r="149" s="5" customFormat="1"/>
    <row r="150" s="5" customFormat="1"/>
    <row r="151" s="5" customFormat="1"/>
    <row r="152" s="5" customFormat="1"/>
    <row r="153" s="5" customFormat="1"/>
    <row r="154" s="5" customFormat="1"/>
    <row r="155" s="5" customFormat="1"/>
    <row r="156" s="5" customFormat="1"/>
    <row r="157" s="5" customFormat="1"/>
    <row r="158" s="5" customFormat="1"/>
    <row r="159" s="5" customFormat="1"/>
    <row r="160" s="5" customFormat="1"/>
    <row r="161" s="5" customFormat="1"/>
    <row r="162" s="5" customFormat="1"/>
    <row r="163" s="5" customFormat="1"/>
    <row r="164" s="5" customFormat="1"/>
    <row r="165" s="5" customFormat="1"/>
    <row r="166" s="5" customFormat="1"/>
    <row r="167" s="5" customFormat="1"/>
    <row r="168" s="5" customFormat="1"/>
    <row r="169" s="5" customFormat="1"/>
    <row r="170" s="5" customFormat="1"/>
    <row r="171" s="5" customFormat="1"/>
    <row r="172" s="5" customFormat="1"/>
    <row r="173" s="5" customFormat="1"/>
    <row r="174" s="5" customFormat="1"/>
    <row r="175" s="5" customFormat="1"/>
    <row r="176" s="5" customFormat="1"/>
    <row r="177" s="5" customFormat="1"/>
    <row r="178" s="5" customFormat="1"/>
    <row r="179" s="5" customFormat="1"/>
    <row r="180" s="5" customFormat="1"/>
    <row r="181" s="5" customFormat="1"/>
    <row r="182" s="5" customFormat="1"/>
    <row r="183" s="5" customFormat="1"/>
    <row r="184" s="5" customFormat="1"/>
    <row r="185" s="5" customFormat="1"/>
    <row r="186" s="5" customFormat="1"/>
    <row r="187" s="5" customFormat="1"/>
    <row r="188" s="5" customFormat="1"/>
    <row r="189" s="5" customFormat="1"/>
    <row r="190" s="5" customFormat="1"/>
    <row r="191" s="5" customFormat="1"/>
    <row r="192" s="5" customFormat="1"/>
    <row r="193" spans="1:19">
      <c r="A193" s="5"/>
      <c r="B193" s="5"/>
      <c r="C193" s="5"/>
    </row>
    <row r="194" spans="1:19">
      <c r="A194" s="5"/>
      <c r="B194" s="5"/>
      <c r="C194" s="5"/>
    </row>
    <row r="195" spans="1:19">
      <c r="A195" s="5"/>
      <c r="B195" s="5"/>
      <c r="C195" s="5"/>
    </row>
    <row r="201" spans="1:19">
      <c r="K201" s="34"/>
      <c r="L201" s="34"/>
      <c r="M201" s="34"/>
      <c r="N201" s="34"/>
      <c r="O201" s="34"/>
      <c r="P201" s="34"/>
      <c r="Q201" s="34"/>
      <c r="R201" s="34"/>
      <c r="S201" s="34"/>
    </row>
    <row r="214" spans="11:19">
      <c r="K214" s="34"/>
      <c r="L214" s="34"/>
      <c r="M214" s="34"/>
      <c r="N214" s="34"/>
      <c r="O214" s="34"/>
      <c r="P214" s="34"/>
      <c r="Q214" s="34"/>
      <c r="R214" s="34"/>
      <c r="S214" s="34"/>
    </row>
    <row r="215" spans="11:19">
      <c r="K215" s="34"/>
      <c r="L215" s="34"/>
      <c r="M215" s="34"/>
      <c r="N215" s="34"/>
      <c r="O215" s="34"/>
      <c r="P215" s="34"/>
      <c r="Q215" s="34"/>
      <c r="R215" s="34"/>
      <c r="S215" s="34"/>
    </row>
    <row r="216" spans="11:19">
      <c r="K216" s="34"/>
      <c r="L216" s="34"/>
      <c r="M216" s="34"/>
      <c r="N216" s="34"/>
      <c r="O216" s="34"/>
      <c r="P216" s="34"/>
      <c r="Q216" s="34"/>
      <c r="R216" s="34"/>
      <c r="S216" s="34"/>
    </row>
    <row r="217" spans="11:19">
      <c r="K217" s="34"/>
      <c r="L217" s="34"/>
      <c r="M217" s="34"/>
      <c r="N217" s="34"/>
      <c r="O217" s="34"/>
      <c r="P217" s="34"/>
      <c r="Q217" s="34"/>
      <c r="R217" s="34"/>
      <c r="S217" s="34"/>
    </row>
    <row r="218" spans="11:19">
      <c r="K218" s="34"/>
      <c r="L218" s="34"/>
      <c r="M218" s="34"/>
      <c r="N218" s="34"/>
      <c r="O218" s="34"/>
      <c r="P218" s="34"/>
      <c r="Q218" s="34"/>
      <c r="R218" s="34"/>
      <c r="S218" s="34"/>
    </row>
    <row r="219" spans="11:19">
      <c r="K219" s="34"/>
      <c r="L219" s="34"/>
      <c r="M219" s="34"/>
      <c r="N219" s="34"/>
      <c r="O219" s="34"/>
      <c r="P219" s="34"/>
      <c r="Q219" s="34"/>
      <c r="R219" s="34"/>
      <c r="S219" s="34"/>
    </row>
  </sheetData>
  <customSheetViews>
    <customSheetView guid="{6F28069D-A7F4-41D2-AA1B-4487F97E36F1}" scale="70" showPageBreaks="1" printArea="1" showRuler="0" topLeftCell="A80">
      <selection activeCell="F109" sqref="F109:I114"/>
      <rowBreaks count="1" manualBreakCount="1">
        <brk id="54" max="18" man="1"/>
      </rowBreaks>
      <pageMargins left="0.59055118110236227" right="0.59055118110236227" top="0.59055118110236227" bottom="0" header="0.51181102362204722" footer="0.51181102362204722"/>
      <printOptions horizontalCentered="1"/>
      <pageSetup paperSize="8" scale="84" orientation="landscape" horizontalDpi="4294967292" r:id="rId1"/>
      <headerFooter alignWithMargins="0"/>
    </customSheetView>
  </customSheetViews>
  <mergeCells count="56">
    <mergeCell ref="K6:L11"/>
    <mergeCell ref="L12:L17"/>
    <mergeCell ref="L36:L41"/>
    <mergeCell ref="A18:B23"/>
    <mergeCell ref="A64:E65"/>
    <mergeCell ref="A12:B17"/>
    <mergeCell ref="A36:B41"/>
    <mergeCell ref="A30:B35"/>
    <mergeCell ref="A42:B47"/>
    <mergeCell ref="L54:L59"/>
    <mergeCell ref="L30:L35"/>
    <mergeCell ref="K36:K47"/>
    <mergeCell ref="A1:S1"/>
    <mergeCell ref="P3:Q3"/>
    <mergeCell ref="F64:G64"/>
    <mergeCell ref="H64:I64"/>
    <mergeCell ref="R3:S3"/>
    <mergeCell ref="K3:O4"/>
    <mergeCell ref="L18:L23"/>
    <mergeCell ref="A24:B29"/>
    <mergeCell ref="H3:I3"/>
    <mergeCell ref="A3:E4"/>
    <mergeCell ref="F3:G3"/>
    <mergeCell ref="A6:B11"/>
    <mergeCell ref="R2:S2"/>
    <mergeCell ref="R64:S64"/>
    <mergeCell ref="A48:B53"/>
    <mergeCell ref="K12:K35"/>
    <mergeCell ref="A115:B120"/>
    <mergeCell ref="A79:B84"/>
    <mergeCell ref="K73:L78"/>
    <mergeCell ref="A73:B78"/>
    <mergeCell ref="A109:B114"/>
    <mergeCell ref="K97:L102"/>
    <mergeCell ref="K109:L114"/>
    <mergeCell ref="K85:L90"/>
    <mergeCell ref="K79:L84"/>
    <mergeCell ref="B91:B96"/>
    <mergeCell ref="B103:B108"/>
    <mergeCell ref="A85:B90"/>
    <mergeCell ref="K91:L96"/>
    <mergeCell ref="B97:B102"/>
    <mergeCell ref="A91:A108"/>
    <mergeCell ref="K103:L108"/>
    <mergeCell ref="B66:B72"/>
    <mergeCell ref="A62:S62"/>
    <mergeCell ref="K66:L72"/>
    <mergeCell ref="L24:L29"/>
    <mergeCell ref="R63:S63"/>
    <mergeCell ref="K64:O65"/>
    <mergeCell ref="A54:B59"/>
    <mergeCell ref="L42:L47"/>
    <mergeCell ref="P64:Q64"/>
    <mergeCell ref="K48:K59"/>
    <mergeCell ref="L48:L53"/>
    <mergeCell ref="A66:A72"/>
  </mergeCells>
  <phoneticPr fontId="2"/>
  <printOptions horizontalCentered="1"/>
  <pageMargins left="0.59055118110236227" right="0.59055118110236227" top="0.59055118110236227" bottom="0" header="0.51181102362204722" footer="0.51181102362204722"/>
  <pageSetup paperSize="9" scale="57" orientation="landscape" horizontalDpi="4294967292" r:id="rId2"/>
  <headerFooter alignWithMargins="0"/>
  <rowBreaks count="1" manualBreakCount="1">
    <brk id="60" max="1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7">
    <pageSetUpPr fitToPage="1"/>
  </sheetPr>
  <dimension ref="A1:AG75"/>
  <sheetViews>
    <sheetView zoomScale="85" zoomScaleNormal="85" workbookViewId="0">
      <pane xSplit="2" ySplit="9" topLeftCell="C10" activePane="bottomRight" state="frozen"/>
      <selection sqref="A1:R1"/>
      <selection pane="topRight" sqref="A1:R1"/>
      <selection pane="bottomLeft" sqref="A1:R1"/>
      <selection pane="bottomRight"/>
    </sheetView>
  </sheetViews>
  <sheetFormatPr defaultColWidth="9" defaultRowHeight="13"/>
  <cols>
    <col min="1" max="1" width="11.7265625" style="6" customWidth="1"/>
    <col min="2" max="2" width="9.6328125" style="6" customWidth="1"/>
    <col min="3" max="3" width="16.08984375" style="5" customWidth="1"/>
    <col min="4" max="4" width="16.08984375" style="5" bestFit="1" customWidth="1"/>
    <col min="5" max="5" width="11.26953125" style="5" customWidth="1"/>
    <col min="6" max="6" width="16.08984375" style="5" customWidth="1"/>
    <col min="7" max="7" width="16.08984375" style="5" bestFit="1" customWidth="1"/>
    <col min="8" max="8" width="11.26953125" style="5" customWidth="1"/>
    <col min="9" max="10" width="13.90625" style="5" bestFit="1" customWidth="1"/>
    <col min="11" max="11" width="11.26953125" style="5" customWidth="1"/>
    <col min="12" max="13" width="13.90625" style="5" bestFit="1" customWidth="1"/>
    <col min="14" max="14" width="11.26953125" style="5" customWidth="1"/>
    <col min="15" max="15" width="13.90625" style="5" bestFit="1" customWidth="1"/>
    <col min="16" max="16" width="13.90625" style="6" bestFit="1" customWidth="1"/>
    <col min="17" max="17" width="11.26953125" style="6" customWidth="1"/>
    <col min="18" max="19" width="15.6328125" style="5" customWidth="1"/>
    <col min="20" max="20" width="11.7265625" style="5" customWidth="1"/>
    <col min="21" max="22" width="15.6328125" style="5" customWidth="1"/>
    <col min="23" max="23" width="11.7265625" style="5" customWidth="1"/>
    <col min="24" max="25" width="15.6328125" style="5" customWidth="1"/>
    <col min="26" max="26" width="11.7265625" style="5" customWidth="1"/>
    <col min="27" max="27" width="4.08984375" style="5" customWidth="1"/>
    <col min="28" max="29" width="7.36328125" style="5" customWidth="1"/>
    <col min="30" max="16384" width="9" style="5"/>
  </cols>
  <sheetData>
    <row r="1" spans="1:33" ht="19">
      <c r="C1" s="3" t="s">
        <v>191</v>
      </c>
      <c r="D1" s="3"/>
      <c r="E1" s="3"/>
      <c r="F1" s="3"/>
      <c r="G1" s="3"/>
      <c r="H1" s="3"/>
      <c r="I1" s="3"/>
      <c r="J1" s="3"/>
      <c r="K1" s="3"/>
      <c r="L1" s="3"/>
      <c r="M1" s="3"/>
      <c r="N1" s="3"/>
      <c r="O1" s="177"/>
      <c r="P1" s="3"/>
      <c r="Q1" s="3"/>
      <c r="S1" s="505" t="s">
        <v>192</v>
      </c>
      <c r="T1" s="505"/>
      <c r="U1" s="505"/>
      <c r="V1" s="505"/>
      <c r="W1" s="505"/>
      <c r="X1" s="505"/>
      <c r="Y1" s="3"/>
      <c r="Z1" s="3"/>
      <c r="AA1" s="177"/>
      <c r="AB1" s="177"/>
      <c r="AC1" s="177"/>
      <c r="AD1" s="177"/>
    </row>
    <row r="2" spans="1:33">
      <c r="Q2" s="8" t="s">
        <v>702</v>
      </c>
      <c r="R2" s="147"/>
      <c r="Z2" s="8" t="s">
        <v>702</v>
      </c>
      <c r="AG2" s="8"/>
    </row>
    <row r="3" spans="1:33" s="367" customFormat="1" ht="12">
      <c r="A3" s="773" t="s">
        <v>554</v>
      </c>
      <c r="B3" s="774"/>
      <c r="C3" s="787" t="s">
        <v>620</v>
      </c>
      <c r="D3" s="897"/>
      <c r="E3" s="788"/>
      <c r="F3" s="782" t="s">
        <v>542</v>
      </c>
      <c r="G3" s="783"/>
      <c r="H3" s="783"/>
      <c r="I3" s="783"/>
      <c r="J3" s="783"/>
      <c r="K3" s="783"/>
      <c r="L3" s="783"/>
      <c r="M3" s="783"/>
      <c r="N3" s="784"/>
      <c r="O3" s="787" t="s">
        <v>555</v>
      </c>
      <c r="P3" s="897"/>
      <c r="Q3" s="788"/>
      <c r="R3" s="787" t="s">
        <v>461</v>
      </c>
      <c r="S3" s="897"/>
      <c r="T3" s="788"/>
      <c r="U3" s="787" t="s">
        <v>229</v>
      </c>
      <c r="V3" s="897"/>
      <c r="W3" s="788"/>
      <c r="X3" s="787" t="s">
        <v>551</v>
      </c>
      <c r="Y3" s="897"/>
      <c r="Z3" s="788"/>
      <c r="AB3" s="508"/>
      <c r="AC3" s="508"/>
      <c r="AD3" s="509"/>
      <c r="AE3" s="509"/>
      <c r="AF3" s="509"/>
      <c r="AG3" s="509"/>
    </row>
    <row r="4" spans="1:33" s="367" customFormat="1" ht="12">
      <c r="A4" s="775"/>
      <c r="B4" s="776"/>
      <c r="C4" s="789"/>
      <c r="D4" s="898"/>
      <c r="E4" s="790"/>
      <c r="F4" s="782" t="s">
        <v>526</v>
      </c>
      <c r="G4" s="783"/>
      <c r="H4" s="784"/>
      <c r="I4" s="782" t="s">
        <v>547</v>
      </c>
      <c r="J4" s="783"/>
      <c r="K4" s="784"/>
      <c r="L4" s="782" t="s">
        <v>548</v>
      </c>
      <c r="M4" s="783"/>
      <c r="N4" s="784"/>
      <c r="O4" s="789"/>
      <c r="P4" s="898"/>
      <c r="Q4" s="790"/>
      <c r="R4" s="789"/>
      <c r="S4" s="898"/>
      <c r="T4" s="790"/>
      <c r="U4" s="789"/>
      <c r="V4" s="898"/>
      <c r="W4" s="790"/>
      <c r="X4" s="789"/>
      <c r="Y4" s="898"/>
      <c r="Z4" s="790"/>
      <c r="AB4" s="508"/>
      <c r="AC4" s="508"/>
      <c r="AD4" s="509"/>
      <c r="AE4" s="509"/>
      <c r="AF4" s="509"/>
      <c r="AG4" s="509"/>
    </row>
    <row r="5" spans="1:33" s="367" customFormat="1" ht="12">
      <c r="A5" s="777"/>
      <c r="B5" s="778"/>
      <c r="C5" s="392" t="s">
        <v>621</v>
      </c>
      <c r="D5" s="392" t="s">
        <v>622</v>
      </c>
      <c r="E5" s="392" t="s">
        <v>55</v>
      </c>
      <c r="F5" s="392" t="s">
        <v>621</v>
      </c>
      <c r="G5" s="389" t="s">
        <v>622</v>
      </c>
      <c r="H5" s="392" t="s">
        <v>55</v>
      </c>
      <c r="I5" s="392" t="s">
        <v>621</v>
      </c>
      <c r="J5" s="388" t="s">
        <v>622</v>
      </c>
      <c r="K5" s="392" t="s">
        <v>55</v>
      </c>
      <c r="L5" s="392" t="s">
        <v>621</v>
      </c>
      <c r="M5" s="388" t="s">
        <v>622</v>
      </c>
      <c r="N5" s="392" t="s">
        <v>55</v>
      </c>
      <c r="O5" s="392" t="s">
        <v>621</v>
      </c>
      <c r="P5" s="388" t="s">
        <v>622</v>
      </c>
      <c r="Q5" s="392" t="s">
        <v>55</v>
      </c>
      <c r="R5" s="392" t="s">
        <v>621</v>
      </c>
      <c r="S5" s="388" t="s">
        <v>622</v>
      </c>
      <c r="T5" s="392" t="s">
        <v>55</v>
      </c>
      <c r="U5" s="392" t="s">
        <v>624</v>
      </c>
      <c r="V5" s="388" t="s">
        <v>625</v>
      </c>
      <c r="W5" s="392" t="s">
        <v>55</v>
      </c>
      <c r="X5" s="392" t="s">
        <v>626</v>
      </c>
      <c r="Y5" s="388" t="s">
        <v>627</v>
      </c>
      <c r="Z5" s="392" t="s">
        <v>55</v>
      </c>
      <c r="AB5" s="510"/>
      <c r="AC5" s="510"/>
      <c r="AD5" s="506"/>
      <c r="AE5" s="506"/>
      <c r="AF5" s="506"/>
      <c r="AG5" s="506"/>
    </row>
    <row r="6" spans="1:33">
      <c r="A6" s="9"/>
      <c r="B6" s="10"/>
      <c r="C6" s="14" t="s">
        <v>623</v>
      </c>
      <c r="D6" s="14" t="s">
        <v>623</v>
      </c>
      <c r="E6" s="15"/>
      <c r="F6" s="14" t="s">
        <v>623</v>
      </c>
      <c r="G6" s="15" t="s">
        <v>623</v>
      </c>
      <c r="H6" s="16"/>
      <c r="I6" s="14" t="s">
        <v>623</v>
      </c>
      <c r="J6" s="15" t="s">
        <v>623</v>
      </c>
      <c r="K6" s="14"/>
      <c r="L6" s="14" t="s">
        <v>623</v>
      </c>
      <c r="M6" s="15" t="s">
        <v>623</v>
      </c>
      <c r="N6" s="14"/>
      <c r="O6" s="14" t="s">
        <v>623</v>
      </c>
      <c r="P6" s="227" t="s">
        <v>623</v>
      </c>
      <c r="Q6" s="14"/>
      <c r="R6" s="14" t="s">
        <v>623</v>
      </c>
      <c r="S6" s="15" t="s">
        <v>623</v>
      </c>
      <c r="T6" s="14"/>
      <c r="U6" s="14" t="s">
        <v>524</v>
      </c>
      <c r="V6" s="15" t="s">
        <v>524</v>
      </c>
      <c r="W6" s="14"/>
      <c r="X6" s="14" t="s">
        <v>524</v>
      </c>
      <c r="Y6" s="227" t="s">
        <v>524</v>
      </c>
      <c r="Z6" s="14"/>
      <c r="AB6" s="254"/>
      <c r="AC6" s="254"/>
      <c r="AD6" s="227"/>
      <c r="AE6" s="227"/>
      <c r="AF6" s="227"/>
      <c r="AG6" s="256"/>
    </row>
    <row r="7" spans="1:33" s="19" customFormat="1" ht="13.5" customHeight="1">
      <c r="A7" s="17" t="s">
        <v>703</v>
      </c>
      <c r="B7" s="18"/>
      <c r="C7" s="155">
        <v>1467984865.6560001</v>
      </c>
      <c r="D7" s="155">
        <v>1449971624.3</v>
      </c>
      <c r="E7" s="228">
        <v>0.98772927311621117</v>
      </c>
      <c r="F7" s="155">
        <v>1289480974.2650001</v>
      </c>
      <c r="G7" s="155">
        <v>1272367306.438</v>
      </c>
      <c r="H7" s="228">
        <v>0.98672825100288519</v>
      </c>
      <c r="I7" s="155">
        <v>546516220.58399999</v>
      </c>
      <c r="J7" s="155">
        <v>534857019.61799997</v>
      </c>
      <c r="K7" s="228">
        <v>0.97866632219343619</v>
      </c>
      <c r="L7" s="155">
        <v>742964753.68099999</v>
      </c>
      <c r="M7" s="155">
        <v>737510286.82000005</v>
      </c>
      <c r="N7" s="228">
        <v>0.99265851194962351</v>
      </c>
      <c r="O7" s="155">
        <v>178503891.391</v>
      </c>
      <c r="P7" s="155">
        <v>177604317.86199999</v>
      </c>
      <c r="Q7" s="229">
        <v>0.99496048225061062</v>
      </c>
      <c r="R7" s="155">
        <v>380773980.23400003</v>
      </c>
      <c r="S7" s="155">
        <v>378223652.58600003</v>
      </c>
      <c r="T7" s="228">
        <v>0.99330225335661659</v>
      </c>
      <c r="U7" s="155">
        <v>173366670.45699999</v>
      </c>
      <c r="V7" s="155">
        <v>170585435.683</v>
      </c>
      <c r="W7" s="228">
        <v>0.98395750021230399</v>
      </c>
      <c r="X7" s="155">
        <v>136085683.78999999</v>
      </c>
      <c r="Y7" s="155">
        <v>132879065.295</v>
      </c>
      <c r="Z7" s="229">
        <v>0.97643676832349047</v>
      </c>
      <c r="AB7" s="511"/>
      <c r="AC7" s="511"/>
      <c r="AD7" s="507"/>
      <c r="AE7" s="507"/>
      <c r="AF7" s="507"/>
      <c r="AG7" s="237"/>
    </row>
    <row r="8" spans="1:33" s="19" customFormat="1" ht="13.5" customHeight="1">
      <c r="A8" s="17" t="s">
        <v>704</v>
      </c>
      <c r="B8" s="18"/>
      <c r="C8" s="155">
        <v>1420328572.2810001</v>
      </c>
      <c r="D8" s="155">
        <v>1402668356.21</v>
      </c>
      <c r="E8" s="228">
        <v>0.98756610518463461</v>
      </c>
      <c r="F8" s="155">
        <v>1238892815.796</v>
      </c>
      <c r="G8" s="155">
        <v>1222121144.24</v>
      </c>
      <c r="H8" s="228">
        <v>0.98646237080225219</v>
      </c>
      <c r="I8" s="155">
        <v>530037470.602</v>
      </c>
      <c r="J8" s="155">
        <v>518461367.43900001</v>
      </c>
      <c r="K8" s="228">
        <v>0.97815984000177914</v>
      </c>
      <c r="L8" s="155">
        <v>708855345.19400001</v>
      </c>
      <c r="M8" s="155">
        <v>703659776.801</v>
      </c>
      <c r="N8" s="228">
        <v>0.99267048146250758</v>
      </c>
      <c r="O8" s="155">
        <v>181435756.48500001</v>
      </c>
      <c r="P8" s="155">
        <v>180547211.97</v>
      </c>
      <c r="Q8" s="229">
        <v>0.99510270449323768</v>
      </c>
      <c r="R8" s="155">
        <v>371473506.00700003</v>
      </c>
      <c r="S8" s="155">
        <v>368823735.227</v>
      </c>
      <c r="T8" s="228">
        <v>0.99286686469653618</v>
      </c>
      <c r="U8" s="155">
        <v>163984262.56799999</v>
      </c>
      <c r="V8" s="155">
        <v>161306391.08500001</v>
      </c>
      <c r="W8" s="228">
        <v>0.98366994831659815</v>
      </c>
      <c r="X8" s="155">
        <v>165784458.505</v>
      </c>
      <c r="Y8" s="155">
        <v>162004006.64199999</v>
      </c>
      <c r="Z8" s="229">
        <v>0.97719658466727755</v>
      </c>
    </row>
    <row r="9" spans="1:33" s="19" customFormat="1" ht="13.5" customHeight="1">
      <c r="A9" s="20" t="s">
        <v>705</v>
      </c>
      <c r="B9" s="21"/>
      <c r="C9" s="160">
        <v>1571526565.5319998</v>
      </c>
      <c r="D9" s="160">
        <v>1552035806.7129998</v>
      </c>
      <c r="E9" s="231">
        <v>0.98759756325697112</v>
      </c>
      <c r="F9" s="160">
        <v>1380031381.7909999</v>
      </c>
      <c r="G9" s="160">
        <v>1361430753.1989999</v>
      </c>
      <c r="H9" s="231">
        <v>0.98652159013379814</v>
      </c>
      <c r="I9" s="160">
        <v>566628096.99899995</v>
      </c>
      <c r="J9" s="160">
        <v>554033280.27600002</v>
      </c>
      <c r="K9" s="231">
        <v>0.97777233993565593</v>
      </c>
      <c r="L9" s="160">
        <v>813403284.79200006</v>
      </c>
      <c r="M9" s="160">
        <v>807397472.92299998</v>
      </c>
      <c r="N9" s="231">
        <v>0.99261644010875139</v>
      </c>
      <c r="O9" s="160">
        <v>191495183.741</v>
      </c>
      <c r="P9" s="160">
        <v>190605053.514</v>
      </c>
      <c r="Q9" s="232">
        <v>0.99535168347521519</v>
      </c>
      <c r="R9" s="160">
        <v>393551673.78100002</v>
      </c>
      <c r="S9" s="160">
        <v>390941582.55900002</v>
      </c>
      <c r="T9" s="231">
        <v>0.99336785638103409</v>
      </c>
      <c r="U9" s="160">
        <v>163715047.366</v>
      </c>
      <c r="V9" s="160">
        <v>160907535.66600001</v>
      </c>
      <c r="W9" s="231">
        <v>0.98285122995613505</v>
      </c>
      <c r="X9" s="160">
        <v>194751237.15900001</v>
      </c>
      <c r="Y9" s="160">
        <v>190269560.14899999</v>
      </c>
      <c r="Z9" s="232">
        <v>0.97698768400458957</v>
      </c>
    </row>
    <row r="10" spans="1:33" ht="13.5" customHeight="1">
      <c r="A10" s="793" t="s">
        <v>525</v>
      </c>
      <c r="B10" s="23" t="s">
        <v>526</v>
      </c>
      <c r="C10" s="233">
        <v>1119973361.0420001</v>
      </c>
      <c r="D10" s="234">
        <v>1107120380.947</v>
      </c>
      <c r="E10" s="245">
        <v>0.98899999999999999</v>
      </c>
      <c r="F10" s="233">
        <v>954833603.22099996</v>
      </c>
      <c r="G10" s="234">
        <v>942667944.78299999</v>
      </c>
      <c r="H10" s="235">
        <v>0.98699999999999999</v>
      </c>
      <c r="I10" s="233">
        <v>370714656.94400001</v>
      </c>
      <c r="J10" s="234">
        <v>362471140.884</v>
      </c>
      <c r="K10" s="235">
        <v>0.97799999999999998</v>
      </c>
      <c r="L10" s="233">
        <v>584118946.27699995</v>
      </c>
      <c r="M10" s="234">
        <v>580196803.89900005</v>
      </c>
      <c r="N10" s="235">
        <v>0.99299999999999999</v>
      </c>
      <c r="O10" s="233">
        <v>165139757.82100001</v>
      </c>
      <c r="P10" s="234">
        <v>164452436.164</v>
      </c>
      <c r="Q10" s="236">
        <v>0.996</v>
      </c>
      <c r="R10" s="233">
        <v>278235462.514</v>
      </c>
      <c r="S10" s="234">
        <v>276583048.04299998</v>
      </c>
      <c r="T10" s="235">
        <v>0.99399999999999999</v>
      </c>
      <c r="U10" s="233">
        <v>90968770.395999998</v>
      </c>
      <c r="V10" s="234">
        <v>89222434.532000005</v>
      </c>
      <c r="W10" s="235">
        <v>0.98099999999999998</v>
      </c>
      <c r="X10" s="233">
        <v>62201329.655000001</v>
      </c>
      <c r="Y10" s="234">
        <v>60188861.454999998</v>
      </c>
      <c r="Z10" s="236">
        <v>0.96799999999999997</v>
      </c>
    </row>
    <row r="11" spans="1:33" ht="13.5" customHeight="1">
      <c r="A11" s="794"/>
      <c r="B11" s="25" t="s">
        <v>46</v>
      </c>
      <c r="C11" s="233">
        <v>627174584.59500003</v>
      </c>
      <c r="D11" s="234">
        <v>620483231.44200003</v>
      </c>
      <c r="E11" s="235">
        <v>0.98899999999999999</v>
      </c>
      <c r="F11" s="233">
        <v>527589620.65899998</v>
      </c>
      <c r="G11" s="234">
        <v>521256842.708</v>
      </c>
      <c r="H11" s="235">
        <v>0.98799999999999999</v>
      </c>
      <c r="I11" s="233">
        <v>198303621.06900001</v>
      </c>
      <c r="J11" s="234">
        <v>194039190.067</v>
      </c>
      <c r="K11" s="235">
        <v>0.97799999999999998</v>
      </c>
      <c r="L11" s="233">
        <v>329285999.58999997</v>
      </c>
      <c r="M11" s="234">
        <v>327217652.64099997</v>
      </c>
      <c r="N11" s="235">
        <v>0.99399999999999999</v>
      </c>
      <c r="O11" s="233">
        <v>99584963.936000004</v>
      </c>
      <c r="P11" s="234">
        <v>99226388.733999997</v>
      </c>
      <c r="Q11" s="236">
        <v>0.996</v>
      </c>
      <c r="R11" s="233">
        <v>159449823.817</v>
      </c>
      <c r="S11" s="234">
        <v>158582102.55399999</v>
      </c>
      <c r="T11" s="235">
        <v>0.995</v>
      </c>
      <c r="U11" s="233">
        <v>43469429.755999997</v>
      </c>
      <c r="V11" s="234">
        <v>42696824.741999999</v>
      </c>
      <c r="W11" s="235">
        <v>0.98199999999999998</v>
      </c>
      <c r="X11" s="233">
        <v>11670022.525</v>
      </c>
      <c r="Y11" s="234">
        <v>11027511.744999999</v>
      </c>
      <c r="Z11" s="236">
        <v>0.94499999999999995</v>
      </c>
    </row>
    <row r="12" spans="1:33" ht="13.5" customHeight="1">
      <c r="A12" s="794"/>
      <c r="B12" s="26" t="s">
        <v>429</v>
      </c>
      <c r="C12" s="234">
        <v>317551457.10100001</v>
      </c>
      <c r="D12" s="234">
        <v>313762716.60000002</v>
      </c>
      <c r="E12" s="237">
        <v>0.98799999999999999</v>
      </c>
      <c r="F12" s="234">
        <v>265696772.92199999</v>
      </c>
      <c r="G12" s="234">
        <v>262133477.04800001</v>
      </c>
      <c r="H12" s="237">
        <v>0.98699999999999999</v>
      </c>
      <c r="I12" s="234">
        <v>99661210.059</v>
      </c>
      <c r="J12" s="234">
        <v>97330004.693000004</v>
      </c>
      <c r="K12" s="237">
        <v>0.97699999999999998</v>
      </c>
      <c r="L12" s="234">
        <v>166035562.86300001</v>
      </c>
      <c r="M12" s="234">
        <v>164803472.35499999</v>
      </c>
      <c r="N12" s="237">
        <v>0.99299999999999999</v>
      </c>
      <c r="O12" s="234">
        <v>51854684.178999998</v>
      </c>
      <c r="P12" s="234">
        <v>51629239.552000001</v>
      </c>
      <c r="Q12" s="236">
        <v>0.996</v>
      </c>
      <c r="R12" s="234">
        <v>83830777.391000003</v>
      </c>
      <c r="S12" s="234">
        <v>83270137.437999994</v>
      </c>
      <c r="T12" s="237">
        <v>0.99299999999999999</v>
      </c>
      <c r="U12" s="234">
        <v>31878923.951000001</v>
      </c>
      <c r="V12" s="234">
        <v>31199053.037</v>
      </c>
      <c r="W12" s="237">
        <v>0.97899999999999998</v>
      </c>
      <c r="X12" s="234">
        <v>35168353.965000004</v>
      </c>
      <c r="Y12" s="234">
        <v>34225048.204999998</v>
      </c>
      <c r="Z12" s="236">
        <v>0.97299999999999998</v>
      </c>
    </row>
    <row r="13" spans="1:33" ht="13.5" customHeight="1">
      <c r="A13" s="794"/>
      <c r="B13" s="26" t="s">
        <v>420</v>
      </c>
      <c r="C13" s="233">
        <v>99043492.614999995</v>
      </c>
      <c r="D13" s="234">
        <v>97900346.974999994</v>
      </c>
      <c r="E13" s="237">
        <v>0.98799999999999999</v>
      </c>
      <c r="F13" s="233">
        <v>91483585.636999995</v>
      </c>
      <c r="G13" s="234">
        <v>90369139.294</v>
      </c>
      <c r="H13" s="237">
        <v>0.98799999999999999</v>
      </c>
      <c r="I13" s="233">
        <v>38670912.471000001</v>
      </c>
      <c r="J13" s="234">
        <v>37799499.671999998</v>
      </c>
      <c r="K13" s="237">
        <v>0.97699999999999998</v>
      </c>
      <c r="L13" s="233">
        <v>52812673.166000001</v>
      </c>
      <c r="M13" s="234">
        <v>52569639.622000001</v>
      </c>
      <c r="N13" s="237">
        <v>0.995</v>
      </c>
      <c r="O13" s="233">
        <v>7559906.9780000001</v>
      </c>
      <c r="P13" s="234">
        <v>7531207.6809999999</v>
      </c>
      <c r="Q13" s="236">
        <v>0.996</v>
      </c>
      <c r="R13" s="233">
        <v>17029843.015999999</v>
      </c>
      <c r="S13" s="234">
        <v>16980052.796</v>
      </c>
      <c r="T13" s="237">
        <v>0.997</v>
      </c>
      <c r="U13" s="233">
        <v>5898328.6050000004</v>
      </c>
      <c r="V13" s="234">
        <v>5790471.5630000001</v>
      </c>
      <c r="W13" s="237">
        <v>0.98199999999999998</v>
      </c>
      <c r="X13" s="233">
        <v>10856737.314999999</v>
      </c>
      <c r="Y13" s="234">
        <v>10608864.465</v>
      </c>
      <c r="Z13" s="236">
        <v>0.97699999999999998</v>
      </c>
    </row>
    <row r="14" spans="1:33" ht="13.5" customHeight="1">
      <c r="A14" s="794"/>
      <c r="B14" s="356" t="s">
        <v>237</v>
      </c>
      <c r="C14" s="233">
        <v>17538463.739</v>
      </c>
      <c r="D14" s="234">
        <v>17280457.339000002</v>
      </c>
      <c r="E14" s="237">
        <v>0.98499999999999999</v>
      </c>
      <c r="F14" s="233">
        <v>16074491.847999999</v>
      </c>
      <c r="G14" s="234">
        <v>15828503.605</v>
      </c>
      <c r="H14" s="237">
        <v>0.98499999999999999</v>
      </c>
      <c r="I14" s="233">
        <v>7504816.6430000002</v>
      </c>
      <c r="J14" s="234">
        <v>7334238.7980000004</v>
      </c>
      <c r="K14" s="237">
        <v>0.97699999999999998</v>
      </c>
      <c r="L14" s="233">
        <v>8569675.2050000001</v>
      </c>
      <c r="M14" s="234">
        <v>8494264.807</v>
      </c>
      <c r="N14" s="237">
        <v>0.99099999999999999</v>
      </c>
      <c r="O14" s="233">
        <v>1463971.8910000001</v>
      </c>
      <c r="P14" s="234">
        <v>1451953.7339999999</v>
      </c>
      <c r="Q14" s="236">
        <v>0.99199999999999999</v>
      </c>
      <c r="R14" s="233">
        <v>4274051.6529999999</v>
      </c>
      <c r="S14" s="234">
        <v>4235513.4189999998</v>
      </c>
      <c r="T14" s="237">
        <v>0.99099999999999999</v>
      </c>
      <c r="U14" s="233">
        <v>1773330.747</v>
      </c>
      <c r="V14" s="234">
        <v>1738558.5430000001</v>
      </c>
      <c r="W14" s="237">
        <v>0.98</v>
      </c>
      <c r="X14" s="233">
        <v>966674.97</v>
      </c>
      <c r="Y14" s="234">
        <v>917611.51</v>
      </c>
      <c r="Z14" s="236">
        <v>0.94899999999999995</v>
      </c>
    </row>
    <row r="15" spans="1:33" ht="13.5" customHeight="1">
      <c r="A15" s="795"/>
      <c r="B15" s="414" t="s">
        <v>405</v>
      </c>
      <c r="C15" s="238">
        <v>58665362.991999999</v>
      </c>
      <c r="D15" s="239">
        <v>57693628.590999998</v>
      </c>
      <c r="E15" s="240">
        <v>0.98299999999999998</v>
      </c>
      <c r="F15" s="238">
        <v>53989132.155000001</v>
      </c>
      <c r="G15" s="239">
        <v>53079982.127999999</v>
      </c>
      <c r="H15" s="240">
        <v>0.98299999999999998</v>
      </c>
      <c r="I15" s="238">
        <v>26574096.702</v>
      </c>
      <c r="J15" s="239">
        <v>25968207.653999999</v>
      </c>
      <c r="K15" s="240">
        <v>0.97699999999999998</v>
      </c>
      <c r="L15" s="238">
        <v>27415035.453000002</v>
      </c>
      <c r="M15" s="239">
        <v>27111774.473999999</v>
      </c>
      <c r="N15" s="240">
        <v>0.98899999999999999</v>
      </c>
      <c r="O15" s="238">
        <v>4676230.8370000003</v>
      </c>
      <c r="P15" s="239">
        <v>4613646.4630000005</v>
      </c>
      <c r="Q15" s="230">
        <v>0.98699999999999999</v>
      </c>
      <c r="R15" s="238">
        <v>13650966.637</v>
      </c>
      <c r="S15" s="239">
        <v>13515241.835999999</v>
      </c>
      <c r="T15" s="240">
        <v>0.99</v>
      </c>
      <c r="U15" s="238">
        <v>7948757.3370000003</v>
      </c>
      <c r="V15" s="239">
        <v>7797526.6469999999</v>
      </c>
      <c r="W15" s="240">
        <v>0.98099999999999998</v>
      </c>
      <c r="X15" s="238">
        <v>3539540.88</v>
      </c>
      <c r="Y15" s="239">
        <v>3409825.53</v>
      </c>
      <c r="Z15" s="230">
        <v>0.96299999999999997</v>
      </c>
    </row>
    <row r="16" spans="1:33" ht="13.5" customHeight="1">
      <c r="A16" s="768" t="s">
        <v>440</v>
      </c>
      <c r="B16" s="23" t="s">
        <v>526</v>
      </c>
      <c r="C16" s="233">
        <v>620413024.91900003</v>
      </c>
      <c r="D16" s="234">
        <v>612724787.75600004</v>
      </c>
      <c r="E16" s="235">
        <v>0.98799999999999999</v>
      </c>
      <c r="F16" s="233">
        <v>533137317.41500002</v>
      </c>
      <c r="G16" s="234">
        <v>525857674.995</v>
      </c>
      <c r="H16" s="235">
        <v>0.98599999999999999</v>
      </c>
      <c r="I16" s="233">
        <v>215946570.75400001</v>
      </c>
      <c r="J16" s="234">
        <v>210895293.79100001</v>
      </c>
      <c r="K16" s="235">
        <v>0.97699999999999998</v>
      </c>
      <c r="L16" s="233">
        <v>317190746.66100001</v>
      </c>
      <c r="M16" s="234">
        <v>314962381.204</v>
      </c>
      <c r="N16" s="235">
        <v>0.99299999999999999</v>
      </c>
      <c r="O16" s="233">
        <v>87275707.503999993</v>
      </c>
      <c r="P16" s="234">
        <v>86867112.761000007</v>
      </c>
      <c r="Q16" s="236">
        <v>0.995</v>
      </c>
      <c r="R16" s="233">
        <v>152442221.588</v>
      </c>
      <c r="S16" s="234">
        <v>151488496.15700001</v>
      </c>
      <c r="T16" s="235">
        <v>0.99399999999999999</v>
      </c>
      <c r="U16" s="233">
        <v>55393319.188000001</v>
      </c>
      <c r="V16" s="234">
        <v>54268914.729000002</v>
      </c>
      <c r="W16" s="235">
        <v>0.98</v>
      </c>
      <c r="X16" s="233">
        <v>34429392.030000001</v>
      </c>
      <c r="Y16" s="234">
        <v>33164000.940000001</v>
      </c>
      <c r="Z16" s="236">
        <v>0.96299999999999997</v>
      </c>
    </row>
    <row r="17" spans="1:26" ht="13.5" customHeight="1">
      <c r="A17" s="791"/>
      <c r="B17" s="25" t="s">
        <v>46</v>
      </c>
      <c r="C17" s="234">
        <v>351468991.25</v>
      </c>
      <c r="D17" s="234">
        <v>347476724.95500004</v>
      </c>
      <c r="E17" s="235">
        <v>0.98899999999999999</v>
      </c>
      <c r="F17" s="234">
        <v>297316149.77100003</v>
      </c>
      <c r="G17" s="234">
        <v>293536811.56400001</v>
      </c>
      <c r="H17" s="235">
        <v>0.98699999999999999</v>
      </c>
      <c r="I17" s="234">
        <v>115871541.007</v>
      </c>
      <c r="J17" s="234">
        <v>113236497.56299999</v>
      </c>
      <c r="K17" s="235">
        <v>0.97699999999999998</v>
      </c>
      <c r="L17" s="234">
        <v>181444608.764</v>
      </c>
      <c r="M17" s="234">
        <v>180300314.00099999</v>
      </c>
      <c r="N17" s="235">
        <v>0.99399999999999999</v>
      </c>
      <c r="O17" s="234">
        <v>54152841.479000002</v>
      </c>
      <c r="P17" s="234">
        <v>53939913.391000003</v>
      </c>
      <c r="Q17" s="236">
        <v>0.996</v>
      </c>
      <c r="R17" s="234">
        <v>88382320.818000004</v>
      </c>
      <c r="S17" s="234">
        <v>87903541.791999996</v>
      </c>
      <c r="T17" s="235">
        <v>0.995</v>
      </c>
      <c r="U17" s="234">
        <v>25993929.034000002</v>
      </c>
      <c r="V17" s="234">
        <v>25510686.136</v>
      </c>
      <c r="W17" s="235">
        <v>0.98099999999999998</v>
      </c>
      <c r="X17" s="234">
        <v>6501238.0700000003</v>
      </c>
      <c r="Y17" s="234">
        <v>6097030.71</v>
      </c>
      <c r="Z17" s="236">
        <v>0.93799999999999994</v>
      </c>
    </row>
    <row r="18" spans="1:26" ht="13.5" customHeight="1">
      <c r="A18" s="791"/>
      <c r="B18" s="26" t="s">
        <v>429</v>
      </c>
      <c r="C18" s="234">
        <v>165198631.199</v>
      </c>
      <c r="D18" s="234">
        <v>162999603.91300002</v>
      </c>
      <c r="E18" s="237">
        <v>0.98699999999999999</v>
      </c>
      <c r="F18" s="234">
        <v>140128803.50299999</v>
      </c>
      <c r="G18" s="234">
        <v>138053329.19400001</v>
      </c>
      <c r="H18" s="237">
        <v>0.98499999999999999</v>
      </c>
      <c r="I18" s="234">
        <v>55783383.938000001</v>
      </c>
      <c r="J18" s="234">
        <v>54382746.050999999</v>
      </c>
      <c r="K18" s="237">
        <v>0.97499999999999998</v>
      </c>
      <c r="L18" s="234">
        <v>84345419.564999998</v>
      </c>
      <c r="M18" s="234">
        <v>83670583.143000007</v>
      </c>
      <c r="N18" s="237">
        <v>0.99199999999999999</v>
      </c>
      <c r="O18" s="234">
        <v>25069827.695999999</v>
      </c>
      <c r="P18" s="234">
        <v>24946274.719000001</v>
      </c>
      <c r="Q18" s="236">
        <v>0.995</v>
      </c>
      <c r="R18" s="234">
        <v>42662122.868000001</v>
      </c>
      <c r="S18" s="234">
        <v>42348198.044</v>
      </c>
      <c r="T18" s="237">
        <v>0.99299999999999999</v>
      </c>
      <c r="U18" s="234">
        <v>19089896.158</v>
      </c>
      <c r="V18" s="234">
        <v>18647391.432</v>
      </c>
      <c r="W18" s="237">
        <v>0.97699999999999998</v>
      </c>
      <c r="X18" s="234">
        <v>19926018.59</v>
      </c>
      <c r="Y18" s="234">
        <v>19326555.41</v>
      </c>
      <c r="Z18" s="236">
        <v>0.97</v>
      </c>
    </row>
    <row r="19" spans="1:26" ht="13.5" customHeight="1">
      <c r="A19" s="791"/>
      <c r="B19" s="26" t="s">
        <v>420</v>
      </c>
      <c r="C19" s="233">
        <v>45338680.445</v>
      </c>
      <c r="D19" s="234">
        <v>44806447.395000003</v>
      </c>
      <c r="E19" s="237">
        <v>0.98799999999999999</v>
      </c>
      <c r="F19" s="233">
        <v>41922796.855999999</v>
      </c>
      <c r="G19" s="234">
        <v>41405395.821000002</v>
      </c>
      <c r="H19" s="237">
        <v>0.98799999999999999</v>
      </c>
      <c r="I19" s="233">
        <v>17959660.541000001</v>
      </c>
      <c r="J19" s="234">
        <v>17555445.105</v>
      </c>
      <c r="K19" s="237">
        <v>0.97699999999999998</v>
      </c>
      <c r="L19" s="233">
        <v>23963136.315000001</v>
      </c>
      <c r="M19" s="234">
        <v>23849950.715999998</v>
      </c>
      <c r="N19" s="237">
        <v>0.995</v>
      </c>
      <c r="O19" s="233">
        <v>3415883.5890000002</v>
      </c>
      <c r="P19" s="234">
        <v>3401051.574</v>
      </c>
      <c r="Q19" s="236">
        <v>0.996</v>
      </c>
      <c r="R19" s="233">
        <v>7664855.5719999997</v>
      </c>
      <c r="S19" s="234">
        <v>7640770.6310000001</v>
      </c>
      <c r="T19" s="237">
        <v>0.997</v>
      </c>
      <c r="U19" s="233">
        <v>2791026.3289999999</v>
      </c>
      <c r="V19" s="234">
        <v>2738620.5240000002</v>
      </c>
      <c r="W19" s="237">
        <v>0.98099999999999998</v>
      </c>
      <c r="X19" s="233">
        <v>4756925.13</v>
      </c>
      <c r="Y19" s="234">
        <v>4617944.45</v>
      </c>
      <c r="Z19" s="236">
        <v>0.97099999999999997</v>
      </c>
    </row>
    <row r="20" spans="1:26" ht="13.5" customHeight="1">
      <c r="A20" s="791"/>
      <c r="B20" s="356" t="s">
        <v>237</v>
      </c>
      <c r="C20" s="233">
        <v>12341895.072000001</v>
      </c>
      <c r="D20" s="234">
        <v>12157735.620000001</v>
      </c>
      <c r="E20" s="237">
        <v>0.98499999999999999</v>
      </c>
      <c r="F20" s="233">
        <v>11333839.703</v>
      </c>
      <c r="G20" s="234">
        <v>11157100.195</v>
      </c>
      <c r="H20" s="237">
        <v>0.98399999999999999</v>
      </c>
      <c r="I20" s="233">
        <v>5338708.0120000001</v>
      </c>
      <c r="J20" s="234">
        <v>5215931.7869999995</v>
      </c>
      <c r="K20" s="237">
        <v>0.97699999999999998</v>
      </c>
      <c r="L20" s="233">
        <v>5995131.6909999996</v>
      </c>
      <c r="M20" s="234">
        <v>5941168.4079999998</v>
      </c>
      <c r="N20" s="237">
        <v>0.99099999999999999</v>
      </c>
      <c r="O20" s="233">
        <v>1008055.3689999999</v>
      </c>
      <c r="P20" s="234">
        <v>1000635.425</v>
      </c>
      <c r="Q20" s="236">
        <v>0.99299999999999999</v>
      </c>
      <c r="R20" s="233">
        <v>3049322.6910000001</v>
      </c>
      <c r="S20" s="234">
        <v>3021813.0780000002</v>
      </c>
      <c r="T20" s="237">
        <v>0.99099999999999999</v>
      </c>
      <c r="U20" s="233">
        <v>1273104.1270000001</v>
      </c>
      <c r="V20" s="234">
        <v>1247689.7290000001</v>
      </c>
      <c r="W20" s="237">
        <v>0.98</v>
      </c>
      <c r="X20" s="233">
        <v>604706.18000000005</v>
      </c>
      <c r="Y20" s="234">
        <v>574838.54</v>
      </c>
      <c r="Z20" s="236">
        <v>0.95099999999999996</v>
      </c>
    </row>
    <row r="21" spans="1:26" ht="13.5" customHeight="1">
      <c r="A21" s="792"/>
      <c r="B21" s="414" t="s">
        <v>405</v>
      </c>
      <c r="C21" s="238">
        <v>46064826.953000002</v>
      </c>
      <c r="D21" s="239">
        <v>45284275.873000003</v>
      </c>
      <c r="E21" s="240">
        <v>0.98299999999999998</v>
      </c>
      <c r="F21" s="238">
        <v>42435727.582000002</v>
      </c>
      <c r="G21" s="239">
        <v>41705038.221000001</v>
      </c>
      <c r="H21" s="240">
        <v>0.98299999999999998</v>
      </c>
      <c r="I21" s="238">
        <v>20993277.256000001</v>
      </c>
      <c r="J21" s="239">
        <v>20504673.285</v>
      </c>
      <c r="K21" s="240">
        <v>0.97699999999999998</v>
      </c>
      <c r="L21" s="238">
        <v>21442450.326000001</v>
      </c>
      <c r="M21" s="239">
        <v>21200364.936000001</v>
      </c>
      <c r="N21" s="240">
        <v>0.98899999999999999</v>
      </c>
      <c r="O21" s="238">
        <v>3629099.3709999998</v>
      </c>
      <c r="P21" s="239">
        <v>3579237.6519999998</v>
      </c>
      <c r="Q21" s="230">
        <v>0.98599999999999999</v>
      </c>
      <c r="R21" s="238">
        <v>10683599.639</v>
      </c>
      <c r="S21" s="239">
        <v>10574172.612</v>
      </c>
      <c r="T21" s="240">
        <v>0.99</v>
      </c>
      <c r="U21" s="238">
        <v>6245363.54</v>
      </c>
      <c r="V21" s="239">
        <v>6124526.9079999998</v>
      </c>
      <c r="W21" s="240">
        <v>0.98099999999999998</v>
      </c>
      <c r="X21" s="238">
        <v>2640504.06</v>
      </c>
      <c r="Y21" s="239">
        <v>2547631.83</v>
      </c>
      <c r="Z21" s="230">
        <v>0.96499999999999997</v>
      </c>
    </row>
    <row r="22" spans="1:26" ht="13.5" customHeight="1">
      <c r="A22" s="768" t="s">
        <v>527</v>
      </c>
      <c r="B22" s="23" t="s">
        <v>526</v>
      </c>
      <c r="C22" s="233">
        <v>1896484.1310000001</v>
      </c>
      <c r="D22" s="234">
        <v>1864907.0329999998</v>
      </c>
      <c r="E22" s="235">
        <v>0.98299999999999998</v>
      </c>
      <c r="F22" s="233">
        <v>1665650.8060000001</v>
      </c>
      <c r="G22" s="234">
        <v>1635810.2919999999</v>
      </c>
      <c r="H22" s="235">
        <v>0.98199999999999998</v>
      </c>
      <c r="I22" s="233">
        <v>810475.39099999995</v>
      </c>
      <c r="J22" s="234">
        <v>787958.40700000001</v>
      </c>
      <c r="K22" s="235">
        <v>0.97199999999999998</v>
      </c>
      <c r="L22" s="233">
        <v>855175.41500000004</v>
      </c>
      <c r="M22" s="234">
        <v>847851.88500000001</v>
      </c>
      <c r="N22" s="235">
        <v>0.99099999999999999</v>
      </c>
      <c r="O22" s="233">
        <v>230833.32500000001</v>
      </c>
      <c r="P22" s="234">
        <v>229096.74100000001</v>
      </c>
      <c r="Q22" s="236">
        <v>0.99199999999999999</v>
      </c>
      <c r="R22" s="233">
        <v>448659.34</v>
      </c>
      <c r="S22" s="234">
        <v>445098.55499999999</v>
      </c>
      <c r="T22" s="235">
        <v>0.99199999999999999</v>
      </c>
      <c r="U22" s="233">
        <v>236048.59</v>
      </c>
      <c r="V22" s="234">
        <v>230876.42199999999</v>
      </c>
      <c r="W22" s="235">
        <v>0.97799999999999998</v>
      </c>
      <c r="X22" s="233">
        <v>85873.69</v>
      </c>
      <c r="Y22" s="234">
        <v>83725.72</v>
      </c>
      <c r="Z22" s="236">
        <v>0.97499999999999998</v>
      </c>
    </row>
    <row r="23" spans="1:26" ht="13.5" customHeight="1">
      <c r="A23" s="769"/>
      <c r="B23" s="25" t="s">
        <v>46</v>
      </c>
      <c r="C23" s="234">
        <v>807355.21900000004</v>
      </c>
      <c r="D23" s="234">
        <v>794345.33400000003</v>
      </c>
      <c r="E23" s="235">
        <v>0.98399999999999999</v>
      </c>
      <c r="F23" s="234">
        <v>701715.28899999999</v>
      </c>
      <c r="G23" s="234">
        <v>689467.09100000001</v>
      </c>
      <c r="H23" s="235">
        <v>0.98299999999999998</v>
      </c>
      <c r="I23" s="234">
        <v>356615.99200000003</v>
      </c>
      <c r="J23" s="234">
        <v>347520.36</v>
      </c>
      <c r="K23" s="235">
        <v>0.97399999999999998</v>
      </c>
      <c r="L23" s="234">
        <v>345099.29700000002</v>
      </c>
      <c r="M23" s="234">
        <v>341946.73100000003</v>
      </c>
      <c r="N23" s="235">
        <v>0.99099999999999999</v>
      </c>
      <c r="O23" s="234">
        <v>105639.93</v>
      </c>
      <c r="P23" s="234">
        <v>104878.243</v>
      </c>
      <c r="Q23" s="236">
        <v>0.99299999999999999</v>
      </c>
      <c r="R23" s="234">
        <v>190322.027</v>
      </c>
      <c r="S23" s="234">
        <v>188809.503</v>
      </c>
      <c r="T23" s="235">
        <v>0.99199999999999999</v>
      </c>
      <c r="U23" s="234">
        <v>94608.12</v>
      </c>
      <c r="V23" s="234">
        <v>92684.562999999995</v>
      </c>
      <c r="W23" s="235">
        <v>0.98</v>
      </c>
      <c r="X23" s="234">
        <v>9362.7000000000007</v>
      </c>
      <c r="Y23" s="234">
        <v>8888.57</v>
      </c>
      <c r="Z23" s="236">
        <v>0.94899999999999995</v>
      </c>
    </row>
    <row r="24" spans="1:26" ht="13.5" customHeight="1">
      <c r="A24" s="769"/>
      <c r="B24" s="26" t="s">
        <v>429</v>
      </c>
      <c r="C24" s="234">
        <v>681151.22600000002</v>
      </c>
      <c r="D24" s="234">
        <v>671738.79200000002</v>
      </c>
      <c r="E24" s="237">
        <v>0.98599999999999999</v>
      </c>
      <c r="F24" s="234">
        <v>583453.86600000004</v>
      </c>
      <c r="G24" s="234">
        <v>574646.69400000002</v>
      </c>
      <c r="H24" s="237">
        <v>0.98499999999999999</v>
      </c>
      <c r="I24" s="234">
        <v>252641.38699999999</v>
      </c>
      <c r="J24" s="234">
        <v>245928.921</v>
      </c>
      <c r="K24" s="237">
        <v>0.97299999999999998</v>
      </c>
      <c r="L24" s="234">
        <v>330812.47899999999</v>
      </c>
      <c r="M24" s="234">
        <v>328717.77299999999</v>
      </c>
      <c r="N24" s="237">
        <v>0.99399999999999999</v>
      </c>
      <c r="O24" s="234">
        <v>97697.36</v>
      </c>
      <c r="P24" s="234">
        <v>97092.097999999998</v>
      </c>
      <c r="Q24" s="236">
        <v>0.99399999999999999</v>
      </c>
      <c r="R24" s="234">
        <v>177441.40599999999</v>
      </c>
      <c r="S24" s="234">
        <v>176420.43400000001</v>
      </c>
      <c r="T24" s="237">
        <v>0.99399999999999999</v>
      </c>
      <c r="U24" s="234">
        <v>87571.221000000005</v>
      </c>
      <c r="V24" s="234">
        <v>85985.337</v>
      </c>
      <c r="W24" s="237">
        <v>0.98199999999999998</v>
      </c>
      <c r="X24" s="234">
        <v>48144.18</v>
      </c>
      <c r="Y24" s="234">
        <v>46848.93</v>
      </c>
      <c r="Z24" s="236">
        <v>0.97299999999999998</v>
      </c>
    </row>
    <row r="25" spans="1:26" ht="13.5" customHeight="1">
      <c r="A25" s="769"/>
      <c r="B25" s="26" t="s">
        <v>420</v>
      </c>
      <c r="C25" s="233">
        <v>161137.44699999999</v>
      </c>
      <c r="D25" s="234">
        <v>158302.45000000001</v>
      </c>
      <c r="E25" s="237">
        <v>0.98199999999999998</v>
      </c>
      <c r="F25" s="233">
        <v>149227.61499999999</v>
      </c>
      <c r="G25" s="234">
        <v>146462.174</v>
      </c>
      <c r="H25" s="237">
        <v>0.98099999999999998</v>
      </c>
      <c r="I25" s="233">
        <v>69257.915999999997</v>
      </c>
      <c r="J25" s="234">
        <v>66894.25</v>
      </c>
      <c r="K25" s="237">
        <v>0.96599999999999997</v>
      </c>
      <c r="L25" s="233">
        <v>79969.698999999993</v>
      </c>
      <c r="M25" s="234">
        <v>79567.923999999999</v>
      </c>
      <c r="N25" s="237">
        <v>0.995</v>
      </c>
      <c r="O25" s="233">
        <v>11909.832</v>
      </c>
      <c r="P25" s="234">
        <v>11840.276</v>
      </c>
      <c r="Q25" s="236">
        <v>0.99399999999999999</v>
      </c>
      <c r="R25" s="233">
        <v>25205.348000000002</v>
      </c>
      <c r="S25" s="234">
        <v>25041.677</v>
      </c>
      <c r="T25" s="237">
        <v>0.99399999999999999</v>
      </c>
      <c r="U25" s="233">
        <v>10307.4</v>
      </c>
      <c r="V25" s="234">
        <v>10035.73</v>
      </c>
      <c r="W25" s="237">
        <v>0.97399999999999998</v>
      </c>
      <c r="X25" s="233">
        <v>16307.01</v>
      </c>
      <c r="Y25" s="234">
        <v>15928.42</v>
      </c>
      <c r="Z25" s="236">
        <v>0.97699999999999998</v>
      </c>
    </row>
    <row r="26" spans="1:26" ht="13.5" customHeight="1">
      <c r="A26" s="769"/>
      <c r="B26" s="356" t="s">
        <v>237</v>
      </c>
      <c r="C26" s="233">
        <v>91940.945999999996</v>
      </c>
      <c r="D26" s="234">
        <v>90681.968000000008</v>
      </c>
      <c r="E26" s="237">
        <v>0.98599999999999999</v>
      </c>
      <c r="F26" s="233">
        <v>85857.225999999995</v>
      </c>
      <c r="G26" s="234">
        <v>84650.061000000002</v>
      </c>
      <c r="H26" s="237">
        <v>0.98599999999999999</v>
      </c>
      <c r="I26" s="233">
        <v>45752.046999999999</v>
      </c>
      <c r="J26" s="234">
        <v>44961.392</v>
      </c>
      <c r="K26" s="237">
        <v>0.98299999999999998</v>
      </c>
      <c r="L26" s="233">
        <v>40105.178999999996</v>
      </c>
      <c r="M26" s="234">
        <v>39688.669000000002</v>
      </c>
      <c r="N26" s="237">
        <v>0.99</v>
      </c>
      <c r="O26" s="233">
        <v>6083.72</v>
      </c>
      <c r="P26" s="234">
        <v>6031.9070000000002</v>
      </c>
      <c r="Q26" s="236">
        <v>0.99099999999999999</v>
      </c>
      <c r="R26" s="233">
        <v>21843.269</v>
      </c>
      <c r="S26" s="234">
        <v>21641.437000000002</v>
      </c>
      <c r="T26" s="237">
        <v>0.99099999999999999</v>
      </c>
      <c r="U26" s="233">
        <v>13820.263999999999</v>
      </c>
      <c r="V26" s="234">
        <v>13472.35</v>
      </c>
      <c r="W26" s="237">
        <v>0.97499999999999998</v>
      </c>
      <c r="X26" s="233">
        <v>4149.7</v>
      </c>
      <c r="Y26" s="234">
        <v>4149.7</v>
      </c>
      <c r="Z26" s="236">
        <v>1</v>
      </c>
    </row>
    <row r="27" spans="1:26" ht="13.5" customHeight="1">
      <c r="A27" s="770"/>
      <c r="B27" s="414" t="s">
        <v>405</v>
      </c>
      <c r="C27" s="238">
        <v>154899.29300000001</v>
      </c>
      <c r="D27" s="239">
        <v>149838.489</v>
      </c>
      <c r="E27" s="240">
        <v>0.96699999999999997</v>
      </c>
      <c r="F27" s="238">
        <v>145396.81</v>
      </c>
      <c r="G27" s="239">
        <v>140584.272</v>
      </c>
      <c r="H27" s="240">
        <v>0.96699999999999997</v>
      </c>
      <c r="I27" s="238">
        <v>86208.048999999999</v>
      </c>
      <c r="J27" s="239">
        <v>82653.483999999997</v>
      </c>
      <c r="K27" s="240">
        <v>0.95899999999999996</v>
      </c>
      <c r="L27" s="238">
        <v>59188.760999999999</v>
      </c>
      <c r="M27" s="239">
        <v>57930.788</v>
      </c>
      <c r="N27" s="240">
        <v>0.97899999999999998</v>
      </c>
      <c r="O27" s="238">
        <v>9502.4830000000002</v>
      </c>
      <c r="P27" s="239">
        <v>9254.2170000000006</v>
      </c>
      <c r="Q27" s="230">
        <v>0.97399999999999998</v>
      </c>
      <c r="R27" s="238">
        <v>33847.29</v>
      </c>
      <c r="S27" s="239">
        <v>33185.504000000001</v>
      </c>
      <c r="T27" s="240">
        <v>0.98</v>
      </c>
      <c r="U27" s="238">
        <v>29741.584999999999</v>
      </c>
      <c r="V27" s="239">
        <v>28698.441999999999</v>
      </c>
      <c r="W27" s="240">
        <v>0.96499999999999997</v>
      </c>
      <c r="X27" s="238">
        <v>7910.1</v>
      </c>
      <c r="Y27" s="239">
        <v>7910.1</v>
      </c>
      <c r="Z27" s="230">
        <v>1</v>
      </c>
    </row>
    <row r="28" spans="1:26" ht="13.5" customHeight="1">
      <c r="A28" s="768" t="s">
        <v>457</v>
      </c>
      <c r="B28" s="23" t="s">
        <v>526</v>
      </c>
      <c r="C28" s="233">
        <v>113242708.211</v>
      </c>
      <c r="D28" s="234">
        <v>112033717.90400001</v>
      </c>
      <c r="E28" s="235">
        <v>0.98899999999999999</v>
      </c>
      <c r="F28" s="233">
        <v>95886784.464000002</v>
      </c>
      <c r="G28" s="234">
        <v>94758850.474000007</v>
      </c>
      <c r="H28" s="235">
        <v>0.98799999999999999</v>
      </c>
      <c r="I28" s="233">
        <v>35119732.409000002</v>
      </c>
      <c r="J28" s="234">
        <v>34398295.307999998</v>
      </c>
      <c r="K28" s="235">
        <v>0.97899999999999998</v>
      </c>
      <c r="L28" s="233">
        <v>60767052.055</v>
      </c>
      <c r="M28" s="234">
        <v>60360555.166000001</v>
      </c>
      <c r="N28" s="235">
        <v>0.99299999999999999</v>
      </c>
      <c r="O28" s="233">
        <v>17355923.747000001</v>
      </c>
      <c r="P28" s="234">
        <v>17274867.43</v>
      </c>
      <c r="Q28" s="236">
        <v>0.995</v>
      </c>
      <c r="R28" s="233">
        <v>28802633.896000002</v>
      </c>
      <c r="S28" s="234">
        <v>28629613.335000001</v>
      </c>
      <c r="T28" s="235">
        <v>0.99399999999999999</v>
      </c>
      <c r="U28" s="233">
        <v>8342702.2199999997</v>
      </c>
      <c r="V28" s="234">
        <v>8194938.2139999997</v>
      </c>
      <c r="W28" s="235">
        <v>0.98199999999999998</v>
      </c>
      <c r="X28" s="233">
        <v>6312057.4000000004</v>
      </c>
      <c r="Y28" s="234">
        <v>6156500.8300000001</v>
      </c>
      <c r="Z28" s="236">
        <v>0.97499999999999998</v>
      </c>
    </row>
    <row r="29" spans="1:26" ht="13.5" customHeight="1">
      <c r="A29" s="791"/>
      <c r="B29" s="25" t="s">
        <v>46</v>
      </c>
      <c r="C29" s="234">
        <v>61190169.045999996</v>
      </c>
      <c r="D29" s="234">
        <v>60560646.237000003</v>
      </c>
      <c r="E29" s="235">
        <v>0.99</v>
      </c>
      <c r="F29" s="234">
        <v>51314293.465999998</v>
      </c>
      <c r="G29" s="234">
        <v>50728100.686999999</v>
      </c>
      <c r="H29" s="235">
        <v>0.98899999999999999</v>
      </c>
      <c r="I29" s="234">
        <v>18004124.193999998</v>
      </c>
      <c r="J29" s="234">
        <v>17649367.443</v>
      </c>
      <c r="K29" s="235">
        <v>0.98</v>
      </c>
      <c r="L29" s="234">
        <v>33310169.272</v>
      </c>
      <c r="M29" s="234">
        <v>33078733.243999999</v>
      </c>
      <c r="N29" s="235">
        <v>0.99299999999999999</v>
      </c>
      <c r="O29" s="234">
        <v>9875875.5800000001</v>
      </c>
      <c r="P29" s="234">
        <v>9832545.5500000007</v>
      </c>
      <c r="Q29" s="236">
        <v>0.996</v>
      </c>
      <c r="R29" s="234">
        <v>16255737.161</v>
      </c>
      <c r="S29" s="234">
        <v>16157061.83</v>
      </c>
      <c r="T29" s="235">
        <v>0.99399999999999999</v>
      </c>
      <c r="U29" s="234">
        <v>4010875.5260000001</v>
      </c>
      <c r="V29" s="234">
        <v>3940859.6529999999</v>
      </c>
      <c r="W29" s="235">
        <v>0.98299999999999998</v>
      </c>
      <c r="X29" s="234">
        <v>1075867.69</v>
      </c>
      <c r="Y29" s="234">
        <v>1032271.63</v>
      </c>
      <c r="Z29" s="236">
        <v>0.95899999999999996</v>
      </c>
    </row>
    <row r="30" spans="1:26" ht="13.5" customHeight="1">
      <c r="A30" s="791"/>
      <c r="B30" s="26" t="s">
        <v>429</v>
      </c>
      <c r="C30" s="234">
        <v>34621582.395999998</v>
      </c>
      <c r="D30" s="234">
        <v>34250294.788000003</v>
      </c>
      <c r="E30" s="237">
        <v>0.98899999999999999</v>
      </c>
      <c r="F30" s="234">
        <v>28435969.443999998</v>
      </c>
      <c r="G30" s="234">
        <v>28095624.890000001</v>
      </c>
      <c r="H30" s="237">
        <v>0.98799999999999999</v>
      </c>
      <c r="I30" s="234">
        <v>10184094.664999999</v>
      </c>
      <c r="J30" s="234">
        <v>9973130.4350000005</v>
      </c>
      <c r="K30" s="237">
        <v>0.97899999999999998</v>
      </c>
      <c r="L30" s="234">
        <v>18251874.778999999</v>
      </c>
      <c r="M30" s="234">
        <v>18122494.454999998</v>
      </c>
      <c r="N30" s="237">
        <v>0.99299999999999999</v>
      </c>
      <c r="O30" s="234">
        <v>6185612.9519999996</v>
      </c>
      <c r="P30" s="234">
        <v>6154669.898</v>
      </c>
      <c r="Q30" s="236">
        <v>0.995</v>
      </c>
      <c r="R30" s="234">
        <v>9353974.2290000003</v>
      </c>
      <c r="S30" s="234">
        <v>9291306.8149999995</v>
      </c>
      <c r="T30" s="237">
        <v>0.99299999999999999</v>
      </c>
      <c r="U30" s="234">
        <v>3106397.409</v>
      </c>
      <c r="V30" s="234">
        <v>3050557.8319999999</v>
      </c>
      <c r="W30" s="237">
        <v>0.98199999999999998</v>
      </c>
      <c r="X30" s="234">
        <v>3472927.09</v>
      </c>
      <c r="Y30" s="234">
        <v>3399582.97</v>
      </c>
      <c r="Z30" s="236">
        <v>0.97899999999999998</v>
      </c>
    </row>
    <row r="31" spans="1:26" ht="13.5" customHeight="1">
      <c r="A31" s="791"/>
      <c r="B31" s="26" t="s">
        <v>420</v>
      </c>
      <c r="C31" s="233">
        <v>15245313.504999999</v>
      </c>
      <c r="D31" s="234">
        <v>15067601.091</v>
      </c>
      <c r="E31" s="237">
        <v>0.98799999999999999</v>
      </c>
      <c r="F31" s="233">
        <v>14129167.192</v>
      </c>
      <c r="G31" s="234">
        <v>13956285.982000001</v>
      </c>
      <c r="H31" s="237">
        <v>0.98799999999999999</v>
      </c>
      <c r="I31" s="233">
        <v>5950263.0650000004</v>
      </c>
      <c r="J31" s="234">
        <v>5813230.6160000004</v>
      </c>
      <c r="K31" s="237">
        <v>0.97699999999999998</v>
      </c>
      <c r="L31" s="233">
        <v>8178904.1270000003</v>
      </c>
      <c r="M31" s="234">
        <v>8143055.3660000004</v>
      </c>
      <c r="N31" s="237">
        <v>0.996</v>
      </c>
      <c r="O31" s="233">
        <v>1116146.3130000001</v>
      </c>
      <c r="P31" s="234">
        <v>1111315.1089999999</v>
      </c>
      <c r="Q31" s="236">
        <v>0.996</v>
      </c>
      <c r="R31" s="233">
        <v>2679309.355</v>
      </c>
      <c r="S31" s="234">
        <v>2671518.497</v>
      </c>
      <c r="T31" s="237">
        <v>0.997</v>
      </c>
      <c r="U31" s="233">
        <v>892788.38899999997</v>
      </c>
      <c r="V31" s="234">
        <v>875898.321</v>
      </c>
      <c r="W31" s="237">
        <v>0.98099999999999998</v>
      </c>
      <c r="X31" s="233">
        <v>1603007.24</v>
      </c>
      <c r="Y31" s="234">
        <v>1572579.71</v>
      </c>
      <c r="Z31" s="236">
        <v>0.98099999999999998</v>
      </c>
    </row>
    <row r="32" spans="1:26" ht="13.5" customHeight="1">
      <c r="A32" s="791"/>
      <c r="B32" s="356" t="s">
        <v>237</v>
      </c>
      <c r="C32" s="233">
        <v>457061.93799999997</v>
      </c>
      <c r="D32" s="234">
        <v>450992.49</v>
      </c>
      <c r="E32" s="237">
        <v>0.98699999999999999</v>
      </c>
      <c r="F32" s="233">
        <v>415826.43699999998</v>
      </c>
      <c r="G32" s="234">
        <v>410143.31199999998</v>
      </c>
      <c r="H32" s="237">
        <v>0.98599999999999999</v>
      </c>
      <c r="I32" s="233">
        <v>184723.32500000001</v>
      </c>
      <c r="J32" s="234">
        <v>181122.87299999999</v>
      </c>
      <c r="K32" s="237">
        <v>0.98099999999999998</v>
      </c>
      <c r="L32" s="233">
        <v>231103.11199999999</v>
      </c>
      <c r="M32" s="234">
        <v>229020.43900000001</v>
      </c>
      <c r="N32" s="237">
        <v>0.99099999999999999</v>
      </c>
      <c r="O32" s="233">
        <v>41235.500999999997</v>
      </c>
      <c r="P32" s="234">
        <v>40849.178</v>
      </c>
      <c r="Q32" s="236">
        <v>0.99099999999999999</v>
      </c>
      <c r="R32" s="233">
        <v>109935.25900000001</v>
      </c>
      <c r="S32" s="234">
        <v>108988.69</v>
      </c>
      <c r="T32" s="237">
        <v>0.99099999999999999</v>
      </c>
      <c r="U32" s="233">
        <v>42337.82</v>
      </c>
      <c r="V32" s="234">
        <v>41557.300999999999</v>
      </c>
      <c r="W32" s="237">
        <v>0.98199999999999998</v>
      </c>
      <c r="X32" s="233">
        <v>24134.69</v>
      </c>
      <c r="Y32" s="234">
        <v>19732.84</v>
      </c>
      <c r="Z32" s="236">
        <v>0.81799999999999995</v>
      </c>
    </row>
    <row r="33" spans="1:26" ht="13.5" customHeight="1">
      <c r="A33" s="792"/>
      <c r="B33" s="414" t="s">
        <v>405</v>
      </c>
      <c r="C33" s="238">
        <v>1728581.3260000001</v>
      </c>
      <c r="D33" s="239">
        <v>1704183.298</v>
      </c>
      <c r="E33" s="240">
        <v>0.98599999999999999</v>
      </c>
      <c r="F33" s="238">
        <v>1591527.925</v>
      </c>
      <c r="G33" s="239">
        <v>1568695.6029999999</v>
      </c>
      <c r="H33" s="240">
        <v>0.98599999999999999</v>
      </c>
      <c r="I33" s="238">
        <v>796527.16</v>
      </c>
      <c r="J33" s="239">
        <v>781443.94099999999</v>
      </c>
      <c r="K33" s="240">
        <v>0.98099999999999998</v>
      </c>
      <c r="L33" s="238">
        <v>795000.76500000001</v>
      </c>
      <c r="M33" s="239">
        <v>787251.66200000001</v>
      </c>
      <c r="N33" s="240">
        <v>0.99</v>
      </c>
      <c r="O33" s="238">
        <v>137053.40100000001</v>
      </c>
      <c r="P33" s="239">
        <v>135487.69500000001</v>
      </c>
      <c r="Q33" s="230">
        <v>0.98899999999999999</v>
      </c>
      <c r="R33" s="238">
        <v>403677.89199999999</v>
      </c>
      <c r="S33" s="239">
        <v>400737.50300000003</v>
      </c>
      <c r="T33" s="240">
        <v>0.99299999999999999</v>
      </c>
      <c r="U33" s="238">
        <v>290303.076</v>
      </c>
      <c r="V33" s="239">
        <v>286065.10700000002</v>
      </c>
      <c r="W33" s="240">
        <v>0.98499999999999999</v>
      </c>
      <c r="X33" s="238">
        <v>136120.69</v>
      </c>
      <c r="Y33" s="239">
        <v>132333.68</v>
      </c>
      <c r="Z33" s="230">
        <v>0.97199999999999998</v>
      </c>
    </row>
    <row r="34" spans="1:26" ht="13.5" customHeight="1">
      <c r="A34" s="768" t="s">
        <v>458</v>
      </c>
      <c r="B34" s="23" t="s">
        <v>526</v>
      </c>
      <c r="C34" s="233">
        <v>384421143.78100002</v>
      </c>
      <c r="D34" s="234">
        <v>380496968.25400001</v>
      </c>
      <c r="E34" s="237">
        <v>0.99</v>
      </c>
      <c r="F34" s="233">
        <v>324143850.53600001</v>
      </c>
      <c r="G34" s="234">
        <v>320415609.02200001</v>
      </c>
      <c r="H34" s="237">
        <v>0.98799999999999999</v>
      </c>
      <c r="I34" s="233">
        <v>118837878.39</v>
      </c>
      <c r="J34" s="234">
        <v>116389593.37800001</v>
      </c>
      <c r="K34" s="237">
        <v>0.97899999999999998</v>
      </c>
      <c r="L34" s="233">
        <v>205305972.146</v>
      </c>
      <c r="M34" s="234">
        <v>204026015.64399999</v>
      </c>
      <c r="N34" s="237">
        <v>0.99399999999999999</v>
      </c>
      <c r="O34" s="233">
        <v>60277293.244999997</v>
      </c>
      <c r="P34" s="234">
        <v>60081359.232000001</v>
      </c>
      <c r="Q34" s="236">
        <v>0.997</v>
      </c>
      <c r="R34" s="233">
        <v>96541947.689999998</v>
      </c>
      <c r="S34" s="234">
        <v>96019839.996000007</v>
      </c>
      <c r="T34" s="237">
        <v>0.995</v>
      </c>
      <c r="U34" s="233">
        <v>26996700.397999998</v>
      </c>
      <c r="V34" s="234">
        <v>26527705.166999999</v>
      </c>
      <c r="W34" s="237">
        <v>0.98299999999999998</v>
      </c>
      <c r="X34" s="233">
        <v>21374006.535</v>
      </c>
      <c r="Y34" s="234">
        <v>20784633.965</v>
      </c>
      <c r="Z34" s="236">
        <v>0.97199999999999998</v>
      </c>
    </row>
    <row r="35" spans="1:26" ht="13.5" customHeight="1">
      <c r="A35" s="791"/>
      <c r="B35" s="25" t="s">
        <v>46</v>
      </c>
      <c r="C35" s="233">
        <v>213708069.07999998</v>
      </c>
      <c r="D35" s="234">
        <v>211651514.91600001</v>
      </c>
      <c r="E35" s="237">
        <v>0.99</v>
      </c>
      <c r="F35" s="233">
        <v>178257462.13299999</v>
      </c>
      <c r="G35" s="234">
        <v>176302463.366</v>
      </c>
      <c r="H35" s="237">
        <v>0.98899999999999999</v>
      </c>
      <c r="I35" s="233">
        <v>64071339.876000002</v>
      </c>
      <c r="J35" s="234">
        <v>62805804.700999998</v>
      </c>
      <c r="K35" s="237">
        <v>0.98</v>
      </c>
      <c r="L35" s="233">
        <v>114186122.257</v>
      </c>
      <c r="M35" s="234">
        <v>113496658.66500001</v>
      </c>
      <c r="N35" s="237">
        <v>0.99399999999999999</v>
      </c>
      <c r="O35" s="233">
        <v>35450606.946999997</v>
      </c>
      <c r="P35" s="234">
        <v>35349051.549999997</v>
      </c>
      <c r="Q35" s="236">
        <v>0.997</v>
      </c>
      <c r="R35" s="233">
        <v>54621443.810999997</v>
      </c>
      <c r="S35" s="234">
        <v>54332689.428999998</v>
      </c>
      <c r="T35" s="237">
        <v>0.995</v>
      </c>
      <c r="U35" s="233">
        <v>13370017.075999999</v>
      </c>
      <c r="V35" s="234">
        <v>13152594.390000001</v>
      </c>
      <c r="W35" s="237">
        <v>0.98399999999999999</v>
      </c>
      <c r="X35" s="233">
        <v>4083554.0649999999</v>
      </c>
      <c r="Y35" s="234">
        <v>3889320.835</v>
      </c>
      <c r="Z35" s="236">
        <v>0.95199999999999996</v>
      </c>
    </row>
    <row r="36" spans="1:26" ht="13.5" customHeight="1">
      <c r="A36" s="791"/>
      <c r="B36" s="26" t="s">
        <v>429</v>
      </c>
      <c r="C36" s="233">
        <v>117050092.28</v>
      </c>
      <c r="D36" s="234">
        <v>115841079.10699999</v>
      </c>
      <c r="E36" s="237">
        <v>0.99</v>
      </c>
      <c r="F36" s="233">
        <v>96548546.108999997</v>
      </c>
      <c r="G36" s="234">
        <v>95409876.269999996</v>
      </c>
      <c r="H36" s="237">
        <v>0.98799999999999999</v>
      </c>
      <c r="I36" s="233">
        <v>33441090.068999998</v>
      </c>
      <c r="J36" s="234">
        <v>32728199.285999998</v>
      </c>
      <c r="K36" s="237">
        <v>0.97899999999999998</v>
      </c>
      <c r="L36" s="233">
        <v>63107456.039999999</v>
      </c>
      <c r="M36" s="234">
        <v>62681676.983999997</v>
      </c>
      <c r="N36" s="237">
        <v>0.99299999999999999</v>
      </c>
      <c r="O36" s="233">
        <v>20501546.171</v>
      </c>
      <c r="P36" s="234">
        <v>20431202.837000001</v>
      </c>
      <c r="Q36" s="236">
        <v>0.997</v>
      </c>
      <c r="R36" s="233">
        <v>31637238.888</v>
      </c>
      <c r="S36" s="234">
        <v>31454212.145</v>
      </c>
      <c r="T36" s="237">
        <v>0.99399999999999999</v>
      </c>
      <c r="U36" s="233">
        <v>9595059.1630000006</v>
      </c>
      <c r="V36" s="234">
        <v>9415118.4360000007</v>
      </c>
      <c r="W36" s="237">
        <v>0.98099999999999998</v>
      </c>
      <c r="X36" s="233">
        <v>11721264.105</v>
      </c>
      <c r="Y36" s="234">
        <v>11452060.895</v>
      </c>
      <c r="Z36" s="236">
        <v>0.97699999999999998</v>
      </c>
    </row>
    <row r="37" spans="1:26" ht="13.5" customHeight="1">
      <c r="A37" s="791"/>
      <c r="B37" s="26" t="s">
        <v>420</v>
      </c>
      <c r="C37" s="233">
        <v>38298361.218000002</v>
      </c>
      <c r="D37" s="234">
        <v>37867996.039000005</v>
      </c>
      <c r="E37" s="235">
        <v>0.98899999999999999</v>
      </c>
      <c r="F37" s="233">
        <v>35282393.973999999</v>
      </c>
      <c r="G37" s="234">
        <v>34860995.317000002</v>
      </c>
      <c r="H37" s="235">
        <v>0.98799999999999999</v>
      </c>
      <c r="I37" s="233">
        <v>14691730.948999999</v>
      </c>
      <c r="J37" s="234">
        <v>14363929.700999999</v>
      </c>
      <c r="K37" s="235">
        <v>0.97799999999999998</v>
      </c>
      <c r="L37" s="233">
        <v>20590663.024999999</v>
      </c>
      <c r="M37" s="234">
        <v>20497065.616</v>
      </c>
      <c r="N37" s="235">
        <v>0.995</v>
      </c>
      <c r="O37" s="233">
        <v>3015967.2439999999</v>
      </c>
      <c r="P37" s="234">
        <v>3007000.7220000001</v>
      </c>
      <c r="Q37" s="236">
        <v>0.997</v>
      </c>
      <c r="R37" s="233">
        <v>6660472.7410000004</v>
      </c>
      <c r="S37" s="234">
        <v>6642721.9910000004</v>
      </c>
      <c r="T37" s="235">
        <v>0.997</v>
      </c>
      <c r="U37" s="233">
        <v>2204206.4870000002</v>
      </c>
      <c r="V37" s="234">
        <v>2165916.9879999999</v>
      </c>
      <c r="W37" s="235">
        <v>0.98299999999999998</v>
      </c>
      <c r="X37" s="233">
        <v>4480497.9349999996</v>
      </c>
      <c r="Y37" s="234">
        <v>4402411.8849999998</v>
      </c>
      <c r="Z37" s="236">
        <v>0.98299999999999998</v>
      </c>
    </row>
    <row r="38" spans="1:26" ht="13.5" customHeight="1">
      <c r="A38" s="791"/>
      <c r="B38" s="356" t="s">
        <v>237</v>
      </c>
      <c r="C38" s="234">
        <v>4647565.7829999998</v>
      </c>
      <c r="D38" s="234">
        <v>4581047.2609999999</v>
      </c>
      <c r="E38" s="235">
        <v>0.98599999999999999</v>
      </c>
      <c r="F38" s="234">
        <v>4238968.4819999998</v>
      </c>
      <c r="G38" s="234">
        <v>4176610.037</v>
      </c>
      <c r="H38" s="235">
        <v>0.98499999999999999</v>
      </c>
      <c r="I38" s="234">
        <v>1935633.2590000001</v>
      </c>
      <c r="J38" s="234">
        <v>1892222.746</v>
      </c>
      <c r="K38" s="235">
        <v>0.97799999999999998</v>
      </c>
      <c r="L38" s="234">
        <v>2303335.2230000002</v>
      </c>
      <c r="M38" s="234">
        <v>2284387.2910000002</v>
      </c>
      <c r="N38" s="235">
        <v>0.99199999999999999</v>
      </c>
      <c r="O38" s="234">
        <v>408597.30099999998</v>
      </c>
      <c r="P38" s="234">
        <v>404437.22399999999</v>
      </c>
      <c r="Q38" s="236">
        <v>0.99</v>
      </c>
      <c r="R38" s="234">
        <v>1092950.4339999999</v>
      </c>
      <c r="S38" s="234">
        <v>1083070.2139999999</v>
      </c>
      <c r="T38" s="235">
        <v>0.99099999999999999</v>
      </c>
      <c r="U38" s="234">
        <v>444068.53600000002</v>
      </c>
      <c r="V38" s="234">
        <v>435839.163</v>
      </c>
      <c r="W38" s="235">
        <v>0.98099999999999998</v>
      </c>
      <c r="X38" s="234">
        <v>333684.40000000002</v>
      </c>
      <c r="Y38" s="234">
        <v>318890.43</v>
      </c>
      <c r="Z38" s="236">
        <v>0.95599999999999996</v>
      </c>
    </row>
    <row r="39" spans="1:26" ht="13.5" customHeight="1" thickBot="1">
      <c r="A39" s="899"/>
      <c r="B39" s="474" t="s">
        <v>405</v>
      </c>
      <c r="C39" s="241">
        <v>10717055.42</v>
      </c>
      <c r="D39" s="241">
        <v>10555330.931</v>
      </c>
      <c r="E39" s="242">
        <v>0.98499999999999999</v>
      </c>
      <c r="F39" s="241">
        <v>9816479.8379999995</v>
      </c>
      <c r="G39" s="241">
        <v>9665664.0319999997</v>
      </c>
      <c r="H39" s="242">
        <v>0.98499999999999999</v>
      </c>
      <c r="I39" s="241">
        <v>4698084.2369999997</v>
      </c>
      <c r="J39" s="241">
        <v>4599436.9440000001</v>
      </c>
      <c r="K39" s="242">
        <v>0.97899999999999998</v>
      </c>
      <c r="L39" s="241">
        <v>5118395.6009999998</v>
      </c>
      <c r="M39" s="241">
        <v>5066227.0880000005</v>
      </c>
      <c r="N39" s="242">
        <v>0.99</v>
      </c>
      <c r="O39" s="241">
        <v>900575.58200000005</v>
      </c>
      <c r="P39" s="241">
        <v>889666.89899999998</v>
      </c>
      <c r="Q39" s="243">
        <v>0.98799999999999999</v>
      </c>
      <c r="R39" s="241">
        <v>2529841.8160000001</v>
      </c>
      <c r="S39" s="241">
        <v>2507146.2170000002</v>
      </c>
      <c r="T39" s="242">
        <v>0.99099999999999999</v>
      </c>
      <c r="U39" s="241">
        <v>1383349.1359999999</v>
      </c>
      <c r="V39" s="241">
        <v>1358236.19</v>
      </c>
      <c r="W39" s="242">
        <v>0.98199999999999998</v>
      </c>
      <c r="X39" s="241">
        <v>755006.03</v>
      </c>
      <c r="Y39" s="241">
        <v>721949.92</v>
      </c>
      <c r="Z39" s="243">
        <v>0.95599999999999996</v>
      </c>
    </row>
    <row r="40" spans="1:26" ht="13.5" customHeight="1" thickTop="1">
      <c r="A40" s="27"/>
      <c r="B40" s="23" t="s">
        <v>526</v>
      </c>
      <c r="C40" s="234">
        <v>0</v>
      </c>
      <c r="D40" s="234">
        <v>0</v>
      </c>
      <c r="E40" s="235">
        <v>0</v>
      </c>
      <c r="F40" s="234">
        <v>0</v>
      </c>
      <c r="G40" s="234">
        <v>0</v>
      </c>
      <c r="H40" s="235">
        <v>0</v>
      </c>
      <c r="I40" s="234">
        <v>0</v>
      </c>
      <c r="J40" s="234">
        <v>0</v>
      </c>
      <c r="K40" s="235">
        <v>0</v>
      </c>
      <c r="L40" s="234">
        <v>0</v>
      </c>
      <c r="M40" s="234">
        <v>0</v>
      </c>
      <c r="N40" s="235">
        <v>0</v>
      </c>
      <c r="O40" s="234">
        <v>0</v>
      </c>
      <c r="P40" s="234">
        <v>0</v>
      </c>
      <c r="Q40" s="236">
        <v>0</v>
      </c>
      <c r="R40" s="234">
        <v>0</v>
      </c>
      <c r="S40" s="234">
        <v>-0.30399999999999999</v>
      </c>
      <c r="T40" s="235">
        <v>0</v>
      </c>
      <c r="U40" s="234">
        <v>0</v>
      </c>
      <c r="V40" s="234">
        <v>0</v>
      </c>
      <c r="W40" s="235">
        <v>0</v>
      </c>
      <c r="X40" s="234">
        <v>0</v>
      </c>
      <c r="Y40" s="234">
        <v>0</v>
      </c>
      <c r="Z40" s="236">
        <v>0</v>
      </c>
    </row>
    <row r="41" spans="1:26" ht="13.5" customHeight="1">
      <c r="A41" s="27" t="s">
        <v>460</v>
      </c>
      <c r="B41" s="28" t="s">
        <v>238</v>
      </c>
      <c r="C41" s="234">
        <v>0</v>
      </c>
      <c r="D41" s="234">
        <v>0</v>
      </c>
      <c r="E41" s="235">
        <v>0</v>
      </c>
      <c r="F41" s="234">
        <v>0</v>
      </c>
      <c r="G41" s="234">
        <v>0</v>
      </c>
      <c r="H41" s="235">
        <v>0</v>
      </c>
      <c r="I41" s="234">
        <v>0</v>
      </c>
      <c r="J41" s="234">
        <v>0</v>
      </c>
      <c r="K41" s="235">
        <v>0</v>
      </c>
      <c r="L41" s="234">
        <v>0</v>
      </c>
      <c r="M41" s="234">
        <v>0</v>
      </c>
      <c r="N41" s="235">
        <v>0</v>
      </c>
      <c r="O41" s="234">
        <v>0</v>
      </c>
      <c r="P41" s="234">
        <v>0</v>
      </c>
      <c r="Q41" s="236">
        <v>0</v>
      </c>
      <c r="R41" s="234">
        <v>0</v>
      </c>
      <c r="S41" s="234">
        <v>0</v>
      </c>
      <c r="T41" s="235">
        <v>0</v>
      </c>
      <c r="U41" s="234">
        <v>0</v>
      </c>
      <c r="V41" s="234">
        <v>0</v>
      </c>
      <c r="W41" s="235">
        <v>0</v>
      </c>
      <c r="X41" s="234">
        <v>0</v>
      </c>
      <c r="Y41" s="234">
        <v>0</v>
      </c>
      <c r="Z41" s="236">
        <v>0</v>
      </c>
    </row>
    <row r="42" spans="1:26" ht="13.5" customHeight="1">
      <c r="A42" s="33"/>
      <c r="B42" s="28" t="s">
        <v>193</v>
      </c>
      <c r="C42" s="234">
        <v>0</v>
      </c>
      <c r="D42" s="234">
        <v>0</v>
      </c>
      <c r="E42" s="235">
        <v>0</v>
      </c>
      <c r="F42" s="234">
        <v>0</v>
      </c>
      <c r="G42" s="234">
        <v>0</v>
      </c>
      <c r="H42" s="235">
        <v>0</v>
      </c>
      <c r="I42" s="234">
        <v>0</v>
      </c>
      <c r="J42" s="234">
        <v>0</v>
      </c>
      <c r="K42" s="235">
        <v>0</v>
      </c>
      <c r="L42" s="234">
        <v>0</v>
      </c>
      <c r="M42" s="234">
        <v>0</v>
      </c>
      <c r="N42" s="235">
        <v>0</v>
      </c>
      <c r="O42" s="234">
        <v>0</v>
      </c>
      <c r="P42" s="234">
        <v>0</v>
      </c>
      <c r="Q42" s="236">
        <v>0</v>
      </c>
      <c r="R42" s="234">
        <v>0</v>
      </c>
      <c r="S42" s="234">
        <v>-0.30399999999999999</v>
      </c>
      <c r="T42" s="235">
        <v>0</v>
      </c>
      <c r="U42" s="234">
        <v>0</v>
      </c>
      <c r="V42" s="234">
        <v>0</v>
      </c>
      <c r="W42" s="235">
        <v>0</v>
      </c>
      <c r="X42" s="234">
        <v>0</v>
      </c>
      <c r="Y42" s="234">
        <v>0</v>
      </c>
      <c r="Z42" s="236">
        <v>0</v>
      </c>
    </row>
    <row r="43" spans="1:26" ht="13.5" customHeight="1">
      <c r="A43" s="771" t="s">
        <v>531</v>
      </c>
      <c r="B43" s="771"/>
      <c r="C43" s="244">
        <v>1518139.56</v>
      </c>
      <c r="D43" s="244">
        <v>1494744.2409999999</v>
      </c>
      <c r="E43" s="245">
        <v>0.98499999999999999</v>
      </c>
      <c r="F43" s="244">
        <v>1181014.442</v>
      </c>
      <c r="G43" s="244">
        <v>1159158.4339999999</v>
      </c>
      <c r="H43" s="245">
        <v>0.98099999999999998</v>
      </c>
      <c r="I43" s="244">
        <v>556172.16</v>
      </c>
      <c r="J43" s="244">
        <v>538957.87100000004</v>
      </c>
      <c r="K43" s="245">
        <v>0.96899999999999997</v>
      </c>
      <c r="L43" s="244">
        <v>624842.28200000001</v>
      </c>
      <c r="M43" s="244">
        <v>620200.56299999997</v>
      </c>
      <c r="N43" s="245">
        <v>0.99299999999999999</v>
      </c>
      <c r="O43" s="244">
        <v>337125.11800000002</v>
      </c>
      <c r="P43" s="244">
        <v>335585.80699999997</v>
      </c>
      <c r="Q43" s="246">
        <v>0.995</v>
      </c>
      <c r="R43" s="244">
        <v>223440.636</v>
      </c>
      <c r="S43" s="244">
        <v>222354.943</v>
      </c>
      <c r="T43" s="245">
        <v>0.995</v>
      </c>
      <c r="U43" s="244">
        <v>135326.87</v>
      </c>
      <c r="V43" s="244">
        <v>130532.681</v>
      </c>
      <c r="W43" s="245">
        <v>0.96499999999999997</v>
      </c>
      <c r="X43" s="244">
        <v>12818.05</v>
      </c>
      <c r="Y43" s="244">
        <v>11249.46</v>
      </c>
      <c r="Z43" s="246">
        <v>0.878</v>
      </c>
    </row>
    <row r="44" spans="1:26" ht="13.5" customHeight="1">
      <c r="A44" s="771" t="s">
        <v>459</v>
      </c>
      <c r="B44" s="772"/>
      <c r="C44" s="244">
        <v>141989879.69999999</v>
      </c>
      <c r="D44" s="244">
        <v>139698869.09799999</v>
      </c>
      <c r="E44" s="245">
        <v>0.98399999999999999</v>
      </c>
      <c r="F44" s="244">
        <v>134950293.81</v>
      </c>
      <c r="G44" s="244">
        <v>132778056.347</v>
      </c>
      <c r="H44" s="245">
        <v>0.98399999999999999</v>
      </c>
      <c r="I44" s="244">
        <v>92639486.359999999</v>
      </c>
      <c r="J44" s="244">
        <v>90988108.217999995</v>
      </c>
      <c r="K44" s="245">
        <v>0.98199999999999998</v>
      </c>
      <c r="L44" s="244">
        <v>42310807.450000003</v>
      </c>
      <c r="M44" s="244">
        <v>41789948.129000001</v>
      </c>
      <c r="N44" s="245">
        <v>0.98799999999999999</v>
      </c>
      <c r="O44" s="244">
        <v>7039585.8899999997</v>
      </c>
      <c r="P44" s="244">
        <v>6920812.7510000002</v>
      </c>
      <c r="Q44" s="246">
        <v>0.98299999999999998</v>
      </c>
      <c r="R44" s="244">
        <v>26861261.633000001</v>
      </c>
      <c r="S44" s="244">
        <v>26631041.620000001</v>
      </c>
      <c r="T44" s="245">
        <v>0.99099999999999999</v>
      </c>
      <c r="U44" s="244">
        <v>62033762.696000002</v>
      </c>
      <c r="V44" s="244">
        <v>61237708.303000003</v>
      </c>
      <c r="W44" s="245">
        <v>0.98699999999999999</v>
      </c>
      <c r="X44" s="244">
        <v>28740543.419</v>
      </c>
      <c r="Y44" s="244">
        <v>28035255.559</v>
      </c>
      <c r="Z44" s="246">
        <v>0.97499999999999998</v>
      </c>
    </row>
    <row r="45" spans="1:26" ht="13.5" customHeight="1">
      <c r="A45" s="771" t="s">
        <v>528</v>
      </c>
      <c r="B45" s="771"/>
      <c r="C45" s="244">
        <v>18.317</v>
      </c>
      <c r="D45" s="244">
        <v>18.082999999999998</v>
      </c>
      <c r="E45" s="245">
        <v>0.98699999999999999</v>
      </c>
      <c r="F45" s="244">
        <v>18.317</v>
      </c>
      <c r="G45" s="244">
        <v>18.082999999999998</v>
      </c>
      <c r="H45" s="245">
        <v>0.98699999999999999</v>
      </c>
      <c r="I45" s="244">
        <v>14.09</v>
      </c>
      <c r="J45" s="244">
        <v>14.01</v>
      </c>
      <c r="K45" s="245">
        <v>0.99399999999999999</v>
      </c>
      <c r="L45" s="244">
        <v>4.2270000000000003</v>
      </c>
      <c r="M45" s="244">
        <v>4.0730000000000004</v>
      </c>
      <c r="N45" s="245">
        <v>0.96399999999999997</v>
      </c>
      <c r="O45" s="244">
        <v>0</v>
      </c>
      <c r="P45" s="244">
        <v>0</v>
      </c>
      <c r="Q45" s="246">
        <v>0</v>
      </c>
      <c r="R45" s="244">
        <v>2.6059999999999999</v>
      </c>
      <c r="S45" s="244">
        <v>2.6059999999999999</v>
      </c>
      <c r="T45" s="245">
        <v>1</v>
      </c>
      <c r="U45" s="244">
        <v>0</v>
      </c>
      <c r="V45" s="244">
        <v>0</v>
      </c>
      <c r="W45" s="245">
        <v>0</v>
      </c>
      <c r="X45" s="244">
        <v>0</v>
      </c>
      <c r="Y45" s="244">
        <v>0</v>
      </c>
      <c r="Z45" s="246">
        <v>0</v>
      </c>
    </row>
    <row r="46" spans="1:26" ht="13.5" customHeight="1">
      <c r="A46" s="798" t="s">
        <v>171</v>
      </c>
      <c r="B46" s="361" t="s">
        <v>214</v>
      </c>
      <c r="C46" s="247">
        <v>22712104.400000002</v>
      </c>
      <c r="D46" s="247">
        <v>22369436.356999997</v>
      </c>
      <c r="E46" s="248">
        <v>0.98499999999999999</v>
      </c>
      <c r="F46" s="247">
        <v>22706307.556000002</v>
      </c>
      <c r="G46" s="247">
        <v>22363796.899999999</v>
      </c>
      <c r="H46" s="248">
        <v>0.98499999999999999</v>
      </c>
      <c r="I46" s="247">
        <v>3468767.5669999998</v>
      </c>
      <c r="J46" s="247">
        <v>3345156.977</v>
      </c>
      <c r="K46" s="248">
        <v>0.96399999999999997</v>
      </c>
      <c r="L46" s="247">
        <v>19237539.989</v>
      </c>
      <c r="M46" s="247">
        <v>19018639.923</v>
      </c>
      <c r="N46" s="248">
        <v>0.98899999999999999</v>
      </c>
      <c r="O46" s="247">
        <v>5796.8440000000001</v>
      </c>
      <c r="P46" s="247">
        <v>5639.4570000000003</v>
      </c>
      <c r="Q46" s="249">
        <v>0.97299999999999998</v>
      </c>
      <c r="R46" s="247">
        <v>5229976.0149999997</v>
      </c>
      <c r="S46" s="247">
        <v>5167011.3360000001</v>
      </c>
      <c r="T46" s="248">
        <v>0.98799999999999999</v>
      </c>
      <c r="U46" s="247">
        <v>548724.38</v>
      </c>
      <c r="V46" s="247">
        <v>532879.85499999998</v>
      </c>
      <c r="W46" s="248">
        <v>0.97099999999999997</v>
      </c>
      <c r="X46" s="247">
        <v>108402.56</v>
      </c>
      <c r="Y46" s="247">
        <v>101707.24</v>
      </c>
      <c r="Z46" s="249">
        <v>0.93799999999999994</v>
      </c>
    </row>
    <row r="47" spans="1:26" ht="13.5" customHeight="1">
      <c r="A47" s="799"/>
      <c r="B47" s="28" t="s">
        <v>529</v>
      </c>
      <c r="C47" s="234">
        <v>1661595.2690000001</v>
      </c>
      <c r="D47" s="234">
        <v>1616270.612</v>
      </c>
      <c r="E47" s="237">
        <v>0.97299999999999998</v>
      </c>
      <c r="F47" s="234">
        <v>1550090.3430000001</v>
      </c>
      <c r="G47" s="234">
        <v>1505955.0919999999</v>
      </c>
      <c r="H47" s="237">
        <v>0.97199999999999998</v>
      </c>
      <c r="I47" s="234">
        <v>1530939.8840000001</v>
      </c>
      <c r="J47" s="234">
        <v>1487088.9779999999</v>
      </c>
      <c r="K47" s="237">
        <v>0.97099999999999997</v>
      </c>
      <c r="L47" s="234">
        <v>19150.458999999999</v>
      </c>
      <c r="M47" s="234">
        <v>18866.114000000001</v>
      </c>
      <c r="N47" s="237">
        <v>0.98499999999999999</v>
      </c>
      <c r="O47" s="234">
        <v>111504.92600000001</v>
      </c>
      <c r="P47" s="234">
        <v>110315.52</v>
      </c>
      <c r="Q47" s="236">
        <v>0.98899999999999999</v>
      </c>
      <c r="R47" s="234">
        <v>4882.0889999999999</v>
      </c>
      <c r="S47" s="234">
        <v>4641.0950000000003</v>
      </c>
      <c r="T47" s="237">
        <v>0.95099999999999996</v>
      </c>
      <c r="U47" s="234">
        <v>2147.433</v>
      </c>
      <c r="V47" s="234">
        <v>2140.8829999999998</v>
      </c>
      <c r="W47" s="237">
        <v>0.997</v>
      </c>
      <c r="X47" s="234">
        <v>4600.96</v>
      </c>
      <c r="Y47" s="234">
        <v>3632.2</v>
      </c>
      <c r="Z47" s="236">
        <v>0.78900000000000003</v>
      </c>
    </row>
    <row r="48" spans="1:26" ht="13.5" customHeight="1">
      <c r="A48" s="799"/>
      <c r="B48" s="356" t="s">
        <v>215</v>
      </c>
      <c r="C48" s="234">
        <v>16748848.429</v>
      </c>
      <c r="D48" s="234">
        <v>16610537.957</v>
      </c>
      <c r="E48" s="237">
        <v>0.99199999999999999</v>
      </c>
      <c r="F48" s="234">
        <v>16748349.26</v>
      </c>
      <c r="G48" s="234">
        <v>16610126.741</v>
      </c>
      <c r="H48" s="237">
        <v>0.99199999999999999</v>
      </c>
      <c r="I48" s="234">
        <v>0</v>
      </c>
      <c r="J48" s="234">
        <v>0</v>
      </c>
      <c r="K48" s="237">
        <v>0</v>
      </c>
      <c r="L48" s="234">
        <v>16748349.26</v>
      </c>
      <c r="M48" s="234">
        <v>16610126.741</v>
      </c>
      <c r="N48" s="237">
        <v>0.99199999999999999</v>
      </c>
      <c r="O48" s="234">
        <v>499.16899999999998</v>
      </c>
      <c r="P48" s="234">
        <v>411.21600000000001</v>
      </c>
      <c r="Q48" s="236">
        <v>0.82399999999999995</v>
      </c>
      <c r="R48" s="234">
        <v>15897983.213</v>
      </c>
      <c r="S48" s="234">
        <v>15770382.789999999</v>
      </c>
      <c r="T48" s="237">
        <v>0.99199999999999999</v>
      </c>
      <c r="U48" s="234">
        <v>0</v>
      </c>
      <c r="V48" s="234">
        <v>0</v>
      </c>
      <c r="W48" s="237">
        <v>0</v>
      </c>
      <c r="X48" s="234">
        <v>59419783.579999998</v>
      </c>
      <c r="Y48" s="234">
        <v>58821763.674999997</v>
      </c>
      <c r="Z48" s="236">
        <v>0.99</v>
      </c>
    </row>
    <row r="49" spans="1:26" ht="13.5" customHeight="1">
      <c r="A49" s="800"/>
      <c r="B49" s="414" t="s">
        <v>236</v>
      </c>
      <c r="C49" s="234">
        <v>2823290.4010000001</v>
      </c>
      <c r="D49" s="234">
        <v>2784178.6890000002</v>
      </c>
      <c r="E49" s="415">
        <v>0.98599999999999999</v>
      </c>
      <c r="F49" s="234">
        <v>2823288.7239999999</v>
      </c>
      <c r="G49" s="234">
        <v>2784177.0120000001</v>
      </c>
      <c r="H49" s="415">
        <v>0.98599999999999999</v>
      </c>
      <c r="I49" s="234">
        <v>2823238.43</v>
      </c>
      <c r="J49" s="234">
        <v>2784132.2459999998</v>
      </c>
      <c r="K49" s="415">
        <v>0.98599999999999999</v>
      </c>
      <c r="L49" s="234">
        <v>50.293999999999997</v>
      </c>
      <c r="M49" s="234">
        <v>44.765999999999998</v>
      </c>
      <c r="N49" s="415">
        <v>0.89</v>
      </c>
      <c r="O49" s="234">
        <v>1.677</v>
      </c>
      <c r="P49" s="234">
        <v>1.677</v>
      </c>
      <c r="Q49" s="415">
        <v>1</v>
      </c>
      <c r="R49" s="234">
        <v>0</v>
      </c>
      <c r="S49" s="234">
        <v>-5.7000000000000002E-2</v>
      </c>
      <c r="T49" s="415">
        <v>0</v>
      </c>
      <c r="U49" s="234">
        <v>217881.682</v>
      </c>
      <c r="V49" s="234">
        <v>211684.47700000001</v>
      </c>
      <c r="W49" s="415">
        <v>0.97199999999999998</v>
      </c>
      <c r="X49" s="234">
        <v>273.94</v>
      </c>
      <c r="Y49" s="234">
        <v>273.94</v>
      </c>
      <c r="Z49" s="415">
        <v>1</v>
      </c>
    </row>
    <row r="50" spans="1:26" ht="13.5" customHeight="1">
      <c r="A50" s="801" t="s">
        <v>223</v>
      </c>
      <c r="B50" s="355" t="s">
        <v>530</v>
      </c>
      <c r="C50" s="247">
        <v>0</v>
      </c>
      <c r="D50" s="247">
        <v>0</v>
      </c>
      <c r="E50" s="390">
        <v>0</v>
      </c>
      <c r="F50" s="247">
        <v>0</v>
      </c>
      <c r="G50" s="247">
        <v>0</v>
      </c>
      <c r="H50" s="390">
        <v>0</v>
      </c>
      <c r="I50" s="247">
        <v>0</v>
      </c>
      <c r="J50" s="247">
        <v>0</v>
      </c>
      <c r="K50" s="390">
        <v>0</v>
      </c>
      <c r="L50" s="247">
        <v>0</v>
      </c>
      <c r="M50" s="247">
        <v>0</v>
      </c>
      <c r="N50" s="390">
        <v>0</v>
      </c>
      <c r="O50" s="247">
        <v>0</v>
      </c>
      <c r="P50" s="247">
        <v>0</v>
      </c>
      <c r="Q50" s="390">
        <v>0</v>
      </c>
      <c r="R50" s="247">
        <v>0</v>
      </c>
      <c r="S50" s="247">
        <v>0</v>
      </c>
      <c r="T50" s="390">
        <v>0</v>
      </c>
      <c r="U50" s="247">
        <v>0</v>
      </c>
      <c r="V50" s="247">
        <v>0</v>
      </c>
      <c r="W50" s="390">
        <v>0</v>
      </c>
      <c r="X50" s="247">
        <v>0</v>
      </c>
      <c r="Y50" s="247">
        <v>0</v>
      </c>
      <c r="Z50" s="390">
        <v>0</v>
      </c>
    </row>
    <row r="51" spans="1:26" ht="13.5" customHeight="1">
      <c r="A51" s="802"/>
      <c r="B51" s="414" t="s">
        <v>143</v>
      </c>
      <c r="C51" s="239">
        <v>2051355.8130000001</v>
      </c>
      <c r="D51" s="239">
        <v>2017759.746</v>
      </c>
      <c r="E51" s="416">
        <v>0.98399999999999999</v>
      </c>
      <c r="F51" s="239">
        <v>2051346.868</v>
      </c>
      <c r="G51" s="239">
        <v>2017750.801</v>
      </c>
      <c r="H51" s="416">
        <v>0.98399999999999999</v>
      </c>
      <c r="I51" s="239">
        <v>1995856.7890000001</v>
      </c>
      <c r="J51" s="239">
        <v>1962871.034</v>
      </c>
      <c r="K51" s="416">
        <v>0.98299999999999998</v>
      </c>
      <c r="L51" s="239">
        <v>55490.078999999998</v>
      </c>
      <c r="M51" s="239">
        <v>54879.767</v>
      </c>
      <c r="N51" s="416">
        <v>0.98899999999999999</v>
      </c>
      <c r="O51" s="239">
        <v>8.9450000000000003</v>
      </c>
      <c r="P51" s="239">
        <v>8.9450000000000003</v>
      </c>
      <c r="Q51" s="416">
        <v>1</v>
      </c>
      <c r="R51" s="239">
        <v>6.8520000000000003</v>
      </c>
      <c r="S51" s="239">
        <v>6.8520000000000003</v>
      </c>
      <c r="T51" s="416">
        <v>1</v>
      </c>
      <c r="U51" s="239">
        <v>969306.23600000003</v>
      </c>
      <c r="V51" s="239">
        <v>954617.25800000003</v>
      </c>
      <c r="W51" s="416">
        <v>0.98499999999999999</v>
      </c>
      <c r="X51" s="239">
        <v>0</v>
      </c>
      <c r="Y51" s="239">
        <v>0</v>
      </c>
      <c r="Z51" s="416">
        <v>0</v>
      </c>
    </row>
    <row r="52" spans="1:26" ht="13.5" customHeight="1">
      <c r="A52" s="801" t="s">
        <v>225</v>
      </c>
      <c r="B52" s="22" t="s">
        <v>533</v>
      </c>
      <c r="C52" s="234">
        <v>55452.433000000005</v>
      </c>
      <c r="D52" s="234">
        <v>54861.284000000007</v>
      </c>
      <c r="E52" s="235">
        <v>0.98899999999999999</v>
      </c>
      <c r="F52" s="234">
        <v>55394.273000000001</v>
      </c>
      <c r="G52" s="234">
        <v>54803.124000000003</v>
      </c>
      <c r="H52" s="235">
        <v>0.98899999999999999</v>
      </c>
      <c r="I52" s="234">
        <v>27247.210999999999</v>
      </c>
      <c r="J52" s="234">
        <v>26700.567999999999</v>
      </c>
      <c r="K52" s="235">
        <v>0.98</v>
      </c>
      <c r="L52" s="234">
        <v>28147.062000000002</v>
      </c>
      <c r="M52" s="234">
        <v>28102.556</v>
      </c>
      <c r="N52" s="235">
        <v>0.998</v>
      </c>
      <c r="O52" s="234">
        <v>58.16</v>
      </c>
      <c r="P52" s="234">
        <v>58.16</v>
      </c>
      <c r="Q52" s="236">
        <v>1</v>
      </c>
      <c r="R52" s="234">
        <v>12992.918</v>
      </c>
      <c r="S52" s="234">
        <v>12984.223</v>
      </c>
      <c r="T52" s="235">
        <v>0.999</v>
      </c>
      <c r="U52" s="234">
        <v>6586.1019999999999</v>
      </c>
      <c r="V52" s="234">
        <v>6454.1719999999996</v>
      </c>
      <c r="W52" s="235">
        <v>0.98</v>
      </c>
      <c r="X52" s="234">
        <v>614.96</v>
      </c>
      <c r="Y52" s="234">
        <v>614.96</v>
      </c>
      <c r="Z52" s="236">
        <v>1</v>
      </c>
    </row>
    <row r="53" spans="1:26" ht="13.5" customHeight="1">
      <c r="A53" s="802"/>
      <c r="B53" s="35" t="s">
        <v>174</v>
      </c>
      <c r="C53" s="239">
        <v>268359.11300000001</v>
      </c>
      <c r="D53" s="239">
        <v>266415.51999999996</v>
      </c>
      <c r="E53" s="240">
        <v>0.99299999999999999</v>
      </c>
      <c r="F53" s="239">
        <v>257548.935</v>
      </c>
      <c r="G53" s="239">
        <v>255654.37899999999</v>
      </c>
      <c r="H53" s="240">
        <v>0.99299999999999999</v>
      </c>
      <c r="I53" s="239">
        <v>168769.94099999999</v>
      </c>
      <c r="J53" s="239">
        <v>167176.39000000001</v>
      </c>
      <c r="K53" s="240">
        <v>0.99099999999999999</v>
      </c>
      <c r="L53" s="239">
        <v>88778.994000000006</v>
      </c>
      <c r="M53" s="239">
        <v>88477.989000000001</v>
      </c>
      <c r="N53" s="240">
        <v>0.997</v>
      </c>
      <c r="O53" s="239">
        <v>10810.178</v>
      </c>
      <c r="P53" s="239">
        <v>10761.141</v>
      </c>
      <c r="Q53" s="230">
        <v>0.995</v>
      </c>
      <c r="R53" s="239">
        <v>47309.154999999999</v>
      </c>
      <c r="S53" s="239">
        <v>47157.269</v>
      </c>
      <c r="T53" s="240">
        <v>0.997</v>
      </c>
      <c r="U53" s="239">
        <v>102791.481</v>
      </c>
      <c r="V53" s="239">
        <v>102307.73299999999</v>
      </c>
      <c r="W53" s="240">
        <v>0.995</v>
      </c>
      <c r="X53" s="239">
        <v>70561.23</v>
      </c>
      <c r="Y53" s="239">
        <v>70262.429999999993</v>
      </c>
      <c r="Z53" s="230">
        <v>0.996</v>
      </c>
    </row>
    <row r="54" spans="1:26" ht="13.5" customHeight="1">
      <c r="A54" s="100" t="s">
        <v>226</v>
      </c>
      <c r="B54" s="23" t="s">
        <v>535</v>
      </c>
      <c r="C54" s="234">
        <v>705223.85699999996</v>
      </c>
      <c r="D54" s="234">
        <v>686710.02600000007</v>
      </c>
      <c r="E54" s="237">
        <v>0.97399999999999998</v>
      </c>
      <c r="F54" s="234">
        <v>705026.08100000001</v>
      </c>
      <c r="G54" s="234">
        <v>686514.22100000002</v>
      </c>
      <c r="H54" s="237">
        <v>0.97399999999999998</v>
      </c>
      <c r="I54" s="234">
        <v>705026.08100000001</v>
      </c>
      <c r="J54" s="234">
        <v>686514.22100000002</v>
      </c>
      <c r="K54" s="237">
        <v>0.97399999999999998</v>
      </c>
      <c r="L54" s="234">
        <v>0</v>
      </c>
      <c r="M54" s="234">
        <v>0</v>
      </c>
      <c r="N54" s="237">
        <v>0</v>
      </c>
      <c r="O54" s="234">
        <v>197.77600000000001</v>
      </c>
      <c r="P54" s="234">
        <v>195.80500000000001</v>
      </c>
      <c r="Q54" s="236">
        <v>0.99</v>
      </c>
      <c r="R54" s="234">
        <v>1.157</v>
      </c>
      <c r="S54" s="234">
        <v>1.157</v>
      </c>
      <c r="T54" s="237">
        <v>1</v>
      </c>
      <c r="U54" s="234">
        <v>529634.21699999995</v>
      </c>
      <c r="V54" s="234">
        <v>516618.05900000001</v>
      </c>
      <c r="W54" s="237">
        <v>0.97499999999999998</v>
      </c>
      <c r="X54" s="234">
        <v>204.15</v>
      </c>
      <c r="Y54" s="234">
        <v>204.15</v>
      </c>
      <c r="Z54" s="236">
        <v>1</v>
      </c>
    </row>
    <row r="55" spans="1:26" ht="13.5" customHeight="1">
      <c r="A55" s="766" t="s">
        <v>536</v>
      </c>
      <c r="B55" s="767"/>
      <c r="C55" s="244">
        <v>0</v>
      </c>
      <c r="D55" s="244">
        <v>0</v>
      </c>
      <c r="E55" s="251">
        <v>0</v>
      </c>
      <c r="F55" s="244">
        <v>0</v>
      </c>
      <c r="G55" s="244">
        <v>0</v>
      </c>
      <c r="H55" s="251">
        <v>0</v>
      </c>
      <c r="I55" s="244">
        <v>0</v>
      </c>
      <c r="J55" s="244">
        <v>0</v>
      </c>
      <c r="K55" s="251">
        <v>0</v>
      </c>
      <c r="L55" s="244">
        <v>0</v>
      </c>
      <c r="M55" s="244">
        <v>0</v>
      </c>
      <c r="N55" s="251">
        <v>0</v>
      </c>
      <c r="O55" s="244">
        <v>0</v>
      </c>
      <c r="P55" s="244">
        <v>0</v>
      </c>
      <c r="Q55" s="251">
        <v>0</v>
      </c>
      <c r="R55" s="244">
        <v>0</v>
      </c>
      <c r="S55" s="244">
        <v>0</v>
      </c>
      <c r="T55" s="251">
        <v>0</v>
      </c>
      <c r="U55" s="244">
        <v>0</v>
      </c>
      <c r="V55" s="244">
        <v>0</v>
      </c>
      <c r="W55" s="251">
        <v>0</v>
      </c>
      <c r="X55" s="244">
        <v>0</v>
      </c>
      <c r="Y55" s="244">
        <v>0</v>
      </c>
      <c r="Z55" s="251">
        <v>0</v>
      </c>
    </row>
    <row r="56" spans="1:26" ht="13.5" customHeight="1">
      <c r="A56" s="766" t="s">
        <v>537</v>
      </c>
      <c r="B56" s="767"/>
      <c r="C56" s="244">
        <v>10335898.676000001</v>
      </c>
      <c r="D56" s="244">
        <v>10074220.43</v>
      </c>
      <c r="E56" s="245">
        <v>0.97499999999999998</v>
      </c>
      <c r="F56" s="244">
        <v>10335898.676000001</v>
      </c>
      <c r="G56" s="244">
        <v>10074220.683</v>
      </c>
      <c r="H56" s="245">
        <v>0.97499999999999998</v>
      </c>
      <c r="I56" s="244">
        <v>10335803.547</v>
      </c>
      <c r="J56" s="244">
        <v>10074165.687999999</v>
      </c>
      <c r="K56" s="245">
        <v>0.97499999999999998</v>
      </c>
      <c r="L56" s="244">
        <v>95.129000000000005</v>
      </c>
      <c r="M56" s="244">
        <v>54.994999999999997</v>
      </c>
      <c r="N56" s="245">
        <v>0.57799999999999996</v>
      </c>
      <c r="O56" s="244">
        <v>0</v>
      </c>
      <c r="P56" s="244">
        <v>-0.253</v>
      </c>
      <c r="Q56" s="246">
        <v>0</v>
      </c>
      <c r="R56" s="244">
        <v>5.484</v>
      </c>
      <c r="S56" s="244">
        <v>0.82499999999999996</v>
      </c>
      <c r="T56" s="245">
        <v>0.15</v>
      </c>
      <c r="U56" s="244">
        <v>1448773.0460000001</v>
      </c>
      <c r="V56" s="244">
        <v>1415569.865</v>
      </c>
      <c r="W56" s="245">
        <v>0.97699999999999998</v>
      </c>
      <c r="X56" s="244">
        <v>0</v>
      </c>
      <c r="Y56" s="244">
        <v>0</v>
      </c>
      <c r="Z56" s="246">
        <v>0</v>
      </c>
    </row>
    <row r="57" spans="1:26" ht="13.5" customHeight="1">
      <c r="A57" s="766" t="s">
        <v>396</v>
      </c>
      <c r="B57" s="767"/>
      <c r="C57" s="244">
        <v>416583.97899999999</v>
      </c>
      <c r="D57" s="244">
        <v>410367.43900000001</v>
      </c>
      <c r="E57" s="245">
        <v>0.98499999999999999</v>
      </c>
      <c r="F57" s="244">
        <v>393506.81900000002</v>
      </c>
      <c r="G57" s="244">
        <v>387568.03200000001</v>
      </c>
      <c r="H57" s="245">
        <v>0.98499999999999999</v>
      </c>
      <c r="I57" s="244">
        <v>226844.497</v>
      </c>
      <c r="J57" s="244">
        <v>222491.49299999999</v>
      </c>
      <c r="K57" s="245">
        <v>0.98099999999999998</v>
      </c>
      <c r="L57" s="244">
        <v>166662.32199999999</v>
      </c>
      <c r="M57" s="244">
        <v>165076.53899999999</v>
      </c>
      <c r="N57" s="245">
        <v>0.99</v>
      </c>
      <c r="O57" s="244">
        <v>23077.16</v>
      </c>
      <c r="P57" s="244">
        <v>22799.406999999999</v>
      </c>
      <c r="Q57" s="246">
        <v>0.98799999999999999</v>
      </c>
      <c r="R57" s="244">
        <v>120748.71</v>
      </c>
      <c r="S57" s="244">
        <v>119867.66</v>
      </c>
      <c r="T57" s="245">
        <v>0.99299999999999999</v>
      </c>
      <c r="U57" s="244">
        <v>100152.56</v>
      </c>
      <c r="V57" s="244">
        <v>99243.198000000004</v>
      </c>
      <c r="W57" s="245">
        <v>0.99099999999999999</v>
      </c>
      <c r="X57" s="244">
        <v>44823.1</v>
      </c>
      <c r="Y57" s="244">
        <v>43158.73</v>
      </c>
      <c r="Z57" s="246">
        <v>0.96299999999999997</v>
      </c>
    </row>
    <row r="58" spans="1:26" ht="13.5" customHeight="1">
      <c r="A58" s="801" t="s">
        <v>387</v>
      </c>
      <c r="B58" s="23" t="s">
        <v>377</v>
      </c>
      <c r="C58" s="247">
        <v>48710.294000000002</v>
      </c>
      <c r="D58" s="247">
        <v>46280.284000000007</v>
      </c>
      <c r="E58" s="248">
        <v>0.95</v>
      </c>
      <c r="F58" s="247">
        <v>48707.644</v>
      </c>
      <c r="G58" s="247">
        <v>46278.446000000004</v>
      </c>
      <c r="H58" s="248">
        <v>0.95</v>
      </c>
      <c r="I58" s="247">
        <v>10148.433000000001</v>
      </c>
      <c r="J58" s="247">
        <v>9249.86</v>
      </c>
      <c r="K58" s="248">
        <v>0.91100000000000003</v>
      </c>
      <c r="L58" s="247">
        <v>38559.211000000003</v>
      </c>
      <c r="M58" s="247">
        <v>37028.586000000003</v>
      </c>
      <c r="N58" s="248">
        <v>0.96</v>
      </c>
      <c r="O58" s="247">
        <v>2.65</v>
      </c>
      <c r="P58" s="247">
        <v>1.8380000000000001</v>
      </c>
      <c r="Q58" s="249">
        <v>0.69399999999999995</v>
      </c>
      <c r="R58" s="247">
        <v>25679.149000000001</v>
      </c>
      <c r="S58" s="247">
        <v>24878.241999999998</v>
      </c>
      <c r="T58" s="248">
        <v>0.96899999999999997</v>
      </c>
      <c r="U58" s="247">
        <v>0</v>
      </c>
      <c r="V58" s="247">
        <v>0</v>
      </c>
      <c r="W58" s="248">
        <v>0</v>
      </c>
      <c r="X58" s="247">
        <v>0</v>
      </c>
      <c r="Y58" s="247">
        <v>0</v>
      </c>
      <c r="Z58" s="249">
        <v>0</v>
      </c>
    </row>
    <row r="59" spans="1:26" ht="13.5" customHeight="1">
      <c r="A59" s="803"/>
      <c r="B59" s="24" t="s">
        <v>378</v>
      </c>
      <c r="C59" s="234">
        <v>231463.663</v>
      </c>
      <c r="D59" s="234">
        <v>225348.329</v>
      </c>
      <c r="E59" s="237">
        <v>0.97399999999999998</v>
      </c>
      <c r="F59" s="234">
        <v>231412.611</v>
      </c>
      <c r="G59" s="234">
        <v>225300.652</v>
      </c>
      <c r="H59" s="237">
        <v>0.97399999999999998</v>
      </c>
      <c r="I59" s="234">
        <v>231407.07500000001</v>
      </c>
      <c r="J59" s="234">
        <v>225295.11600000001</v>
      </c>
      <c r="K59" s="237">
        <v>0.97399999999999998</v>
      </c>
      <c r="L59" s="234">
        <v>5.5359999999999996</v>
      </c>
      <c r="M59" s="234">
        <v>5.5359999999999996</v>
      </c>
      <c r="N59" s="237">
        <v>1</v>
      </c>
      <c r="O59" s="234">
        <v>51.052</v>
      </c>
      <c r="P59" s="234">
        <v>47.677</v>
      </c>
      <c r="Q59" s="236">
        <v>0.93400000000000005</v>
      </c>
      <c r="R59" s="234">
        <v>0.44400000000000001</v>
      </c>
      <c r="S59" s="234">
        <v>0.44400000000000001</v>
      </c>
      <c r="T59" s="237">
        <v>1</v>
      </c>
      <c r="U59" s="234">
        <v>161552.639</v>
      </c>
      <c r="V59" s="234">
        <v>157691.15599999999</v>
      </c>
      <c r="W59" s="237">
        <v>0.97599999999999998</v>
      </c>
      <c r="X59" s="234">
        <v>0</v>
      </c>
      <c r="Y59" s="234">
        <v>0</v>
      </c>
      <c r="Z59" s="236">
        <v>0</v>
      </c>
    </row>
    <row r="60" spans="1:26" ht="13.5" customHeight="1">
      <c r="A60" s="803"/>
      <c r="B60" s="466" t="s">
        <v>540</v>
      </c>
      <c r="C60" s="234">
        <v>44489029.067999996</v>
      </c>
      <c r="D60" s="234">
        <v>43622180.772</v>
      </c>
      <c r="E60" s="237">
        <v>0.98099999999999998</v>
      </c>
      <c r="F60" s="234">
        <v>44411910.675999999</v>
      </c>
      <c r="G60" s="234">
        <v>43545671.325999998</v>
      </c>
      <c r="H60" s="237">
        <v>0.98</v>
      </c>
      <c r="I60" s="234">
        <v>20319193.706999999</v>
      </c>
      <c r="J60" s="234">
        <v>19639555.828000002</v>
      </c>
      <c r="K60" s="237">
        <v>0.96699999999999997</v>
      </c>
      <c r="L60" s="234">
        <v>24092716.969000001</v>
      </c>
      <c r="M60" s="234">
        <v>23906115.498</v>
      </c>
      <c r="N60" s="237">
        <v>0.99199999999999999</v>
      </c>
      <c r="O60" s="234">
        <v>77118.392000000007</v>
      </c>
      <c r="P60" s="234">
        <v>76509.445999999996</v>
      </c>
      <c r="Q60" s="236">
        <v>0.99199999999999999</v>
      </c>
      <c r="R60" s="234">
        <v>334345.212</v>
      </c>
      <c r="S60" s="234">
        <v>333340.592</v>
      </c>
      <c r="T60" s="237">
        <v>0.997</v>
      </c>
      <c r="U60" s="234">
        <v>3080023.7379999999</v>
      </c>
      <c r="V60" s="234">
        <v>2977923.9550000001</v>
      </c>
      <c r="W60" s="237">
        <v>0.96699999999999997</v>
      </c>
      <c r="X60" s="234">
        <v>284721.71500000003</v>
      </c>
      <c r="Y60" s="234">
        <v>280266.48499999999</v>
      </c>
      <c r="Z60" s="236">
        <v>0.98399999999999999</v>
      </c>
    </row>
    <row r="61" spans="1:26" ht="13.5" customHeight="1">
      <c r="A61" s="802"/>
      <c r="B61" s="35" t="s">
        <v>541</v>
      </c>
      <c r="C61" s="239">
        <v>0</v>
      </c>
      <c r="D61" s="239">
        <v>0</v>
      </c>
      <c r="E61" s="252">
        <v>0</v>
      </c>
      <c r="F61" s="239">
        <v>0</v>
      </c>
      <c r="G61" s="239">
        <v>0</v>
      </c>
      <c r="H61" s="252">
        <v>0</v>
      </c>
      <c r="I61" s="239">
        <v>0</v>
      </c>
      <c r="J61" s="239">
        <v>0</v>
      </c>
      <c r="K61" s="252">
        <v>0</v>
      </c>
      <c r="L61" s="239">
        <v>0</v>
      </c>
      <c r="M61" s="239">
        <v>0</v>
      </c>
      <c r="N61" s="252">
        <v>0</v>
      </c>
      <c r="O61" s="239">
        <v>0</v>
      </c>
      <c r="P61" s="239">
        <v>0</v>
      </c>
      <c r="Q61" s="252">
        <v>0</v>
      </c>
      <c r="R61" s="239">
        <v>0</v>
      </c>
      <c r="S61" s="239">
        <v>0</v>
      </c>
      <c r="T61" s="252">
        <v>0</v>
      </c>
      <c r="U61" s="239">
        <v>0</v>
      </c>
      <c r="V61" s="239">
        <v>0</v>
      </c>
      <c r="W61" s="252">
        <v>0</v>
      </c>
      <c r="X61" s="239">
        <v>0</v>
      </c>
      <c r="Y61" s="239">
        <v>0</v>
      </c>
      <c r="Z61" s="252">
        <v>0</v>
      </c>
    </row>
    <row r="62" spans="1:26" ht="13.5" customHeight="1">
      <c r="A62" s="766" t="s">
        <v>175</v>
      </c>
      <c r="B62" s="767"/>
      <c r="C62" s="244">
        <v>1698242.635</v>
      </c>
      <c r="D62" s="244">
        <v>1682263.7620000001</v>
      </c>
      <c r="E62" s="251">
        <v>0.99099999999999999</v>
      </c>
      <c r="F62" s="244">
        <v>1698242.635</v>
      </c>
      <c r="G62" s="244">
        <v>1682263.7620000001</v>
      </c>
      <c r="H62" s="251">
        <v>0.99099999999999999</v>
      </c>
      <c r="I62" s="244">
        <v>1591423.1189999999</v>
      </c>
      <c r="J62" s="244">
        <v>1584754.5209999999</v>
      </c>
      <c r="K62" s="251">
        <v>0.996</v>
      </c>
      <c r="L62" s="244">
        <v>106819.516</v>
      </c>
      <c r="M62" s="244">
        <v>97509.240999999995</v>
      </c>
      <c r="N62" s="251">
        <v>0.91300000000000003</v>
      </c>
      <c r="O62" s="244">
        <v>0</v>
      </c>
      <c r="P62" s="244">
        <v>0</v>
      </c>
      <c r="Q62" s="251">
        <v>0</v>
      </c>
      <c r="R62" s="244">
        <v>6108.6629999999996</v>
      </c>
      <c r="S62" s="244">
        <v>5954.9960000000001</v>
      </c>
      <c r="T62" s="251">
        <v>0.97499999999999998</v>
      </c>
      <c r="U62" s="244">
        <v>22.468</v>
      </c>
      <c r="V62" s="244">
        <v>22.468</v>
      </c>
      <c r="W62" s="251">
        <v>1</v>
      </c>
      <c r="X62" s="244">
        <v>212796.56</v>
      </c>
      <c r="Y62" s="244">
        <v>211083.46</v>
      </c>
      <c r="Z62" s="251">
        <v>0.99199999999999999</v>
      </c>
    </row>
    <row r="63" spans="1:26" ht="13.5" customHeight="1">
      <c r="A63" s="766" t="s">
        <v>686</v>
      </c>
      <c r="B63" s="767"/>
      <c r="C63" s="244">
        <v>980142.201</v>
      </c>
      <c r="D63" s="244">
        <v>964193.99</v>
      </c>
      <c r="E63" s="251">
        <v>0.98399999999999999</v>
      </c>
      <c r="F63" s="244">
        <v>980142.201</v>
      </c>
      <c r="G63" s="244">
        <v>964193.99</v>
      </c>
      <c r="H63" s="251">
        <v>0.98399999999999999</v>
      </c>
      <c r="I63" s="244">
        <v>97508.614000000001</v>
      </c>
      <c r="J63" s="244">
        <v>93571.104999999996</v>
      </c>
      <c r="K63" s="251">
        <v>0.96</v>
      </c>
      <c r="L63" s="244">
        <v>882633.58700000006</v>
      </c>
      <c r="M63" s="244">
        <v>870622.88500000001</v>
      </c>
      <c r="N63" s="251">
        <v>0.98599999999999999</v>
      </c>
      <c r="O63" s="244">
        <v>0</v>
      </c>
      <c r="P63" s="244">
        <v>0</v>
      </c>
      <c r="Q63" s="251">
        <v>0</v>
      </c>
      <c r="R63" s="244">
        <v>2057733.564</v>
      </c>
      <c r="S63" s="244">
        <v>2041510.5959999999</v>
      </c>
      <c r="T63" s="251">
        <v>0.99199999999999999</v>
      </c>
      <c r="U63" s="244">
        <v>8.57</v>
      </c>
      <c r="V63" s="244">
        <v>8.57</v>
      </c>
      <c r="W63" s="253">
        <v>1</v>
      </c>
      <c r="X63" s="244">
        <v>3331.09</v>
      </c>
      <c r="Y63" s="244">
        <v>3248</v>
      </c>
      <c r="Z63" s="251">
        <v>0.97499999999999998</v>
      </c>
    </row>
    <row r="64" spans="1:26" ht="13.5" customHeight="1">
      <c r="A64" s="766" t="s">
        <v>539</v>
      </c>
      <c r="B64" s="767"/>
      <c r="C64" s="244">
        <v>0</v>
      </c>
      <c r="D64" s="244">
        <v>0</v>
      </c>
      <c r="E64" s="251">
        <v>0</v>
      </c>
      <c r="F64" s="244">
        <v>0</v>
      </c>
      <c r="G64" s="244">
        <v>0</v>
      </c>
      <c r="H64" s="251">
        <v>0</v>
      </c>
      <c r="I64" s="244">
        <v>0</v>
      </c>
      <c r="J64" s="244">
        <v>0</v>
      </c>
      <c r="K64" s="251">
        <v>0</v>
      </c>
      <c r="L64" s="244">
        <v>0</v>
      </c>
      <c r="M64" s="244">
        <v>0</v>
      </c>
      <c r="N64" s="251">
        <v>0</v>
      </c>
      <c r="O64" s="244">
        <v>0</v>
      </c>
      <c r="P64" s="244">
        <v>0</v>
      </c>
      <c r="Q64" s="251">
        <v>0</v>
      </c>
      <c r="R64" s="244">
        <v>0</v>
      </c>
      <c r="S64" s="244">
        <v>0</v>
      </c>
      <c r="T64" s="251">
        <v>0</v>
      </c>
      <c r="U64" s="244">
        <v>0</v>
      </c>
      <c r="V64" s="244">
        <v>0</v>
      </c>
      <c r="W64" s="251">
        <v>0</v>
      </c>
      <c r="X64" s="244">
        <v>0</v>
      </c>
      <c r="Y64" s="244">
        <v>0</v>
      </c>
      <c r="Z64" s="251">
        <v>0</v>
      </c>
    </row>
    <row r="65" spans="1:26" ht="13.5" customHeight="1">
      <c r="A65" s="771" t="s">
        <v>199</v>
      </c>
      <c r="B65" s="771"/>
      <c r="C65" s="244">
        <v>4394266.8130000001</v>
      </c>
      <c r="D65" s="244">
        <v>4329871.466</v>
      </c>
      <c r="E65" s="245">
        <v>0.98499999999999999</v>
      </c>
      <c r="F65" s="244">
        <v>4390522.574</v>
      </c>
      <c r="G65" s="244">
        <v>4326228.4939999999</v>
      </c>
      <c r="H65" s="245">
        <v>0.98499999999999999</v>
      </c>
      <c r="I65" s="244">
        <v>316240.46299999999</v>
      </c>
      <c r="J65" s="244">
        <v>307859.13199999998</v>
      </c>
      <c r="K65" s="245">
        <v>0.97299999999999998</v>
      </c>
      <c r="L65" s="244">
        <v>4074282.111</v>
      </c>
      <c r="M65" s="244">
        <v>4018369.3620000002</v>
      </c>
      <c r="N65" s="245">
        <v>0.98599999999999999</v>
      </c>
      <c r="O65" s="244">
        <v>3744.239</v>
      </c>
      <c r="P65" s="244">
        <v>3642.9720000000002</v>
      </c>
      <c r="Q65" s="246">
        <v>0.97299999999999998</v>
      </c>
      <c r="R65" s="244">
        <v>2750398.0830000001</v>
      </c>
      <c r="S65" s="244">
        <v>2701226.7760000001</v>
      </c>
      <c r="T65" s="245">
        <v>0.98199999999999998</v>
      </c>
      <c r="U65" s="244">
        <v>75899.540999999997</v>
      </c>
      <c r="V65" s="244">
        <v>74203.235000000001</v>
      </c>
      <c r="W65" s="245">
        <v>0.97799999999999998</v>
      </c>
      <c r="X65" s="244">
        <v>47552.175000000003</v>
      </c>
      <c r="Y65" s="244">
        <v>47172.205000000002</v>
      </c>
      <c r="Z65" s="246">
        <v>0.99199999999999999</v>
      </c>
    </row>
    <row r="66" spans="1:26" ht="13.5" customHeight="1">
      <c r="A66" s="771" t="s">
        <v>538</v>
      </c>
      <c r="B66" s="771"/>
      <c r="C66" s="244">
        <v>18307298.269000001</v>
      </c>
      <c r="D66" s="244">
        <v>17852041.376000002</v>
      </c>
      <c r="E66" s="245">
        <v>0.97499999999999998</v>
      </c>
      <c r="F66" s="244">
        <v>18284731.534000002</v>
      </c>
      <c r="G66" s="244">
        <v>17829824.328000002</v>
      </c>
      <c r="H66" s="245">
        <v>0.97499999999999998</v>
      </c>
      <c r="I66" s="244">
        <v>10711733.787</v>
      </c>
      <c r="J66" s="244">
        <v>10371278.890000001</v>
      </c>
      <c r="K66" s="245">
        <v>0.96799999999999997</v>
      </c>
      <c r="L66" s="244">
        <v>7572997.7470000004</v>
      </c>
      <c r="M66" s="244">
        <v>7458545.4380000001</v>
      </c>
      <c r="N66" s="245">
        <v>0.98499999999999999</v>
      </c>
      <c r="O66" s="244">
        <v>22566.735000000001</v>
      </c>
      <c r="P66" s="244">
        <v>22217.047999999999</v>
      </c>
      <c r="Q66" s="246">
        <v>0.98499999999999999</v>
      </c>
      <c r="R66" s="244">
        <v>4911391.4419999998</v>
      </c>
      <c r="S66" s="244">
        <v>4855508.8640000001</v>
      </c>
      <c r="T66" s="245">
        <v>0.98899999999999999</v>
      </c>
      <c r="U66" s="244">
        <v>1346872.862</v>
      </c>
      <c r="V66" s="244">
        <v>1308244.997</v>
      </c>
      <c r="W66" s="245">
        <v>0.97099999999999997</v>
      </c>
      <c r="X66" s="244">
        <v>8153505.4400000004</v>
      </c>
      <c r="Y66" s="244">
        <v>8000383.2800000003</v>
      </c>
      <c r="Z66" s="246">
        <v>0.98099999999999998</v>
      </c>
    </row>
    <row r="67" spans="1:26" ht="13.5" customHeight="1">
      <c r="A67" s="771" t="s">
        <v>200</v>
      </c>
      <c r="B67" s="771"/>
      <c r="C67" s="244">
        <v>1510994.02</v>
      </c>
      <c r="D67" s="244">
        <v>1490950.5190000001</v>
      </c>
      <c r="E67" s="245">
        <v>0.98699999999999999</v>
      </c>
      <c r="F67" s="244">
        <v>1461880.0460000001</v>
      </c>
      <c r="G67" s="244">
        <v>1442256.99</v>
      </c>
      <c r="H67" s="245">
        <v>0.98699999999999999</v>
      </c>
      <c r="I67" s="244">
        <v>1169756.6459999999</v>
      </c>
      <c r="J67" s="244">
        <v>1153671.5719999999</v>
      </c>
      <c r="K67" s="245">
        <v>0.98599999999999999</v>
      </c>
      <c r="L67" s="244">
        <v>292123.40000000002</v>
      </c>
      <c r="M67" s="244">
        <v>288585.41800000001</v>
      </c>
      <c r="N67" s="245">
        <v>0.98799999999999999</v>
      </c>
      <c r="O67" s="244">
        <v>49113.974000000002</v>
      </c>
      <c r="P67" s="244">
        <v>48693.529000000002</v>
      </c>
      <c r="Q67" s="246">
        <v>0.99099999999999999</v>
      </c>
      <c r="R67" s="244">
        <v>227938.08300000001</v>
      </c>
      <c r="S67" s="244">
        <v>226207.21400000001</v>
      </c>
      <c r="T67" s="245">
        <v>0.99199999999999999</v>
      </c>
      <c r="U67" s="244">
        <v>667401.59</v>
      </c>
      <c r="V67" s="244">
        <v>659530.50199999998</v>
      </c>
      <c r="W67" s="245">
        <v>0.98799999999999999</v>
      </c>
      <c r="X67" s="244">
        <v>33092.07</v>
      </c>
      <c r="Y67" s="244">
        <v>32029.27</v>
      </c>
      <c r="Z67" s="246">
        <v>0.96799999999999997</v>
      </c>
    </row>
    <row r="68" spans="1:26" ht="13.5" customHeight="1">
      <c r="A68" s="766" t="s">
        <v>159</v>
      </c>
      <c r="B68" s="767"/>
      <c r="C68" s="244">
        <v>40204007.233999997</v>
      </c>
      <c r="D68" s="244">
        <v>39622541.387999997</v>
      </c>
      <c r="E68" s="245">
        <v>0.98599999999999999</v>
      </c>
      <c r="F68" s="244">
        <v>40163726.390000001</v>
      </c>
      <c r="G68" s="244">
        <v>39583055.370999999</v>
      </c>
      <c r="H68" s="245">
        <v>0.98599999999999999</v>
      </c>
      <c r="I68" s="244">
        <v>11700165.683</v>
      </c>
      <c r="J68" s="244">
        <v>11391301.01</v>
      </c>
      <c r="K68" s="245">
        <v>0.97399999999999998</v>
      </c>
      <c r="L68" s="244">
        <v>28463560.706999999</v>
      </c>
      <c r="M68" s="244">
        <v>28191754.361000001</v>
      </c>
      <c r="N68" s="245">
        <v>0.99</v>
      </c>
      <c r="O68" s="244">
        <v>40280.843999999997</v>
      </c>
      <c r="P68" s="244">
        <v>39486.017</v>
      </c>
      <c r="Q68" s="246">
        <v>0.98</v>
      </c>
      <c r="R68" s="244">
        <v>21724584.048999999</v>
      </c>
      <c r="S68" s="244">
        <v>21491277.396000002</v>
      </c>
      <c r="T68" s="245">
        <v>0.98899999999999999</v>
      </c>
      <c r="U68" s="244">
        <v>513427.87300000002</v>
      </c>
      <c r="V68" s="244">
        <v>508312.89500000002</v>
      </c>
      <c r="W68" s="245">
        <v>0.99</v>
      </c>
      <c r="X68" s="244">
        <v>18356912.135000002</v>
      </c>
      <c r="Y68" s="244">
        <v>17843076.344999999</v>
      </c>
      <c r="Z68" s="246">
        <v>0.97199999999999998</v>
      </c>
    </row>
    <row r="69" spans="1:26" ht="13.5" customHeight="1">
      <c r="A69" s="766" t="s">
        <v>145</v>
      </c>
      <c r="B69" s="767"/>
      <c r="C69" s="244">
        <v>37488.129000000001</v>
      </c>
      <c r="D69" s="244">
        <v>34876.581999999995</v>
      </c>
      <c r="E69" s="245">
        <v>0.93</v>
      </c>
      <c r="F69" s="244">
        <v>37488.129000000001</v>
      </c>
      <c r="G69" s="244">
        <v>34877.055999999997</v>
      </c>
      <c r="H69" s="245">
        <v>0.93</v>
      </c>
      <c r="I69" s="244">
        <v>33.042000000000002</v>
      </c>
      <c r="J69" s="244">
        <v>27.228000000000002</v>
      </c>
      <c r="K69" s="245">
        <v>0.82399999999999995</v>
      </c>
      <c r="L69" s="244">
        <v>37455.087</v>
      </c>
      <c r="M69" s="244">
        <v>34849.828000000001</v>
      </c>
      <c r="N69" s="245">
        <v>0.93</v>
      </c>
      <c r="O69" s="244">
        <v>0</v>
      </c>
      <c r="P69" s="244">
        <v>-0.47399999999999998</v>
      </c>
      <c r="Q69" s="246">
        <v>0</v>
      </c>
      <c r="R69" s="244">
        <v>17.620999999999999</v>
      </c>
      <c r="S69" s="244">
        <v>3.1579999999999999</v>
      </c>
      <c r="T69" s="245">
        <v>0.17899999999999999</v>
      </c>
      <c r="U69" s="244">
        <v>0</v>
      </c>
      <c r="V69" s="244">
        <v>0</v>
      </c>
      <c r="W69" s="245">
        <v>0</v>
      </c>
      <c r="X69" s="244">
        <v>0</v>
      </c>
      <c r="Y69" s="244">
        <v>0</v>
      </c>
      <c r="Z69" s="246">
        <v>0</v>
      </c>
    </row>
    <row r="70" spans="1:26" ht="13.5" customHeight="1">
      <c r="A70" s="766" t="s">
        <v>177</v>
      </c>
      <c r="B70" s="767"/>
      <c r="C70" s="244">
        <v>96865.654999999999</v>
      </c>
      <c r="D70" s="244">
        <v>95352.914000000004</v>
      </c>
      <c r="E70" s="245">
        <v>0.98399999999999999</v>
      </c>
      <c r="F70" s="244">
        <v>96853.316999999995</v>
      </c>
      <c r="G70" s="244">
        <v>95340.576000000001</v>
      </c>
      <c r="H70" s="245">
        <v>0.98399999999999999</v>
      </c>
      <c r="I70" s="244">
        <v>32438.483</v>
      </c>
      <c r="J70" s="244">
        <v>31422.656999999999</v>
      </c>
      <c r="K70" s="245">
        <v>0.96899999999999997</v>
      </c>
      <c r="L70" s="244">
        <v>64414.834000000003</v>
      </c>
      <c r="M70" s="244">
        <v>63917.919000000002</v>
      </c>
      <c r="N70" s="245">
        <v>0.99199999999999999</v>
      </c>
      <c r="O70" s="244">
        <v>12.337999999999999</v>
      </c>
      <c r="P70" s="244">
        <v>12.337999999999999</v>
      </c>
      <c r="Q70" s="246">
        <v>1</v>
      </c>
      <c r="R70" s="244">
        <v>3866.7689999999998</v>
      </c>
      <c r="S70" s="244">
        <v>3734.16</v>
      </c>
      <c r="T70" s="245">
        <v>0.96599999999999997</v>
      </c>
      <c r="U70" s="244">
        <v>6907.4059999999999</v>
      </c>
      <c r="V70" s="244">
        <v>6774.9040000000005</v>
      </c>
      <c r="W70" s="245">
        <v>0.98099999999999998</v>
      </c>
      <c r="X70" s="244">
        <v>14153.76</v>
      </c>
      <c r="Y70" s="244">
        <v>13540.11</v>
      </c>
      <c r="Z70" s="246">
        <v>0.95699999999999996</v>
      </c>
    </row>
    <row r="71" spans="1:26" ht="13.5" customHeight="1">
      <c r="A71" s="771" t="s">
        <v>661</v>
      </c>
      <c r="B71" s="771"/>
      <c r="C71" s="244">
        <v>138267946.56200001</v>
      </c>
      <c r="D71" s="244">
        <v>136865134.90200001</v>
      </c>
      <c r="E71" s="245">
        <v>0.99</v>
      </c>
      <c r="F71" s="244">
        <v>119634076.70900001</v>
      </c>
      <c r="G71" s="244">
        <v>118309717.57600001</v>
      </c>
      <c r="H71" s="245">
        <v>0.98899999999999999</v>
      </c>
      <c r="I71" s="244">
        <v>35255224.446000002</v>
      </c>
      <c r="J71" s="244">
        <v>34470774.778999999</v>
      </c>
      <c r="K71" s="245">
        <v>0.97799999999999998</v>
      </c>
      <c r="L71" s="244">
        <v>84378852.262999997</v>
      </c>
      <c r="M71" s="244">
        <v>83838942.797000006</v>
      </c>
      <c r="N71" s="245">
        <v>0.99399999999999999</v>
      </c>
      <c r="O71" s="244">
        <v>18633869.853</v>
      </c>
      <c r="P71" s="244">
        <v>18555417.326000001</v>
      </c>
      <c r="Q71" s="246">
        <v>0.996</v>
      </c>
      <c r="R71" s="244">
        <v>34875537.719999999</v>
      </c>
      <c r="S71" s="244">
        <v>34699440.063000001</v>
      </c>
      <c r="T71" s="245">
        <v>0.995</v>
      </c>
      <c r="U71" s="244">
        <v>799073.58</v>
      </c>
      <c r="V71" s="244">
        <v>782631.96799999999</v>
      </c>
      <c r="W71" s="245">
        <v>0.97899999999999998</v>
      </c>
      <c r="X71" s="244">
        <v>17041216.609999999</v>
      </c>
      <c r="Y71" s="244">
        <v>16561777.195</v>
      </c>
      <c r="Z71" s="246">
        <v>0.97199999999999998</v>
      </c>
    </row>
    <row r="72" spans="1:26">
      <c r="C72" s="80" t="s">
        <v>408</v>
      </c>
      <c r="F72" s="80"/>
      <c r="P72" s="5"/>
      <c r="Q72" s="5"/>
    </row>
    <row r="73" spans="1:26">
      <c r="C73" s="80" t="s">
        <v>452</v>
      </c>
    </row>
    <row r="75" spans="1:26">
      <c r="C75" s="157"/>
      <c r="D75" s="157"/>
    </row>
  </sheetData>
  <customSheetViews>
    <customSheetView guid="{6F28069D-A7F4-41D2-AA1B-4487F97E36F1}" showPageBreaks="1" fitToPage="1" printArea="1" showRuler="0" topLeftCell="Q1">
      <selection activeCell="G74" sqref="G74"/>
      <pageMargins left="0.78740157480314965" right="0.39370078740157483" top="0" bottom="0" header="0.31496062992125984" footer="0.51181102362204722"/>
      <pageSetup paperSize="8" scale="88" fitToWidth="2" orientation="landscape" horizontalDpi="4294967292" r:id="rId1"/>
      <headerFooter alignWithMargins="0"/>
    </customSheetView>
  </customSheetViews>
  <mergeCells count="35">
    <mergeCell ref="A52:A53"/>
    <mergeCell ref="A63:B63"/>
    <mergeCell ref="A62:B62"/>
    <mergeCell ref="A46:A49"/>
    <mergeCell ref="A71:B71"/>
    <mergeCell ref="A65:B65"/>
    <mergeCell ref="A66:B66"/>
    <mergeCell ref="A64:B64"/>
    <mergeCell ref="A67:B67"/>
    <mergeCell ref="A70:B70"/>
    <mergeCell ref="A69:B69"/>
    <mergeCell ref="A68:B68"/>
    <mergeCell ref="A55:B55"/>
    <mergeCell ref="A57:B57"/>
    <mergeCell ref="A43:B43"/>
    <mergeCell ref="A44:B44"/>
    <mergeCell ref="A10:A15"/>
    <mergeCell ref="A16:A21"/>
    <mergeCell ref="A50:A51"/>
    <mergeCell ref="X3:Z4"/>
    <mergeCell ref="A58:A61"/>
    <mergeCell ref="F4:H4"/>
    <mergeCell ref="A3:B5"/>
    <mergeCell ref="O3:Q4"/>
    <mergeCell ref="R3:T4"/>
    <mergeCell ref="U3:W4"/>
    <mergeCell ref="F3:N3"/>
    <mergeCell ref="I4:K4"/>
    <mergeCell ref="A22:A27"/>
    <mergeCell ref="A28:A33"/>
    <mergeCell ref="A34:A39"/>
    <mergeCell ref="L4:N4"/>
    <mergeCell ref="A45:B45"/>
    <mergeCell ref="A56:B56"/>
    <mergeCell ref="C3:E4"/>
  </mergeCells>
  <phoneticPr fontId="2"/>
  <pageMargins left="0.78740157480314965" right="0.39370078740157483" top="0.59055118110236227" bottom="0" header="0.31496062992125984" footer="0.51181102362204722"/>
  <pageSetup paperSize="9" scale="60" fitToWidth="2" orientation="landscape" r:id="rId2"/>
  <headerFooter alignWithMargins="0"/>
  <colBreaks count="1" manualBreakCount="1">
    <brk id="17" max="72"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dimension ref="A1:AE57"/>
  <sheetViews>
    <sheetView zoomScaleNormal="100" workbookViewId="0">
      <pane xSplit="1" ySplit="9" topLeftCell="B10" activePane="bottomRight" state="frozen"/>
      <selection sqref="A1:R1"/>
      <selection pane="topRight" sqref="A1:R1"/>
      <selection pane="bottomLeft" sqref="A1:R1"/>
      <selection pane="bottomRight"/>
    </sheetView>
  </sheetViews>
  <sheetFormatPr defaultColWidth="9" defaultRowHeight="13"/>
  <cols>
    <col min="1" max="1" width="14.90625" style="6" customWidth="1"/>
    <col min="2" max="3" width="15.6328125" style="130" customWidth="1"/>
    <col min="4" max="4" width="7.453125" style="130" bestFit="1" customWidth="1"/>
    <col min="5" max="5" width="13.90625" style="130" customWidth="1"/>
    <col min="6" max="6" width="13.90625" style="130" bestFit="1" customWidth="1"/>
    <col min="7" max="7" width="7.453125" style="130" bestFit="1" customWidth="1"/>
    <col min="8" max="9" width="13.90625" style="130" bestFit="1" customWidth="1"/>
    <col min="10" max="10" width="7.453125" style="130" bestFit="1" customWidth="1"/>
    <col min="11" max="12" width="13.90625" style="130" bestFit="1" customWidth="1"/>
    <col min="13" max="13" width="7.453125" style="130" customWidth="1"/>
    <col min="14" max="15" width="13.90625" style="130" bestFit="1" customWidth="1"/>
    <col min="16" max="16" width="7.453125" style="130" customWidth="1"/>
    <col min="17" max="18" width="13.90625" style="130" bestFit="1" customWidth="1"/>
    <col min="19" max="19" width="7.453125" style="130" bestFit="1" customWidth="1"/>
    <col min="20" max="21" width="13.90625" style="130" bestFit="1" customWidth="1"/>
    <col min="22" max="22" width="7.453125" style="130" bestFit="1" customWidth="1"/>
    <col min="23" max="24" width="13.90625" style="130" bestFit="1" customWidth="1"/>
    <col min="25" max="25" width="7.453125" style="130" bestFit="1" customWidth="1"/>
    <col min="26" max="27" width="11.6328125" style="130" bestFit="1" customWidth="1"/>
    <col min="28" max="28" width="7.453125" style="130" customWidth="1"/>
    <col min="29" max="30" width="13.90625" style="130" bestFit="1" customWidth="1"/>
    <col min="31" max="31" width="7.453125" style="130" customWidth="1"/>
    <col min="32" max="16384" width="9" style="130"/>
  </cols>
  <sheetData>
    <row r="1" spans="1:31" ht="19">
      <c r="B1" s="222" t="s">
        <v>132</v>
      </c>
      <c r="C1" s="223"/>
      <c r="D1" s="223"/>
      <c r="E1" s="223"/>
      <c r="F1" s="223"/>
      <c r="G1" s="223"/>
      <c r="H1" s="223"/>
      <c r="I1" s="223"/>
      <c r="J1" s="223"/>
      <c r="K1" s="223"/>
      <c r="L1" s="223"/>
      <c r="M1" s="223"/>
      <c r="N1" s="223"/>
      <c r="O1" s="223"/>
      <c r="Q1" s="222" t="s">
        <v>133</v>
      </c>
      <c r="R1" s="223"/>
      <c r="S1" s="223"/>
      <c r="T1" s="223"/>
      <c r="U1" s="223"/>
      <c r="V1" s="223"/>
      <c r="W1" s="223"/>
      <c r="X1" s="223"/>
      <c r="Y1" s="223"/>
      <c r="Z1" s="223"/>
      <c r="AA1" s="223"/>
      <c r="AB1" s="223"/>
      <c r="AC1" s="223"/>
      <c r="AD1" s="223"/>
    </row>
    <row r="2" spans="1:31">
      <c r="A2" s="212"/>
      <c r="P2" s="8" t="s">
        <v>702</v>
      </c>
      <c r="AE2" s="8" t="s">
        <v>702</v>
      </c>
    </row>
    <row r="3" spans="1:31" s="5" customFormat="1">
      <c r="A3" s="840" t="s">
        <v>559</v>
      </c>
      <c r="B3" s="810" t="s">
        <v>620</v>
      </c>
      <c r="C3" s="900"/>
      <c r="D3" s="811"/>
      <c r="E3" s="766" t="s">
        <v>542</v>
      </c>
      <c r="F3" s="815"/>
      <c r="G3" s="815"/>
      <c r="H3" s="815"/>
      <c r="I3" s="815"/>
      <c r="J3" s="815"/>
      <c r="K3" s="815"/>
      <c r="L3" s="815"/>
      <c r="M3" s="767"/>
      <c r="N3" s="810" t="s">
        <v>555</v>
      </c>
      <c r="O3" s="900"/>
      <c r="P3" s="811"/>
      <c r="Q3" s="810" t="s">
        <v>461</v>
      </c>
      <c r="R3" s="900"/>
      <c r="S3" s="811"/>
      <c r="T3" s="771" t="s">
        <v>233</v>
      </c>
      <c r="U3" s="902"/>
      <c r="V3" s="902"/>
      <c r="W3" s="902"/>
      <c r="X3" s="902"/>
      <c r="Y3" s="902"/>
      <c r="Z3" s="902"/>
      <c r="AA3" s="902"/>
      <c r="AB3" s="902"/>
      <c r="AC3" s="810" t="s">
        <v>551</v>
      </c>
      <c r="AD3" s="900"/>
      <c r="AE3" s="811"/>
    </row>
    <row r="4" spans="1:31" s="5" customFormat="1">
      <c r="A4" s="841"/>
      <c r="B4" s="812"/>
      <c r="C4" s="901"/>
      <c r="D4" s="813"/>
      <c r="E4" s="766" t="s">
        <v>526</v>
      </c>
      <c r="F4" s="815"/>
      <c r="G4" s="767"/>
      <c r="H4" s="766" t="s">
        <v>547</v>
      </c>
      <c r="I4" s="815"/>
      <c r="J4" s="767"/>
      <c r="K4" s="766" t="s">
        <v>548</v>
      </c>
      <c r="L4" s="815"/>
      <c r="M4" s="767"/>
      <c r="N4" s="812"/>
      <c r="O4" s="901"/>
      <c r="P4" s="813"/>
      <c r="Q4" s="812"/>
      <c r="R4" s="901"/>
      <c r="S4" s="813"/>
      <c r="T4" s="771" t="s">
        <v>526</v>
      </c>
      <c r="U4" s="902"/>
      <c r="V4" s="902"/>
      <c r="W4" s="771" t="s">
        <v>617</v>
      </c>
      <c r="X4" s="902"/>
      <c r="Y4" s="902"/>
      <c r="Z4" s="771" t="s">
        <v>618</v>
      </c>
      <c r="AA4" s="902"/>
      <c r="AB4" s="902"/>
      <c r="AC4" s="812"/>
      <c r="AD4" s="901"/>
      <c r="AE4" s="813"/>
    </row>
    <row r="5" spans="1:31" s="5" customFormat="1">
      <c r="A5" s="772"/>
      <c r="B5" s="12" t="s">
        <v>621</v>
      </c>
      <c r="C5" s="11" t="s">
        <v>622</v>
      </c>
      <c r="D5" s="11" t="s">
        <v>647</v>
      </c>
      <c r="E5" s="99" t="s">
        <v>621</v>
      </c>
      <c r="F5" s="99" t="s">
        <v>622</v>
      </c>
      <c r="G5" s="11" t="s">
        <v>647</v>
      </c>
      <c r="H5" s="12" t="s">
        <v>621</v>
      </c>
      <c r="I5" s="11" t="s">
        <v>622</v>
      </c>
      <c r="J5" s="11" t="s">
        <v>647</v>
      </c>
      <c r="K5" s="99" t="s">
        <v>621</v>
      </c>
      <c r="L5" s="99" t="s">
        <v>622</v>
      </c>
      <c r="M5" s="11" t="s">
        <v>647</v>
      </c>
      <c r="N5" s="12" t="s">
        <v>621</v>
      </c>
      <c r="O5" s="11" t="s">
        <v>622</v>
      </c>
      <c r="P5" s="11" t="s">
        <v>647</v>
      </c>
      <c r="Q5" s="99" t="s">
        <v>621</v>
      </c>
      <c r="R5" s="99" t="s">
        <v>622</v>
      </c>
      <c r="S5" s="11" t="s">
        <v>647</v>
      </c>
      <c r="T5" s="12" t="s">
        <v>624</v>
      </c>
      <c r="U5" s="11" t="s">
        <v>625</v>
      </c>
      <c r="V5" s="11" t="s">
        <v>647</v>
      </c>
      <c r="W5" s="99" t="s">
        <v>624</v>
      </c>
      <c r="X5" s="99" t="s">
        <v>625</v>
      </c>
      <c r="Y5" s="11" t="s">
        <v>647</v>
      </c>
      <c r="Z5" s="12" t="s">
        <v>624</v>
      </c>
      <c r="AA5" s="11" t="s">
        <v>625</v>
      </c>
      <c r="AB5" s="11" t="s">
        <v>647</v>
      </c>
      <c r="AC5" s="99" t="s">
        <v>626</v>
      </c>
      <c r="AD5" s="99" t="s">
        <v>627</v>
      </c>
      <c r="AE5" s="11" t="s">
        <v>647</v>
      </c>
    </row>
    <row r="6" spans="1:31" s="5" customFormat="1">
      <c r="A6" s="23"/>
      <c r="B6" s="151" t="s">
        <v>623</v>
      </c>
      <c r="C6" s="16" t="s">
        <v>623</v>
      </c>
      <c r="D6" s="16"/>
      <c r="E6" s="178" t="s">
        <v>623</v>
      </c>
      <c r="F6" s="152" t="s">
        <v>623</v>
      </c>
      <c r="G6" s="16"/>
      <c r="H6" s="151" t="s">
        <v>623</v>
      </c>
      <c r="I6" s="16" t="s">
        <v>623</v>
      </c>
      <c r="J6" s="16"/>
      <c r="K6" s="178" t="s">
        <v>623</v>
      </c>
      <c r="L6" s="152" t="s">
        <v>623</v>
      </c>
      <c r="M6" s="16"/>
      <c r="N6" s="151" t="s">
        <v>623</v>
      </c>
      <c r="O6" s="16" t="s">
        <v>623</v>
      </c>
      <c r="P6" s="16"/>
      <c r="Q6" s="178" t="s">
        <v>623</v>
      </c>
      <c r="R6" s="152" t="s">
        <v>623</v>
      </c>
      <c r="S6" s="16"/>
      <c r="T6" s="151" t="s">
        <v>524</v>
      </c>
      <c r="U6" s="16" t="s">
        <v>524</v>
      </c>
      <c r="V6" s="16"/>
      <c r="W6" s="178" t="s">
        <v>524</v>
      </c>
      <c r="X6" s="152" t="s">
        <v>524</v>
      </c>
      <c r="Y6" s="16"/>
      <c r="Z6" s="151" t="s">
        <v>524</v>
      </c>
      <c r="AA6" s="16" t="s">
        <v>524</v>
      </c>
      <c r="AB6" s="16"/>
      <c r="AC6" s="178" t="s">
        <v>524</v>
      </c>
      <c r="AD6" s="152" t="s">
        <v>524</v>
      </c>
      <c r="AE6" s="16"/>
    </row>
    <row r="7" spans="1:31">
      <c r="A7" s="153" t="s">
        <v>703</v>
      </c>
      <c r="B7" s="154">
        <v>1067907185.6050001</v>
      </c>
      <c r="C7" s="155">
        <v>1055837103.943</v>
      </c>
      <c r="D7" s="216">
        <v>0.98899999999999999</v>
      </c>
      <c r="E7" s="157">
        <v>913488260.23799992</v>
      </c>
      <c r="F7" s="155">
        <v>902117841.12699986</v>
      </c>
      <c r="G7" s="216">
        <v>0.98799999999999999</v>
      </c>
      <c r="H7" s="154">
        <v>364228783.68600011</v>
      </c>
      <c r="I7" s="155">
        <v>356502885.21099991</v>
      </c>
      <c r="J7" s="216">
        <v>0.97899999999999998</v>
      </c>
      <c r="K7" s="157">
        <v>549259476.55200005</v>
      </c>
      <c r="L7" s="155">
        <v>545614955.91599989</v>
      </c>
      <c r="M7" s="216">
        <v>0.99299999999999999</v>
      </c>
      <c r="N7" s="154">
        <v>154418925.36699998</v>
      </c>
      <c r="O7" s="155">
        <v>153719262.81599998</v>
      </c>
      <c r="P7" s="216">
        <v>0.995</v>
      </c>
      <c r="Q7" s="157">
        <v>270011337.64900005</v>
      </c>
      <c r="R7" s="155">
        <v>268416792.29300004</v>
      </c>
      <c r="S7" s="216">
        <v>0.99399999999999999</v>
      </c>
      <c r="T7" s="154">
        <v>97035844.518000022</v>
      </c>
      <c r="U7" s="155">
        <v>95312083.231999978</v>
      </c>
      <c r="V7" s="216">
        <v>0.98199999999999998</v>
      </c>
      <c r="W7" s="157">
        <v>96373623.851000026</v>
      </c>
      <c r="X7" s="155">
        <v>94659866.33600001</v>
      </c>
      <c r="Y7" s="216">
        <v>0.98199999999999998</v>
      </c>
      <c r="Z7" s="154">
        <v>662220.6669999999</v>
      </c>
      <c r="AA7" s="155">
        <v>652216.89599999983</v>
      </c>
      <c r="AB7" s="216">
        <v>0.98499999999999999</v>
      </c>
      <c r="AC7" s="157">
        <v>44893483.035000004</v>
      </c>
      <c r="AD7" s="155">
        <v>43477152.115000017</v>
      </c>
      <c r="AE7" s="216">
        <v>0.96799999999999997</v>
      </c>
    </row>
    <row r="8" spans="1:31">
      <c r="A8" s="153" t="s">
        <v>704</v>
      </c>
      <c r="B8" s="154">
        <v>1025300775.5480001</v>
      </c>
      <c r="C8" s="155">
        <v>1013550604.7350003</v>
      </c>
      <c r="D8" s="216">
        <v>0.98899999999999999</v>
      </c>
      <c r="E8" s="157">
        <v>868050082.6589998</v>
      </c>
      <c r="F8" s="155">
        <v>856991476.38100004</v>
      </c>
      <c r="G8" s="216">
        <v>0.98699999999999999</v>
      </c>
      <c r="H8" s="154">
        <v>348603053.47399992</v>
      </c>
      <c r="I8" s="155">
        <v>340971360.17199987</v>
      </c>
      <c r="J8" s="216">
        <v>0.97799999999999998</v>
      </c>
      <c r="K8" s="157">
        <v>519447029.18499994</v>
      </c>
      <c r="L8" s="155">
        <v>516020116.20899999</v>
      </c>
      <c r="M8" s="216">
        <v>0.99299999999999999</v>
      </c>
      <c r="N8" s="154">
        <v>157250692.88899997</v>
      </c>
      <c r="O8" s="155">
        <v>156559128.35399997</v>
      </c>
      <c r="P8" s="216">
        <v>0.996</v>
      </c>
      <c r="Q8" s="157">
        <v>262852544.80299994</v>
      </c>
      <c r="R8" s="155">
        <v>261209420.37600008</v>
      </c>
      <c r="S8" s="216">
        <v>0.99399999999999999</v>
      </c>
      <c r="T8" s="154">
        <v>90008778.957999989</v>
      </c>
      <c r="U8" s="155">
        <v>88367910.100000009</v>
      </c>
      <c r="V8" s="216">
        <v>0.98199999999999998</v>
      </c>
      <c r="W8" s="157">
        <v>89415286.968999997</v>
      </c>
      <c r="X8" s="155">
        <v>87781751.917999998</v>
      </c>
      <c r="Y8" s="216">
        <v>0.98199999999999998</v>
      </c>
      <c r="Z8" s="154">
        <v>593491.98899999983</v>
      </c>
      <c r="AA8" s="155">
        <v>586158.18200000003</v>
      </c>
      <c r="AB8" s="216">
        <v>0.98799999999999999</v>
      </c>
      <c r="AC8" s="157">
        <v>53859425.189999998</v>
      </c>
      <c r="AD8" s="155">
        <v>52199041.975000001</v>
      </c>
      <c r="AE8" s="216">
        <v>0.96899999999999997</v>
      </c>
    </row>
    <row r="9" spans="1:31">
      <c r="A9" s="158" t="s">
        <v>705</v>
      </c>
      <c r="B9" s="159">
        <v>1119973361.0419998</v>
      </c>
      <c r="C9" s="160">
        <v>1107120380.947</v>
      </c>
      <c r="D9" s="217">
        <v>0.98899999999999999</v>
      </c>
      <c r="E9" s="162">
        <v>954833603.22100019</v>
      </c>
      <c r="F9" s="160">
        <v>942667944.78300035</v>
      </c>
      <c r="G9" s="217">
        <v>0.98699999999999999</v>
      </c>
      <c r="H9" s="159">
        <v>370714656.94400012</v>
      </c>
      <c r="I9" s="160">
        <v>362471140.88399988</v>
      </c>
      <c r="J9" s="217">
        <v>0.97799999999999998</v>
      </c>
      <c r="K9" s="162">
        <v>584118946.27699995</v>
      </c>
      <c r="L9" s="160">
        <v>580196803.89899993</v>
      </c>
      <c r="M9" s="217">
        <v>0.99299999999999999</v>
      </c>
      <c r="N9" s="159">
        <v>165139757.82100001</v>
      </c>
      <c r="O9" s="160">
        <v>164452436.16400003</v>
      </c>
      <c r="P9" s="217">
        <v>0.996</v>
      </c>
      <c r="Q9" s="162">
        <v>278235462.514</v>
      </c>
      <c r="R9" s="160">
        <v>276583048.04300004</v>
      </c>
      <c r="S9" s="217">
        <v>0.99399999999999999</v>
      </c>
      <c r="T9" s="159">
        <v>90968770.395999983</v>
      </c>
      <c r="U9" s="160">
        <v>89222434.532000035</v>
      </c>
      <c r="V9" s="217">
        <v>0.98099999999999998</v>
      </c>
      <c r="W9" s="162">
        <v>90365152.126000032</v>
      </c>
      <c r="X9" s="160">
        <v>88625312.387000009</v>
      </c>
      <c r="Y9" s="217">
        <v>0.98099999999999998</v>
      </c>
      <c r="Z9" s="159">
        <v>603618.27000000014</v>
      </c>
      <c r="AA9" s="160">
        <v>597122.14500000014</v>
      </c>
      <c r="AB9" s="217">
        <v>0.98899999999999999</v>
      </c>
      <c r="AC9" s="162">
        <v>62201329.655000001</v>
      </c>
      <c r="AD9" s="160">
        <v>60188861.455000013</v>
      </c>
      <c r="AE9" s="217">
        <v>0.96799999999999997</v>
      </c>
    </row>
    <row r="10" spans="1:31">
      <c r="A10" s="111" t="s">
        <v>560</v>
      </c>
      <c r="B10" s="163">
        <v>47359787.133000001</v>
      </c>
      <c r="C10" s="164">
        <v>46704653.820999995</v>
      </c>
      <c r="D10" s="218">
        <v>0.98599999999999999</v>
      </c>
      <c r="E10" s="166">
        <v>40865785.732000001</v>
      </c>
      <c r="F10" s="164">
        <v>40247241.763999999</v>
      </c>
      <c r="G10" s="218">
        <v>0.98499999999999999</v>
      </c>
      <c r="H10" s="163">
        <v>18042281.090999998</v>
      </c>
      <c r="I10" s="164">
        <v>17616625.265000001</v>
      </c>
      <c r="J10" s="218">
        <v>0.97599999999999998</v>
      </c>
      <c r="K10" s="166">
        <v>22823504.640999999</v>
      </c>
      <c r="L10" s="164">
        <v>22630616.499000002</v>
      </c>
      <c r="M10" s="218">
        <v>0.99199999999999999</v>
      </c>
      <c r="N10" s="163">
        <v>6494001.4009999996</v>
      </c>
      <c r="O10" s="164">
        <v>6457412.057</v>
      </c>
      <c r="P10" s="218">
        <v>0.99399999999999999</v>
      </c>
      <c r="Q10" s="166">
        <v>12154701.441</v>
      </c>
      <c r="R10" s="164">
        <v>12073555.498</v>
      </c>
      <c r="S10" s="218">
        <v>0.99299999999999999</v>
      </c>
      <c r="T10" s="163">
        <v>4496551.6129999999</v>
      </c>
      <c r="U10" s="164">
        <v>4409506.2149999999</v>
      </c>
      <c r="V10" s="218">
        <v>0.98099999999999998</v>
      </c>
      <c r="W10" s="166">
        <v>4454319.2719999999</v>
      </c>
      <c r="X10" s="164">
        <v>4368064.3660000004</v>
      </c>
      <c r="Y10" s="218">
        <v>0.98099999999999998</v>
      </c>
      <c r="Z10" s="163">
        <v>42232.341</v>
      </c>
      <c r="AA10" s="164">
        <v>41441.849000000002</v>
      </c>
      <c r="AB10" s="218">
        <v>0.98099999999999998</v>
      </c>
      <c r="AC10" s="166">
        <v>1471685.8</v>
      </c>
      <c r="AD10" s="164">
        <v>1419796.87</v>
      </c>
      <c r="AE10" s="218">
        <v>0.96499999999999997</v>
      </c>
    </row>
    <row r="11" spans="1:31">
      <c r="A11" s="111" t="s">
        <v>561</v>
      </c>
      <c r="B11" s="167">
        <v>9903728.7540000007</v>
      </c>
      <c r="C11" s="168">
        <v>9782468.3669999987</v>
      </c>
      <c r="D11" s="220">
        <v>0.98799999999999999</v>
      </c>
      <c r="E11" s="170">
        <v>8601334.5840000007</v>
      </c>
      <c r="F11" s="168">
        <v>8484698.7929999996</v>
      </c>
      <c r="G11" s="220">
        <v>0.98599999999999999</v>
      </c>
      <c r="H11" s="167">
        <v>3476980.591</v>
      </c>
      <c r="I11" s="168">
        <v>3395097.3470000001</v>
      </c>
      <c r="J11" s="220">
        <v>0.97599999999999998</v>
      </c>
      <c r="K11" s="170">
        <v>5124353.9929999998</v>
      </c>
      <c r="L11" s="168">
        <v>5089601.4460000005</v>
      </c>
      <c r="M11" s="220">
        <v>0.99299999999999999</v>
      </c>
      <c r="N11" s="167">
        <v>1302394.17</v>
      </c>
      <c r="O11" s="168">
        <v>1297769.574</v>
      </c>
      <c r="P11" s="220">
        <v>0.996</v>
      </c>
      <c r="Q11" s="170">
        <v>2932620.477</v>
      </c>
      <c r="R11" s="168">
        <v>2917121.4679999999</v>
      </c>
      <c r="S11" s="220">
        <v>0.995</v>
      </c>
      <c r="T11" s="167">
        <v>977733.647</v>
      </c>
      <c r="U11" s="168">
        <v>959367.80599999998</v>
      </c>
      <c r="V11" s="220">
        <v>0.98099999999999998</v>
      </c>
      <c r="W11" s="170">
        <v>972201.38899999997</v>
      </c>
      <c r="X11" s="168">
        <v>953950.75800000003</v>
      </c>
      <c r="Y11" s="220">
        <v>0.98099999999999998</v>
      </c>
      <c r="Z11" s="167">
        <v>5532.2579999999998</v>
      </c>
      <c r="AA11" s="168">
        <v>5417.0479999999998</v>
      </c>
      <c r="AB11" s="220">
        <v>0.97899999999999998</v>
      </c>
      <c r="AC11" s="170">
        <v>273193.74</v>
      </c>
      <c r="AD11" s="168">
        <v>262540.12</v>
      </c>
      <c r="AE11" s="220">
        <v>0.96099999999999997</v>
      </c>
    </row>
    <row r="12" spans="1:31">
      <c r="A12" s="111" t="s">
        <v>562</v>
      </c>
      <c r="B12" s="167">
        <v>9845756.6309999991</v>
      </c>
      <c r="C12" s="168">
        <v>9716097.2479999997</v>
      </c>
      <c r="D12" s="220">
        <v>0.98699999999999999</v>
      </c>
      <c r="E12" s="170">
        <v>8455718.5979999993</v>
      </c>
      <c r="F12" s="168">
        <v>8330392.517</v>
      </c>
      <c r="G12" s="220">
        <v>0.98499999999999999</v>
      </c>
      <c r="H12" s="167">
        <v>3471269.48</v>
      </c>
      <c r="I12" s="168">
        <v>3384346.915</v>
      </c>
      <c r="J12" s="220">
        <v>0.97499999999999998</v>
      </c>
      <c r="K12" s="170">
        <v>4984449.1179999998</v>
      </c>
      <c r="L12" s="168">
        <v>4946045.602</v>
      </c>
      <c r="M12" s="220">
        <v>0.99199999999999999</v>
      </c>
      <c r="N12" s="167">
        <v>1390038.0330000001</v>
      </c>
      <c r="O12" s="168">
        <v>1385704.7309999999</v>
      </c>
      <c r="P12" s="220">
        <v>0.997</v>
      </c>
      <c r="Q12" s="170">
        <v>2822666.9539999999</v>
      </c>
      <c r="R12" s="168">
        <v>2804166.8</v>
      </c>
      <c r="S12" s="220">
        <v>0.99299999999999999</v>
      </c>
      <c r="T12" s="167">
        <v>1062272.5209999999</v>
      </c>
      <c r="U12" s="168">
        <v>1040135.142</v>
      </c>
      <c r="V12" s="220">
        <v>0.97899999999999998</v>
      </c>
      <c r="W12" s="170">
        <v>1057748.2690000001</v>
      </c>
      <c r="X12" s="168">
        <v>1035630.015</v>
      </c>
      <c r="Y12" s="220">
        <v>0.97899999999999998</v>
      </c>
      <c r="Z12" s="167">
        <v>4524.2520000000004</v>
      </c>
      <c r="AA12" s="168">
        <v>4505.1270000000004</v>
      </c>
      <c r="AB12" s="220">
        <v>0.996</v>
      </c>
      <c r="AC12" s="170">
        <v>345733.91499999998</v>
      </c>
      <c r="AD12" s="168">
        <v>330481.60499999998</v>
      </c>
      <c r="AE12" s="220">
        <v>0.95599999999999996</v>
      </c>
    </row>
    <row r="13" spans="1:31">
      <c r="A13" s="111" t="s">
        <v>563</v>
      </c>
      <c r="B13" s="167">
        <v>21082403.434999999</v>
      </c>
      <c r="C13" s="168">
        <v>20848582.686000001</v>
      </c>
      <c r="D13" s="220">
        <v>0.98899999999999999</v>
      </c>
      <c r="E13" s="170">
        <v>18238898.886</v>
      </c>
      <c r="F13" s="168">
        <v>18017083.048</v>
      </c>
      <c r="G13" s="220">
        <v>0.98799999999999999</v>
      </c>
      <c r="H13" s="167">
        <v>7428812.2630000003</v>
      </c>
      <c r="I13" s="168">
        <v>7268260.4170000004</v>
      </c>
      <c r="J13" s="220">
        <v>0.97799999999999998</v>
      </c>
      <c r="K13" s="170">
        <v>10810086.623</v>
      </c>
      <c r="L13" s="168">
        <v>10748822.630999999</v>
      </c>
      <c r="M13" s="220">
        <v>0.99399999999999999</v>
      </c>
      <c r="N13" s="167">
        <v>2843504.5490000001</v>
      </c>
      <c r="O13" s="168">
        <v>2831499.6379999998</v>
      </c>
      <c r="P13" s="220">
        <v>0.996</v>
      </c>
      <c r="Q13" s="170">
        <v>5778021.477</v>
      </c>
      <c r="R13" s="168">
        <v>5748005.0190000003</v>
      </c>
      <c r="S13" s="220">
        <v>0.995</v>
      </c>
      <c r="T13" s="167">
        <v>1826335.814</v>
      </c>
      <c r="U13" s="168">
        <v>1793665.5919999999</v>
      </c>
      <c r="V13" s="220">
        <v>0.98199999999999998</v>
      </c>
      <c r="W13" s="170">
        <v>1810856.45</v>
      </c>
      <c r="X13" s="168">
        <v>1778326.5549999999</v>
      </c>
      <c r="Y13" s="220">
        <v>0.98199999999999998</v>
      </c>
      <c r="Z13" s="167">
        <v>15479.364</v>
      </c>
      <c r="AA13" s="168">
        <v>15339.037</v>
      </c>
      <c r="AB13" s="220">
        <v>0.99099999999999999</v>
      </c>
      <c r="AC13" s="170">
        <v>894261.47</v>
      </c>
      <c r="AD13" s="168">
        <v>873802.58</v>
      </c>
      <c r="AE13" s="220">
        <v>0.97699999999999998</v>
      </c>
    </row>
    <row r="14" spans="1:31">
      <c r="A14" s="111" t="s">
        <v>564</v>
      </c>
      <c r="B14" s="167">
        <v>7982495.5959999999</v>
      </c>
      <c r="C14" s="168">
        <v>7900728.6390000004</v>
      </c>
      <c r="D14" s="220">
        <v>0.99</v>
      </c>
      <c r="E14" s="170">
        <v>6839789.0839999998</v>
      </c>
      <c r="F14" s="168">
        <v>6763025.9850000003</v>
      </c>
      <c r="G14" s="220">
        <v>0.98899999999999999</v>
      </c>
      <c r="H14" s="167">
        <v>2909334.0950000002</v>
      </c>
      <c r="I14" s="168">
        <v>2858744.9169999999</v>
      </c>
      <c r="J14" s="220">
        <v>0.98299999999999998</v>
      </c>
      <c r="K14" s="170">
        <v>3930454.9890000001</v>
      </c>
      <c r="L14" s="168">
        <v>3904281.068</v>
      </c>
      <c r="M14" s="220">
        <v>0.99299999999999999</v>
      </c>
      <c r="N14" s="167">
        <v>1142706.5120000001</v>
      </c>
      <c r="O14" s="168">
        <v>1137702.6540000001</v>
      </c>
      <c r="P14" s="220">
        <v>0.996</v>
      </c>
      <c r="Q14" s="170">
        <v>2483065.094</v>
      </c>
      <c r="R14" s="168">
        <v>2469933.7740000002</v>
      </c>
      <c r="S14" s="220">
        <v>0.995</v>
      </c>
      <c r="T14" s="167">
        <v>835500.11699999997</v>
      </c>
      <c r="U14" s="168">
        <v>821145.65399999998</v>
      </c>
      <c r="V14" s="220">
        <v>0.98299999999999998</v>
      </c>
      <c r="W14" s="170">
        <v>831826.97900000005</v>
      </c>
      <c r="X14" s="168">
        <v>817507.58600000001</v>
      </c>
      <c r="Y14" s="220">
        <v>0.98299999999999998</v>
      </c>
      <c r="Z14" s="167">
        <v>3673.1379999999999</v>
      </c>
      <c r="AA14" s="168">
        <v>3638.0680000000002</v>
      </c>
      <c r="AB14" s="220">
        <v>0.99</v>
      </c>
      <c r="AC14" s="170">
        <v>164951.06</v>
      </c>
      <c r="AD14" s="168">
        <v>160646.32</v>
      </c>
      <c r="AE14" s="220">
        <v>0.97399999999999998</v>
      </c>
    </row>
    <row r="15" spans="1:31">
      <c r="A15" s="111" t="s">
        <v>565</v>
      </c>
      <c r="B15" s="167">
        <v>9302498.1390000004</v>
      </c>
      <c r="C15" s="168">
        <v>9174685.9010000005</v>
      </c>
      <c r="D15" s="220">
        <v>0.98599999999999999</v>
      </c>
      <c r="E15" s="170">
        <v>8023532.4749999996</v>
      </c>
      <c r="F15" s="168">
        <v>7900324.96</v>
      </c>
      <c r="G15" s="220">
        <v>0.98499999999999999</v>
      </c>
      <c r="H15" s="167">
        <v>3196034.5269999998</v>
      </c>
      <c r="I15" s="168">
        <v>3100959.5819999999</v>
      </c>
      <c r="J15" s="220">
        <v>0.97</v>
      </c>
      <c r="K15" s="170">
        <v>4827497.9479999999</v>
      </c>
      <c r="L15" s="168">
        <v>4799365.3779999996</v>
      </c>
      <c r="M15" s="220">
        <v>0.99399999999999999</v>
      </c>
      <c r="N15" s="167">
        <v>1278965.6640000001</v>
      </c>
      <c r="O15" s="168">
        <v>1274360.9410000001</v>
      </c>
      <c r="P15" s="220">
        <v>0.996</v>
      </c>
      <c r="Q15" s="170">
        <v>2433084.642</v>
      </c>
      <c r="R15" s="168">
        <v>2421319.665</v>
      </c>
      <c r="S15" s="220">
        <v>0.995</v>
      </c>
      <c r="T15" s="167">
        <v>916128.47</v>
      </c>
      <c r="U15" s="168">
        <v>894825.05299999996</v>
      </c>
      <c r="V15" s="220">
        <v>0.97699999999999998</v>
      </c>
      <c r="W15" s="170">
        <v>909372.83299999998</v>
      </c>
      <c r="X15" s="168">
        <v>888080.64599999995</v>
      </c>
      <c r="Y15" s="220">
        <v>0.97699999999999998</v>
      </c>
      <c r="Z15" s="167">
        <v>6755.6369999999997</v>
      </c>
      <c r="AA15" s="168">
        <v>6744.4070000000002</v>
      </c>
      <c r="AB15" s="220">
        <v>0.998</v>
      </c>
      <c r="AC15" s="170">
        <v>344711.07</v>
      </c>
      <c r="AD15" s="168">
        <v>333932.13</v>
      </c>
      <c r="AE15" s="220">
        <v>0.96899999999999997</v>
      </c>
    </row>
    <row r="16" spans="1:31">
      <c r="A16" s="171" t="s">
        <v>566</v>
      </c>
      <c r="B16" s="172">
        <v>15352557.817</v>
      </c>
      <c r="C16" s="173">
        <v>15182977.126</v>
      </c>
      <c r="D16" s="221">
        <v>0.98899999999999999</v>
      </c>
      <c r="E16" s="175">
        <v>13241151.024</v>
      </c>
      <c r="F16" s="173">
        <v>13079264.568</v>
      </c>
      <c r="G16" s="221">
        <v>0.98799999999999999</v>
      </c>
      <c r="H16" s="172">
        <v>5083087.1150000002</v>
      </c>
      <c r="I16" s="173">
        <v>4974566.716</v>
      </c>
      <c r="J16" s="221">
        <v>0.97899999999999998</v>
      </c>
      <c r="K16" s="175">
        <v>8158063.909</v>
      </c>
      <c r="L16" s="173">
        <v>8104697.852</v>
      </c>
      <c r="M16" s="221">
        <v>0.99299999999999999</v>
      </c>
      <c r="N16" s="172">
        <v>2111406.7930000001</v>
      </c>
      <c r="O16" s="173">
        <v>2103712.5580000002</v>
      </c>
      <c r="P16" s="221">
        <v>0.996</v>
      </c>
      <c r="Q16" s="175">
        <v>4057057.7110000001</v>
      </c>
      <c r="R16" s="173">
        <v>4027019.7609999999</v>
      </c>
      <c r="S16" s="221">
        <v>0.99299999999999999</v>
      </c>
      <c r="T16" s="172">
        <v>1428257.9369999999</v>
      </c>
      <c r="U16" s="173">
        <v>1398397.7790000001</v>
      </c>
      <c r="V16" s="221">
        <v>0.97899999999999998</v>
      </c>
      <c r="W16" s="175">
        <v>1417152.943</v>
      </c>
      <c r="X16" s="173">
        <v>1387325.7350000001</v>
      </c>
      <c r="Y16" s="221">
        <v>0.97899999999999998</v>
      </c>
      <c r="Z16" s="172">
        <v>11104.994000000001</v>
      </c>
      <c r="AA16" s="173">
        <v>11072.044</v>
      </c>
      <c r="AB16" s="221">
        <v>0.997</v>
      </c>
      <c r="AC16" s="175">
        <v>411832.56</v>
      </c>
      <c r="AD16" s="173">
        <v>396750.95</v>
      </c>
      <c r="AE16" s="221">
        <v>0.96299999999999997</v>
      </c>
    </row>
    <row r="17" spans="1:31">
      <c r="A17" s="111" t="s">
        <v>567</v>
      </c>
      <c r="B17" s="176">
        <v>21526042.037999999</v>
      </c>
      <c r="C17" s="168">
        <v>21304603.886</v>
      </c>
      <c r="D17" s="220">
        <v>0.99</v>
      </c>
      <c r="E17" s="176">
        <v>18226264.686999999</v>
      </c>
      <c r="F17" s="168">
        <v>18017287.592999998</v>
      </c>
      <c r="G17" s="220">
        <v>0.98899999999999999</v>
      </c>
      <c r="H17" s="176">
        <v>6689295.0350000001</v>
      </c>
      <c r="I17" s="168">
        <v>6560113.2510000002</v>
      </c>
      <c r="J17" s="220">
        <v>0.98099999999999998</v>
      </c>
      <c r="K17" s="176">
        <v>11536969.652000001</v>
      </c>
      <c r="L17" s="168">
        <v>11457174.342</v>
      </c>
      <c r="M17" s="220">
        <v>0.99299999999999999</v>
      </c>
      <c r="N17" s="176">
        <v>3299777.3509999998</v>
      </c>
      <c r="O17" s="168">
        <v>3287316.2930000001</v>
      </c>
      <c r="P17" s="220">
        <v>0.996</v>
      </c>
      <c r="Q17" s="176">
        <v>6331879.4239999996</v>
      </c>
      <c r="R17" s="168">
        <v>6292618.5640000002</v>
      </c>
      <c r="S17" s="220">
        <v>0.99399999999999999</v>
      </c>
      <c r="T17" s="176">
        <v>1633401.753</v>
      </c>
      <c r="U17" s="168">
        <v>1601885.594</v>
      </c>
      <c r="V17" s="220">
        <v>0.98099999999999998</v>
      </c>
      <c r="W17" s="176">
        <v>1625230.21</v>
      </c>
      <c r="X17" s="168">
        <v>1593758.273</v>
      </c>
      <c r="Y17" s="220">
        <v>0.98099999999999998</v>
      </c>
      <c r="Z17" s="176">
        <v>8171.5429999999997</v>
      </c>
      <c r="AA17" s="168">
        <v>8127.3209999999999</v>
      </c>
      <c r="AB17" s="220">
        <v>0.995</v>
      </c>
      <c r="AC17" s="176">
        <v>893532.71</v>
      </c>
      <c r="AD17" s="168">
        <v>865889.67</v>
      </c>
      <c r="AE17" s="220">
        <v>0.96899999999999997</v>
      </c>
    </row>
    <row r="18" spans="1:31">
      <c r="A18" s="111" t="s">
        <v>568</v>
      </c>
      <c r="B18" s="176">
        <v>17830349.947999999</v>
      </c>
      <c r="C18" s="168">
        <v>17630584.636999998</v>
      </c>
      <c r="D18" s="220">
        <v>0.98899999999999999</v>
      </c>
      <c r="E18" s="176">
        <v>15538753.266000001</v>
      </c>
      <c r="F18" s="168">
        <v>15350562.566</v>
      </c>
      <c r="G18" s="220">
        <v>0.98799999999999999</v>
      </c>
      <c r="H18" s="176">
        <v>5956603.5460000001</v>
      </c>
      <c r="I18" s="168">
        <v>5824952.0980000002</v>
      </c>
      <c r="J18" s="220">
        <v>0.97799999999999998</v>
      </c>
      <c r="K18" s="176">
        <v>9582149.7200000007</v>
      </c>
      <c r="L18" s="168">
        <v>9525610.4680000003</v>
      </c>
      <c r="M18" s="220">
        <v>0.99399999999999999</v>
      </c>
      <c r="N18" s="176">
        <v>2291596.682</v>
      </c>
      <c r="O18" s="168">
        <v>2280022.071</v>
      </c>
      <c r="P18" s="220">
        <v>0.995</v>
      </c>
      <c r="Q18" s="176">
        <v>4092435.088</v>
      </c>
      <c r="R18" s="168">
        <v>4068585.7030000002</v>
      </c>
      <c r="S18" s="220">
        <v>0.99399999999999999</v>
      </c>
      <c r="T18" s="176">
        <v>1492188.554</v>
      </c>
      <c r="U18" s="168">
        <v>1463679.42</v>
      </c>
      <c r="V18" s="220">
        <v>0.98099999999999998</v>
      </c>
      <c r="W18" s="176">
        <v>1478235.61</v>
      </c>
      <c r="X18" s="168">
        <v>1449861.851</v>
      </c>
      <c r="Y18" s="220">
        <v>0.98099999999999998</v>
      </c>
      <c r="Z18" s="176">
        <v>13952.944</v>
      </c>
      <c r="AA18" s="168">
        <v>13817.569</v>
      </c>
      <c r="AB18" s="220">
        <v>0.99</v>
      </c>
      <c r="AC18" s="176">
        <v>747366.77</v>
      </c>
      <c r="AD18" s="168">
        <v>731203.79</v>
      </c>
      <c r="AE18" s="220">
        <v>0.97799999999999998</v>
      </c>
    </row>
    <row r="19" spans="1:31">
      <c r="A19" s="111" t="s">
        <v>569</v>
      </c>
      <c r="B19" s="176">
        <v>16807761.649999999</v>
      </c>
      <c r="C19" s="168">
        <v>16609764.33</v>
      </c>
      <c r="D19" s="220">
        <v>0.98799999999999999</v>
      </c>
      <c r="E19" s="176">
        <v>14585075.752</v>
      </c>
      <c r="F19" s="168">
        <v>14398497.566</v>
      </c>
      <c r="G19" s="220">
        <v>0.98699999999999999</v>
      </c>
      <c r="H19" s="176">
        <v>5581820.3210000005</v>
      </c>
      <c r="I19" s="168">
        <v>5454220.5</v>
      </c>
      <c r="J19" s="220">
        <v>0.97699999999999998</v>
      </c>
      <c r="K19" s="176">
        <v>9003255.4309999999</v>
      </c>
      <c r="L19" s="168">
        <v>8944277.0659999996</v>
      </c>
      <c r="M19" s="220">
        <v>0.99299999999999999</v>
      </c>
      <c r="N19" s="176">
        <v>2222685.898</v>
      </c>
      <c r="O19" s="168">
        <v>2211266.764</v>
      </c>
      <c r="P19" s="220">
        <v>0.995</v>
      </c>
      <c r="Q19" s="176">
        <v>3708951.7179999999</v>
      </c>
      <c r="R19" s="168">
        <v>3683406.588</v>
      </c>
      <c r="S19" s="220">
        <v>0.99299999999999999</v>
      </c>
      <c r="T19" s="176">
        <v>1486554.2409999999</v>
      </c>
      <c r="U19" s="168">
        <v>1450614.5930000001</v>
      </c>
      <c r="V19" s="220">
        <v>0.97599999999999998</v>
      </c>
      <c r="W19" s="176">
        <v>1480258.8829999999</v>
      </c>
      <c r="X19" s="168">
        <v>1444373.415</v>
      </c>
      <c r="Y19" s="220">
        <v>0.97599999999999998</v>
      </c>
      <c r="Z19" s="176">
        <v>6295.3580000000002</v>
      </c>
      <c r="AA19" s="168">
        <v>6241.1779999999999</v>
      </c>
      <c r="AB19" s="220">
        <v>0.99099999999999999</v>
      </c>
      <c r="AC19" s="176">
        <v>810864.09</v>
      </c>
      <c r="AD19" s="168">
        <v>777594.94</v>
      </c>
      <c r="AE19" s="220">
        <v>0.95899999999999996</v>
      </c>
    </row>
    <row r="20" spans="1:31">
      <c r="A20" s="111" t="s">
        <v>570</v>
      </c>
      <c r="B20" s="176">
        <v>53980841.019999996</v>
      </c>
      <c r="C20" s="168">
        <v>53440646.548000008</v>
      </c>
      <c r="D20" s="220">
        <v>0.99</v>
      </c>
      <c r="E20" s="176">
        <v>45376018.881999999</v>
      </c>
      <c r="F20" s="168">
        <v>44873625.634000003</v>
      </c>
      <c r="G20" s="220">
        <v>0.98899999999999999</v>
      </c>
      <c r="H20" s="176">
        <v>16433516.51</v>
      </c>
      <c r="I20" s="168">
        <v>16095573.427999999</v>
      </c>
      <c r="J20" s="220">
        <v>0.97899999999999998</v>
      </c>
      <c r="K20" s="176">
        <v>28942502.372000001</v>
      </c>
      <c r="L20" s="168">
        <v>28778052.206</v>
      </c>
      <c r="M20" s="220">
        <v>0.99399999999999999</v>
      </c>
      <c r="N20" s="176">
        <v>8604822.1380000003</v>
      </c>
      <c r="O20" s="168">
        <v>8567020.9140000008</v>
      </c>
      <c r="P20" s="220">
        <v>0.996</v>
      </c>
      <c r="Q20" s="176">
        <v>14785956.323999999</v>
      </c>
      <c r="R20" s="168">
        <v>14712240.039999999</v>
      </c>
      <c r="S20" s="220">
        <v>0.995</v>
      </c>
      <c r="T20" s="176">
        <v>3946180.716</v>
      </c>
      <c r="U20" s="168">
        <v>3865755.53</v>
      </c>
      <c r="V20" s="220">
        <v>0.98</v>
      </c>
      <c r="W20" s="176">
        <v>3932419.571</v>
      </c>
      <c r="X20" s="168">
        <v>3852079.6770000001</v>
      </c>
      <c r="Y20" s="220">
        <v>0.98</v>
      </c>
      <c r="Z20" s="176">
        <v>13761.145</v>
      </c>
      <c r="AA20" s="168">
        <v>13675.852999999999</v>
      </c>
      <c r="AB20" s="220">
        <v>0.99399999999999999</v>
      </c>
      <c r="AC20" s="176">
        <v>3266404.09</v>
      </c>
      <c r="AD20" s="168">
        <v>3151599.14</v>
      </c>
      <c r="AE20" s="220">
        <v>0.96499999999999997</v>
      </c>
    </row>
    <row r="21" spans="1:31">
      <c r="A21" s="171" t="s">
        <v>571</v>
      </c>
      <c r="B21" s="176">
        <v>50046531.435999997</v>
      </c>
      <c r="C21" s="168">
        <v>49486019</v>
      </c>
      <c r="D21" s="220">
        <v>0.98899999999999999</v>
      </c>
      <c r="E21" s="176">
        <v>42050769.024999999</v>
      </c>
      <c r="F21" s="168">
        <v>41518435.465999998</v>
      </c>
      <c r="G21" s="220">
        <v>0.98699999999999999</v>
      </c>
      <c r="H21" s="176">
        <v>16183462.411</v>
      </c>
      <c r="I21" s="168">
        <v>15832207.889</v>
      </c>
      <c r="J21" s="220">
        <v>0.97799999999999998</v>
      </c>
      <c r="K21" s="176">
        <v>25867306.614</v>
      </c>
      <c r="L21" s="168">
        <v>25686227.577</v>
      </c>
      <c r="M21" s="220">
        <v>0.99299999999999999</v>
      </c>
      <c r="N21" s="176">
        <v>7995762.4110000003</v>
      </c>
      <c r="O21" s="168">
        <v>7967583.534</v>
      </c>
      <c r="P21" s="220">
        <v>0.996</v>
      </c>
      <c r="Q21" s="176">
        <v>13075486.630999999</v>
      </c>
      <c r="R21" s="168">
        <v>13008605.089</v>
      </c>
      <c r="S21" s="220">
        <v>0.995</v>
      </c>
      <c r="T21" s="176">
        <v>3757043.3509999998</v>
      </c>
      <c r="U21" s="168">
        <v>3692880.517</v>
      </c>
      <c r="V21" s="220">
        <v>0.98299999999999998</v>
      </c>
      <c r="W21" s="176">
        <v>3737891.6809999999</v>
      </c>
      <c r="X21" s="168">
        <v>3673981.7030000002</v>
      </c>
      <c r="Y21" s="220">
        <v>0.98299999999999998</v>
      </c>
      <c r="Z21" s="176">
        <v>19151.669999999998</v>
      </c>
      <c r="AA21" s="168">
        <v>18898.813999999998</v>
      </c>
      <c r="AB21" s="220">
        <v>0.98699999999999999</v>
      </c>
      <c r="AC21" s="176">
        <v>2275724.5</v>
      </c>
      <c r="AD21" s="168">
        <v>2213771.64</v>
      </c>
      <c r="AE21" s="220">
        <v>0.97299999999999998</v>
      </c>
    </row>
    <row r="22" spans="1:31">
      <c r="A22" s="111" t="s">
        <v>572</v>
      </c>
      <c r="B22" s="163">
        <v>147698137.93700001</v>
      </c>
      <c r="C22" s="164">
        <v>146063022.32299998</v>
      </c>
      <c r="D22" s="218">
        <v>0.98899999999999999</v>
      </c>
      <c r="E22" s="166">
        <v>126749805.98800001</v>
      </c>
      <c r="F22" s="164">
        <v>125208553.05</v>
      </c>
      <c r="G22" s="218">
        <v>0.98799999999999999</v>
      </c>
      <c r="H22" s="163">
        <v>45776991.854000002</v>
      </c>
      <c r="I22" s="164">
        <v>44789081.392999999</v>
      </c>
      <c r="J22" s="218">
        <v>0.97799999999999998</v>
      </c>
      <c r="K22" s="166">
        <v>80972814.134000003</v>
      </c>
      <c r="L22" s="164">
        <v>80419471.657000005</v>
      </c>
      <c r="M22" s="218">
        <v>0.99299999999999999</v>
      </c>
      <c r="N22" s="163">
        <v>20948331.949000001</v>
      </c>
      <c r="O22" s="164">
        <v>20854469.272999998</v>
      </c>
      <c r="P22" s="218">
        <v>0.996</v>
      </c>
      <c r="Q22" s="166">
        <v>36737185.082999997</v>
      </c>
      <c r="R22" s="164">
        <v>36534707.359999999</v>
      </c>
      <c r="S22" s="218">
        <v>0.99399999999999999</v>
      </c>
      <c r="T22" s="163">
        <v>9231495.4920000006</v>
      </c>
      <c r="U22" s="164">
        <v>9062828.1779999994</v>
      </c>
      <c r="V22" s="218">
        <v>0.98199999999999998</v>
      </c>
      <c r="W22" s="166">
        <v>9166302.3540000003</v>
      </c>
      <c r="X22" s="164">
        <v>8998705.3350000009</v>
      </c>
      <c r="Y22" s="218">
        <v>0.98199999999999998</v>
      </c>
      <c r="Z22" s="163">
        <v>65193.137999999999</v>
      </c>
      <c r="AA22" s="164">
        <v>64122.843000000001</v>
      </c>
      <c r="AB22" s="218">
        <v>0.98399999999999999</v>
      </c>
      <c r="AC22" s="166">
        <v>8777967.0899999999</v>
      </c>
      <c r="AD22" s="164">
        <v>8535980.8699999992</v>
      </c>
      <c r="AE22" s="218">
        <v>0.97199999999999998</v>
      </c>
    </row>
    <row r="23" spans="1:31">
      <c r="A23" s="111" t="s">
        <v>573</v>
      </c>
      <c r="B23" s="167">
        <v>76964982.460000008</v>
      </c>
      <c r="C23" s="168">
        <v>76147636.964000002</v>
      </c>
      <c r="D23" s="220">
        <v>0.98899999999999999</v>
      </c>
      <c r="E23" s="170">
        <v>64491355.269000001</v>
      </c>
      <c r="F23" s="168">
        <v>63724261.667000003</v>
      </c>
      <c r="G23" s="220">
        <v>0.98799999999999999</v>
      </c>
      <c r="H23" s="167">
        <v>23913405.420000002</v>
      </c>
      <c r="I23" s="168">
        <v>23397828.149</v>
      </c>
      <c r="J23" s="220">
        <v>0.97799999999999998</v>
      </c>
      <c r="K23" s="170">
        <v>40577949.848999999</v>
      </c>
      <c r="L23" s="168">
        <v>40326433.517999999</v>
      </c>
      <c r="M23" s="220">
        <v>0.99399999999999999</v>
      </c>
      <c r="N23" s="167">
        <v>12473627.191</v>
      </c>
      <c r="O23" s="168">
        <v>12423375.297</v>
      </c>
      <c r="P23" s="220">
        <v>0.996</v>
      </c>
      <c r="Q23" s="170">
        <v>22169253.671999998</v>
      </c>
      <c r="R23" s="168">
        <v>22042595.333000001</v>
      </c>
      <c r="S23" s="220">
        <v>0.99399999999999999</v>
      </c>
      <c r="T23" s="167">
        <v>5203634.3739999998</v>
      </c>
      <c r="U23" s="168">
        <v>5111479.1449999996</v>
      </c>
      <c r="V23" s="220">
        <v>0.98199999999999998</v>
      </c>
      <c r="W23" s="170">
        <v>5173431.1950000003</v>
      </c>
      <c r="X23" s="168">
        <v>5081424.477</v>
      </c>
      <c r="Y23" s="220">
        <v>0.98199999999999998</v>
      </c>
      <c r="Z23" s="167">
        <v>30203.179</v>
      </c>
      <c r="AA23" s="168">
        <v>30054.668000000001</v>
      </c>
      <c r="AB23" s="220">
        <v>0.995</v>
      </c>
      <c r="AC23" s="170">
        <v>4318690.87</v>
      </c>
      <c r="AD23" s="168">
        <v>4178441.27</v>
      </c>
      <c r="AE23" s="220">
        <v>0.96799999999999997</v>
      </c>
    </row>
    <row r="24" spans="1:31">
      <c r="A24" s="111" t="s">
        <v>574</v>
      </c>
      <c r="B24" s="167">
        <v>17284155.339000002</v>
      </c>
      <c r="C24" s="168">
        <v>17115961.894000001</v>
      </c>
      <c r="D24" s="220">
        <v>0.99</v>
      </c>
      <c r="E24" s="170">
        <v>14702556.648</v>
      </c>
      <c r="F24" s="168">
        <v>14543561.286</v>
      </c>
      <c r="G24" s="220">
        <v>0.98899999999999999</v>
      </c>
      <c r="H24" s="167">
        <v>5766000.3269999996</v>
      </c>
      <c r="I24" s="168">
        <v>5652996.443</v>
      </c>
      <c r="J24" s="220">
        <v>0.98</v>
      </c>
      <c r="K24" s="170">
        <v>8936556.3210000005</v>
      </c>
      <c r="L24" s="168">
        <v>8890564.8430000003</v>
      </c>
      <c r="M24" s="220">
        <v>0.995</v>
      </c>
      <c r="N24" s="167">
        <v>2581598.6910000001</v>
      </c>
      <c r="O24" s="168">
        <v>2572400.608</v>
      </c>
      <c r="P24" s="220">
        <v>0.996</v>
      </c>
      <c r="Q24" s="170">
        <v>4849990.9780000001</v>
      </c>
      <c r="R24" s="168">
        <v>4827511.2249999996</v>
      </c>
      <c r="S24" s="220">
        <v>0.995</v>
      </c>
      <c r="T24" s="167">
        <v>1623832.392</v>
      </c>
      <c r="U24" s="168">
        <v>1591018.2420000001</v>
      </c>
      <c r="V24" s="220">
        <v>0.98</v>
      </c>
      <c r="W24" s="170">
        <v>1608502.8629999999</v>
      </c>
      <c r="X24" s="168">
        <v>1575834.9180000001</v>
      </c>
      <c r="Y24" s="220">
        <v>0.98</v>
      </c>
      <c r="Z24" s="167">
        <v>15329.529</v>
      </c>
      <c r="AA24" s="168">
        <v>15183.324000000001</v>
      </c>
      <c r="AB24" s="220">
        <v>0.99</v>
      </c>
      <c r="AC24" s="170">
        <v>629845.03</v>
      </c>
      <c r="AD24" s="168">
        <v>614691.73</v>
      </c>
      <c r="AE24" s="220">
        <v>0.97599999999999998</v>
      </c>
    </row>
    <row r="25" spans="1:31">
      <c r="A25" s="111" t="s">
        <v>575</v>
      </c>
      <c r="B25" s="167">
        <v>8874406.006000001</v>
      </c>
      <c r="C25" s="168">
        <v>8768558.8110000007</v>
      </c>
      <c r="D25" s="220">
        <v>0.98799999999999999</v>
      </c>
      <c r="E25" s="170">
        <v>7659532.6600000001</v>
      </c>
      <c r="F25" s="168">
        <v>7557660.773</v>
      </c>
      <c r="G25" s="220">
        <v>0.98699999999999999</v>
      </c>
      <c r="H25" s="167">
        <v>3141304.6630000002</v>
      </c>
      <c r="I25" s="168">
        <v>3075218.298</v>
      </c>
      <c r="J25" s="220">
        <v>0.97899999999999998</v>
      </c>
      <c r="K25" s="170">
        <v>4518227.9970000004</v>
      </c>
      <c r="L25" s="168">
        <v>4482442.4749999996</v>
      </c>
      <c r="M25" s="220">
        <v>0.99199999999999999</v>
      </c>
      <c r="N25" s="167">
        <v>1214873.3459999999</v>
      </c>
      <c r="O25" s="168">
        <v>1210898.0379999999</v>
      </c>
      <c r="P25" s="220">
        <v>0.997</v>
      </c>
      <c r="Q25" s="170">
        <v>2094196.308</v>
      </c>
      <c r="R25" s="168">
        <v>2081150.6810000001</v>
      </c>
      <c r="S25" s="220">
        <v>0.99399999999999999</v>
      </c>
      <c r="T25" s="167">
        <v>806804.58400000003</v>
      </c>
      <c r="U25" s="168">
        <v>791755.50300000003</v>
      </c>
      <c r="V25" s="220">
        <v>0.98099999999999998</v>
      </c>
      <c r="W25" s="170">
        <v>801190.71400000004</v>
      </c>
      <c r="X25" s="168">
        <v>786182.28799999994</v>
      </c>
      <c r="Y25" s="220">
        <v>0.98099999999999998</v>
      </c>
      <c r="Z25" s="167">
        <v>5613.87</v>
      </c>
      <c r="AA25" s="168">
        <v>5573.2150000000001</v>
      </c>
      <c r="AB25" s="220">
        <v>0.99299999999999999</v>
      </c>
      <c r="AC25" s="170">
        <v>313814.46000000002</v>
      </c>
      <c r="AD25" s="168">
        <v>303508.25</v>
      </c>
      <c r="AE25" s="220">
        <v>0.96699999999999997</v>
      </c>
    </row>
    <row r="26" spans="1:31">
      <c r="A26" s="171" t="s">
        <v>576</v>
      </c>
      <c r="B26" s="172">
        <v>10215925.893999999</v>
      </c>
      <c r="C26" s="173">
        <v>10081785.886</v>
      </c>
      <c r="D26" s="221">
        <v>0.98699999999999999</v>
      </c>
      <c r="E26" s="175">
        <v>8952771.1999999993</v>
      </c>
      <c r="F26" s="173">
        <v>8823301.9749999996</v>
      </c>
      <c r="G26" s="221">
        <v>0.98599999999999999</v>
      </c>
      <c r="H26" s="172">
        <v>3688771.1</v>
      </c>
      <c r="I26" s="173">
        <v>3590773.2629999998</v>
      </c>
      <c r="J26" s="221">
        <v>0.97299999999999998</v>
      </c>
      <c r="K26" s="175">
        <v>5264000.0999999996</v>
      </c>
      <c r="L26" s="173">
        <v>5232528.7120000003</v>
      </c>
      <c r="M26" s="221">
        <v>0.99399999999999999</v>
      </c>
      <c r="N26" s="172">
        <v>1263154.6939999999</v>
      </c>
      <c r="O26" s="173">
        <v>1258483.9110000001</v>
      </c>
      <c r="P26" s="221">
        <v>0.996</v>
      </c>
      <c r="Q26" s="175">
        <v>2376482.5090000001</v>
      </c>
      <c r="R26" s="173">
        <v>2356899.4019999998</v>
      </c>
      <c r="S26" s="221">
        <v>0.99199999999999999</v>
      </c>
      <c r="T26" s="172">
        <v>1042362.251</v>
      </c>
      <c r="U26" s="173">
        <v>1015669.498</v>
      </c>
      <c r="V26" s="221">
        <v>0.97399999999999998</v>
      </c>
      <c r="W26" s="175">
        <v>1036462.8</v>
      </c>
      <c r="X26" s="173">
        <v>1009806.172</v>
      </c>
      <c r="Y26" s="221">
        <v>0.97399999999999998</v>
      </c>
      <c r="Z26" s="172">
        <v>5899.451</v>
      </c>
      <c r="AA26" s="173">
        <v>5863.326</v>
      </c>
      <c r="AB26" s="221">
        <v>0.99399999999999999</v>
      </c>
      <c r="AC26" s="175">
        <v>628035.02</v>
      </c>
      <c r="AD26" s="173">
        <v>607387.56000000006</v>
      </c>
      <c r="AE26" s="221">
        <v>0.96699999999999997</v>
      </c>
    </row>
    <row r="27" spans="1:31">
      <c r="A27" s="111" t="s">
        <v>577</v>
      </c>
      <c r="B27" s="176">
        <v>7205379.3329999996</v>
      </c>
      <c r="C27" s="168">
        <v>7112053.1810000008</v>
      </c>
      <c r="D27" s="220">
        <v>0.98699999999999999</v>
      </c>
      <c r="E27" s="176">
        <v>6334858.8449999997</v>
      </c>
      <c r="F27" s="168">
        <v>6244811.1050000004</v>
      </c>
      <c r="G27" s="220">
        <v>0.98599999999999999</v>
      </c>
      <c r="H27" s="176">
        <v>2622444.148</v>
      </c>
      <c r="I27" s="168">
        <v>2562325.9720000001</v>
      </c>
      <c r="J27" s="220">
        <v>0.97699999999999998</v>
      </c>
      <c r="K27" s="176">
        <v>3712414.6970000002</v>
      </c>
      <c r="L27" s="168">
        <v>3682485.1329999999</v>
      </c>
      <c r="M27" s="220">
        <v>0.99199999999999999</v>
      </c>
      <c r="N27" s="176">
        <v>870520.48800000001</v>
      </c>
      <c r="O27" s="168">
        <v>867242.076</v>
      </c>
      <c r="P27" s="220">
        <v>0.996</v>
      </c>
      <c r="Q27" s="176">
        <v>1413196.8529999999</v>
      </c>
      <c r="R27" s="168">
        <v>1401808.2949999999</v>
      </c>
      <c r="S27" s="220">
        <v>0.99199999999999999</v>
      </c>
      <c r="T27" s="176">
        <v>758552.32799999998</v>
      </c>
      <c r="U27" s="168">
        <v>741914.07299999997</v>
      </c>
      <c r="V27" s="220">
        <v>0.97799999999999998</v>
      </c>
      <c r="W27" s="176">
        <v>754651.97199999995</v>
      </c>
      <c r="X27" s="168">
        <v>738018.60100000002</v>
      </c>
      <c r="Y27" s="220">
        <v>0.97799999999999998</v>
      </c>
      <c r="Z27" s="176">
        <v>3900.3560000000002</v>
      </c>
      <c r="AA27" s="168">
        <v>3895.4720000000002</v>
      </c>
      <c r="AB27" s="220">
        <v>0.999</v>
      </c>
      <c r="AC27" s="176">
        <v>483837.65</v>
      </c>
      <c r="AD27" s="168">
        <v>471567.29</v>
      </c>
      <c r="AE27" s="220">
        <v>0.97499999999999998</v>
      </c>
    </row>
    <row r="28" spans="1:31">
      <c r="A28" s="111" t="s">
        <v>578</v>
      </c>
      <c r="B28" s="176">
        <v>6412006.71</v>
      </c>
      <c r="C28" s="168">
        <v>6334493.2039999999</v>
      </c>
      <c r="D28" s="220">
        <v>0.98799999999999999</v>
      </c>
      <c r="E28" s="176">
        <v>5450858.0920000002</v>
      </c>
      <c r="F28" s="168">
        <v>5376229.8619999997</v>
      </c>
      <c r="G28" s="220">
        <v>0.98599999999999999</v>
      </c>
      <c r="H28" s="176">
        <v>2157118.014</v>
      </c>
      <c r="I28" s="168">
        <v>2102440.0359999998</v>
      </c>
      <c r="J28" s="220">
        <v>0.97499999999999998</v>
      </c>
      <c r="K28" s="176">
        <v>3293740.0780000002</v>
      </c>
      <c r="L28" s="168">
        <v>3273789.8259999999</v>
      </c>
      <c r="M28" s="220">
        <v>0.99399999999999999</v>
      </c>
      <c r="N28" s="176">
        <v>961148.61800000002</v>
      </c>
      <c r="O28" s="168">
        <v>958263.34199999995</v>
      </c>
      <c r="P28" s="220">
        <v>0.997</v>
      </c>
      <c r="Q28" s="176">
        <v>1705040.5209999999</v>
      </c>
      <c r="R28" s="168">
        <v>1696576.8330000001</v>
      </c>
      <c r="S28" s="220">
        <v>0.995</v>
      </c>
      <c r="T28" s="176">
        <v>614884.53899999999</v>
      </c>
      <c r="U28" s="168">
        <v>601050.44299999997</v>
      </c>
      <c r="V28" s="220">
        <v>0.97799999999999998</v>
      </c>
      <c r="W28" s="176">
        <v>611207.31900000002</v>
      </c>
      <c r="X28" s="168">
        <v>597385.78300000005</v>
      </c>
      <c r="Y28" s="220">
        <v>0.97699999999999998</v>
      </c>
      <c r="Z28" s="176">
        <v>3677.22</v>
      </c>
      <c r="AA28" s="168">
        <v>3664.66</v>
      </c>
      <c r="AB28" s="220">
        <v>0.997</v>
      </c>
      <c r="AC28" s="176">
        <v>282883.8</v>
      </c>
      <c r="AD28" s="168">
        <v>276462.15000000002</v>
      </c>
      <c r="AE28" s="220">
        <v>0.97699999999999998</v>
      </c>
    </row>
    <row r="29" spans="1:31">
      <c r="A29" s="111" t="s">
        <v>579</v>
      </c>
      <c r="B29" s="176">
        <v>16260817.632999999</v>
      </c>
      <c r="C29" s="168">
        <v>16083156.803000001</v>
      </c>
      <c r="D29" s="220">
        <v>0.98899999999999999</v>
      </c>
      <c r="E29" s="176">
        <v>13990865.807</v>
      </c>
      <c r="F29" s="168">
        <v>13821528.731000001</v>
      </c>
      <c r="G29" s="220">
        <v>0.98799999999999999</v>
      </c>
      <c r="H29" s="176">
        <v>5807513.8039999995</v>
      </c>
      <c r="I29" s="168">
        <v>5687314.6969999997</v>
      </c>
      <c r="J29" s="220">
        <v>0.97899999999999998</v>
      </c>
      <c r="K29" s="176">
        <v>8183352.0029999996</v>
      </c>
      <c r="L29" s="168">
        <v>8134214.034</v>
      </c>
      <c r="M29" s="220">
        <v>0.99399999999999999</v>
      </c>
      <c r="N29" s="176">
        <v>2269951.8259999999</v>
      </c>
      <c r="O29" s="168">
        <v>2261628.0720000002</v>
      </c>
      <c r="P29" s="220">
        <v>0.996</v>
      </c>
      <c r="Q29" s="176">
        <v>4293668.7089999998</v>
      </c>
      <c r="R29" s="168">
        <v>4264737.7939999998</v>
      </c>
      <c r="S29" s="220">
        <v>0.99299999999999999</v>
      </c>
      <c r="T29" s="176">
        <v>1523239.503</v>
      </c>
      <c r="U29" s="168">
        <v>1493027.03</v>
      </c>
      <c r="V29" s="220">
        <v>0.98</v>
      </c>
      <c r="W29" s="176">
        <v>1510803.358</v>
      </c>
      <c r="X29" s="168">
        <v>1480675.7120000001</v>
      </c>
      <c r="Y29" s="220">
        <v>0.98</v>
      </c>
      <c r="Z29" s="176">
        <v>12436.145</v>
      </c>
      <c r="AA29" s="168">
        <v>12351.317999999999</v>
      </c>
      <c r="AB29" s="220">
        <v>0.99299999999999999</v>
      </c>
      <c r="AC29" s="176">
        <v>536486.13</v>
      </c>
      <c r="AD29" s="168">
        <v>519684.14</v>
      </c>
      <c r="AE29" s="220">
        <v>0.96899999999999997</v>
      </c>
    </row>
    <row r="30" spans="1:31">
      <c r="A30" s="111" t="s">
        <v>580</v>
      </c>
      <c r="B30" s="176">
        <v>16851779.384</v>
      </c>
      <c r="C30" s="168">
        <v>16694838.676000001</v>
      </c>
      <c r="D30" s="220">
        <v>0.99099999999999999</v>
      </c>
      <c r="E30" s="176">
        <v>14098837.222999999</v>
      </c>
      <c r="F30" s="168">
        <v>13950514.865</v>
      </c>
      <c r="G30" s="220">
        <v>0.98899999999999999</v>
      </c>
      <c r="H30" s="176">
        <v>5169520.5870000003</v>
      </c>
      <c r="I30" s="168">
        <v>5068818.8959999997</v>
      </c>
      <c r="J30" s="220">
        <v>0.98099999999999998</v>
      </c>
      <c r="K30" s="176">
        <v>8929316.6359999999</v>
      </c>
      <c r="L30" s="168">
        <v>8881695.9690000005</v>
      </c>
      <c r="M30" s="220">
        <v>0.995</v>
      </c>
      <c r="N30" s="176">
        <v>2752942.1609999998</v>
      </c>
      <c r="O30" s="168">
        <v>2744323.8110000002</v>
      </c>
      <c r="P30" s="220">
        <v>0.997</v>
      </c>
      <c r="Q30" s="176">
        <v>3986833.7680000002</v>
      </c>
      <c r="R30" s="168">
        <v>3967327.534</v>
      </c>
      <c r="S30" s="220">
        <v>0.995</v>
      </c>
      <c r="T30" s="176">
        <v>1295934.791</v>
      </c>
      <c r="U30" s="168">
        <v>1273927.1610000001</v>
      </c>
      <c r="V30" s="220">
        <v>0.98299999999999998</v>
      </c>
      <c r="W30" s="176">
        <v>1284660.3559999999</v>
      </c>
      <c r="X30" s="168">
        <v>1262760.0120000001</v>
      </c>
      <c r="Y30" s="220">
        <v>0.98299999999999998</v>
      </c>
      <c r="Z30" s="176">
        <v>11274.434999999999</v>
      </c>
      <c r="AA30" s="168">
        <v>11167.148999999999</v>
      </c>
      <c r="AB30" s="220">
        <v>0.99</v>
      </c>
      <c r="AC30" s="176">
        <v>1047964.41</v>
      </c>
      <c r="AD30" s="168">
        <v>1005487.7</v>
      </c>
      <c r="AE30" s="220">
        <v>0.95899999999999996</v>
      </c>
    </row>
    <row r="31" spans="1:31">
      <c r="A31" s="171" t="s">
        <v>581</v>
      </c>
      <c r="B31" s="176">
        <v>31355744.589000002</v>
      </c>
      <c r="C31" s="168">
        <v>31035317.108999997</v>
      </c>
      <c r="D31" s="220">
        <v>0.99</v>
      </c>
      <c r="E31" s="176">
        <v>27087587.947000001</v>
      </c>
      <c r="F31" s="168">
        <v>26781185.666999999</v>
      </c>
      <c r="G31" s="220">
        <v>0.98899999999999999</v>
      </c>
      <c r="H31" s="176">
        <v>10111255.407</v>
      </c>
      <c r="I31" s="168">
        <v>9895671.4989999998</v>
      </c>
      <c r="J31" s="220">
        <v>0.97899999999999998</v>
      </c>
      <c r="K31" s="176">
        <v>16976332.539999999</v>
      </c>
      <c r="L31" s="168">
        <v>16885514.168000001</v>
      </c>
      <c r="M31" s="220">
        <v>0.995</v>
      </c>
      <c r="N31" s="176">
        <v>4268156.642</v>
      </c>
      <c r="O31" s="168">
        <v>4254131.4419999998</v>
      </c>
      <c r="P31" s="220">
        <v>0.997</v>
      </c>
      <c r="Q31" s="176">
        <v>7726506.0990000004</v>
      </c>
      <c r="R31" s="168">
        <v>7691175.7070000004</v>
      </c>
      <c r="S31" s="220">
        <v>0.995</v>
      </c>
      <c r="T31" s="176">
        <v>2455613.804</v>
      </c>
      <c r="U31" s="168">
        <v>2411542.5440000002</v>
      </c>
      <c r="V31" s="220">
        <v>0.98199999999999998</v>
      </c>
      <c r="W31" s="176">
        <v>2437576.5690000001</v>
      </c>
      <c r="X31" s="168">
        <v>2393583.3539999998</v>
      </c>
      <c r="Y31" s="220">
        <v>0.98199999999999998</v>
      </c>
      <c r="Z31" s="176">
        <v>18037.235000000001</v>
      </c>
      <c r="AA31" s="168">
        <v>17959.189999999999</v>
      </c>
      <c r="AB31" s="220">
        <v>0.996</v>
      </c>
      <c r="AC31" s="176">
        <v>1069725.6399999999</v>
      </c>
      <c r="AD31" s="168">
        <v>1032000</v>
      </c>
      <c r="AE31" s="220">
        <v>0.96499999999999997</v>
      </c>
    </row>
    <row r="32" spans="1:31">
      <c r="A32" s="111" t="s">
        <v>582</v>
      </c>
      <c r="B32" s="163">
        <v>71694873.659999996</v>
      </c>
      <c r="C32" s="164">
        <v>70995425.026999995</v>
      </c>
      <c r="D32" s="218">
        <v>0.99</v>
      </c>
      <c r="E32" s="166">
        <v>60068745.266000003</v>
      </c>
      <c r="F32" s="164">
        <v>59406287.108999997</v>
      </c>
      <c r="G32" s="218">
        <v>0.98899999999999999</v>
      </c>
      <c r="H32" s="163">
        <v>20862884.333999999</v>
      </c>
      <c r="I32" s="164">
        <v>20426920.579999998</v>
      </c>
      <c r="J32" s="218">
        <v>0.97899999999999998</v>
      </c>
      <c r="K32" s="166">
        <v>39205860.931999996</v>
      </c>
      <c r="L32" s="164">
        <v>38979366.528999999</v>
      </c>
      <c r="M32" s="218">
        <v>0.99399999999999999</v>
      </c>
      <c r="N32" s="163">
        <v>11626128.393999999</v>
      </c>
      <c r="O32" s="164">
        <v>11589137.918</v>
      </c>
      <c r="P32" s="218">
        <v>0.997</v>
      </c>
      <c r="Q32" s="166">
        <v>15782240.676999999</v>
      </c>
      <c r="R32" s="164">
        <v>15706135.275</v>
      </c>
      <c r="S32" s="218">
        <v>0.995</v>
      </c>
      <c r="T32" s="163">
        <v>4661648.8470000001</v>
      </c>
      <c r="U32" s="164">
        <v>4579575.8760000002</v>
      </c>
      <c r="V32" s="218">
        <v>0.98199999999999998</v>
      </c>
      <c r="W32" s="166">
        <v>4612625.6560000004</v>
      </c>
      <c r="X32" s="164">
        <v>4530839.5760000004</v>
      </c>
      <c r="Y32" s="218">
        <v>0.98199999999999998</v>
      </c>
      <c r="Z32" s="163">
        <v>49023.190999999999</v>
      </c>
      <c r="AA32" s="164">
        <v>48736.3</v>
      </c>
      <c r="AB32" s="218">
        <v>0.99399999999999999</v>
      </c>
      <c r="AC32" s="166">
        <v>5008075.75</v>
      </c>
      <c r="AD32" s="164">
        <v>4839701.8600000003</v>
      </c>
      <c r="AE32" s="218">
        <v>0.96599999999999997</v>
      </c>
    </row>
    <row r="33" spans="1:31">
      <c r="A33" s="111" t="s">
        <v>583</v>
      </c>
      <c r="B33" s="167">
        <v>14161741.668</v>
      </c>
      <c r="C33" s="168">
        <v>14007398.196</v>
      </c>
      <c r="D33" s="220">
        <v>0.98899999999999999</v>
      </c>
      <c r="E33" s="170">
        <v>11997723.057</v>
      </c>
      <c r="F33" s="168">
        <v>11849741.616</v>
      </c>
      <c r="G33" s="220">
        <v>0.98799999999999999</v>
      </c>
      <c r="H33" s="167">
        <v>4441932.318</v>
      </c>
      <c r="I33" s="168">
        <v>4335742.9630000005</v>
      </c>
      <c r="J33" s="220">
        <v>0.97599999999999998</v>
      </c>
      <c r="K33" s="170">
        <v>7555790.7390000001</v>
      </c>
      <c r="L33" s="168">
        <v>7513998.6529999999</v>
      </c>
      <c r="M33" s="220">
        <v>0.99399999999999999</v>
      </c>
      <c r="N33" s="167">
        <v>2164018.611</v>
      </c>
      <c r="O33" s="168">
        <v>2157656.58</v>
      </c>
      <c r="P33" s="220">
        <v>0.997</v>
      </c>
      <c r="Q33" s="170">
        <v>3591381.3059999999</v>
      </c>
      <c r="R33" s="168">
        <v>3572633.58</v>
      </c>
      <c r="S33" s="220">
        <v>0.995</v>
      </c>
      <c r="T33" s="167">
        <v>1183029.078</v>
      </c>
      <c r="U33" s="168">
        <v>1160265.7579999999</v>
      </c>
      <c r="V33" s="220">
        <v>0.98099999999999998</v>
      </c>
      <c r="W33" s="170">
        <v>1176279.2139999999</v>
      </c>
      <c r="X33" s="168">
        <v>1153549.1440000001</v>
      </c>
      <c r="Y33" s="220">
        <v>0.98099999999999998</v>
      </c>
      <c r="Z33" s="167">
        <v>6749.8639999999996</v>
      </c>
      <c r="AA33" s="168">
        <v>6716.6139999999996</v>
      </c>
      <c r="AB33" s="220">
        <v>0.995</v>
      </c>
      <c r="AC33" s="170">
        <v>798199.89</v>
      </c>
      <c r="AD33" s="168">
        <v>774034.47</v>
      </c>
      <c r="AE33" s="220">
        <v>0.97</v>
      </c>
    </row>
    <row r="34" spans="1:31">
      <c r="A34" s="111" t="s">
        <v>584</v>
      </c>
      <c r="B34" s="167">
        <v>11452867.923</v>
      </c>
      <c r="C34" s="168">
        <v>11297825.387</v>
      </c>
      <c r="D34" s="220">
        <v>0.98599999999999999</v>
      </c>
      <c r="E34" s="170">
        <v>9770166.0920000002</v>
      </c>
      <c r="F34" s="168">
        <v>9625210.7410000004</v>
      </c>
      <c r="G34" s="220">
        <v>0.98499999999999999</v>
      </c>
      <c r="H34" s="167">
        <v>3896859.094</v>
      </c>
      <c r="I34" s="168">
        <v>3798091.281</v>
      </c>
      <c r="J34" s="220">
        <v>0.97499999999999998</v>
      </c>
      <c r="K34" s="170">
        <v>5873306.9979999997</v>
      </c>
      <c r="L34" s="168">
        <v>5827119.46</v>
      </c>
      <c r="M34" s="220">
        <v>0.99199999999999999</v>
      </c>
      <c r="N34" s="167">
        <v>1682701.831</v>
      </c>
      <c r="O34" s="168">
        <v>1672614.6459999999</v>
      </c>
      <c r="P34" s="220">
        <v>0.99399999999999999</v>
      </c>
      <c r="Q34" s="170">
        <v>3048599.389</v>
      </c>
      <c r="R34" s="168">
        <v>3028742.8250000002</v>
      </c>
      <c r="S34" s="220">
        <v>0.99299999999999999</v>
      </c>
      <c r="T34" s="167">
        <v>917027.89</v>
      </c>
      <c r="U34" s="168">
        <v>897982.04099999997</v>
      </c>
      <c r="V34" s="220">
        <v>0.97899999999999998</v>
      </c>
      <c r="W34" s="170">
        <v>906124.505</v>
      </c>
      <c r="X34" s="168">
        <v>887225.38</v>
      </c>
      <c r="Y34" s="220">
        <v>0.97899999999999998</v>
      </c>
      <c r="Z34" s="167">
        <v>10903.385</v>
      </c>
      <c r="AA34" s="168">
        <v>10756.661</v>
      </c>
      <c r="AB34" s="220">
        <v>0.98699999999999999</v>
      </c>
      <c r="AC34" s="170">
        <v>707434.98</v>
      </c>
      <c r="AD34" s="168">
        <v>681595.6</v>
      </c>
      <c r="AE34" s="220">
        <v>0.96299999999999997</v>
      </c>
    </row>
    <row r="35" spans="1:31">
      <c r="A35" s="111" t="s">
        <v>585</v>
      </c>
      <c r="B35" s="167">
        <v>22155166.739</v>
      </c>
      <c r="C35" s="168">
        <v>21897609.316</v>
      </c>
      <c r="D35" s="220">
        <v>0.98799999999999999</v>
      </c>
      <c r="E35" s="170">
        <v>19097023.585999999</v>
      </c>
      <c r="F35" s="168">
        <v>18850835.287999999</v>
      </c>
      <c r="G35" s="220">
        <v>0.98699999999999999</v>
      </c>
      <c r="H35" s="167">
        <v>7670532.852</v>
      </c>
      <c r="I35" s="168">
        <v>7496577.2489999998</v>
      </c>
      <c r="J35" s="220">
        <v>0.97699999999999998</v>
      </c>
      <c r="K35" s="170">
        <v>11426490.733999999</v>
      </c>
      <c r="L35" s="168">
        <v>11354258.039000001</v>
      </c>
      <c r="M35" s="220">
        <v>0.99399999999999999</v>
      </c>
      <c r="N35" s="167">
        <v>3058143.1529999999</v>
      </c>
      <c r="O35" s="168">
        <v>3046774.0279999999</v>
      </c>
      <c r="P35" s="220">
        <v>0.996</v>
      </c>
      <c r="Q35" s="170">
        <v>5024161.4380000001</v>
      </c>
      <c r="R35" s="168">
        <v>4988103.3789999997</v>
      </c>
      <c r="S35" s="220">
        <v>0.99299999999999999</v>
      </c>
      <c r="T35" s="167">
        <v>1669578.1640000001</v>
      </c>
      <c r="U35" s="168">
        <v>1637235.5560000001</v>
      </c>
      <c r="V35" s="220">
        <v>0.98099999999999998</v>
      </c>
      <c r="W35" s="170">
        <v>1655848.0079999999</v>
      </c>
      <c r="X35" s="168">
        <v>1623627.15</v>
      </c>
      <c r="Y35" s="220">
        <v>0.98099999999999998</v>
      </c>
      <c r="Z35" s="167">
        <v>13730.156000000001</v>
      </c>
      <c r="AA35" s="168">
        <v>13608.406000000001</v>
      </c>
      <c r="AB35" s="220">
        <v>0.99099999999999999</v>
      </c>
      <c r="AC35" s="170">
        <v>1251986.33</v>
      </c>
      <c r="AD35" s="168">
        <v>1208305.6399999999</v>
      </c>
      <c r="AE35" s="220">
        <v>0.96499999999999997</v>
      </c>
    </row>
    <row r="36" spans="1:31">
      <c r="A36" s="171" t="s">
        <v>586</v>
      </c>
      <c r="B36" s="172">
        <v>85959014.116999999</v>
      </c>
      <c r="C36" s="173">
        <v>84864666.130999997</v>
      </c>
      <c r="D36" s="221">
        <v>0.98699999999999999</v>
      </c>
      <c r="E36" s="175">
        <v>71892952.405000001</v>
      </c>
      <c r="F36" s="173">
        <v>70861594.243000001</v>
      </c>
      <c r="G36" s="221">
        <v>0.98599999999999999</v>
      </c>
      <c r="H36" s="172">
        <v>27795386.381999999</v>
      </c>
      <c r="I36" s="173">
        <v>27133311.947000001</v>
      </c>
      <c r="J36" s="221">
        <v>0.97599999999999998</v>
      </c>
      <c r="K36" s="175">
        <v>44097566.023000002</v>
      </c>
      <c r="L36" s="173">
        <v>43728282.295999996</v>
      </c>
      <c r="M36" s="221">
        <v>0.99199999999999999</v>
      </c>
      <c r="N36" s="172">
        <v>14066061.711999999</v>
      </c>
      <c r="O36" s="173">
        <v>14003071.888</v>
      </c>
      <c r="P36" s="221">
        <v>0.996</v>
      </c>
      <c r="Q36" s="175">
        <v>18999042.263999999</v>
      </c>
      <c r="R36" s="173">
        <v>18848062.949000001</v>
      </c>
      <c r="S36" s="221">
        <v>0.99199999999999999</v>
      </c>
      <c r="T36" s="172">
        <v>6085659.6660000002</v>
      </c>
      <c r="U36" s="173">
        <v>5968922.8990000002</v>
      </c>
      <c r="V36" s="221">
        <v>0.98099999999999998</v>
      </c>
      <c r="W36" s="175">
        <v>6038812.9720000001</v>
      </c>
      <c r="X36" s="173">
        <v>5922743.2910000002</v>
      </c>
      <c r="Y36" s="221">
        <v>0.98099999999999998</v>
      </c>
      <c r="Z36" s="172">
        <v>46846.694000000003</v>
      </c>
      <c r="AA36" s="173">
        <v>46179.608</v>
      </c>
      <c r="AB36" s="221">
        <v>0.98599999999999999</v>
      </c>
      <c r="AC36" s="175">
        <v>6710150.5700000003</v>
      </c>
      <c r="AD36" s="173">
        <v>6478277.6299999999</v>
      </c>
      <c r="AE36" s="221">
        <v>0.96499999999999997</v>
      </c>
    </row>
    <row r="37" spans="1:31">
      <c r="A37" s="111" t="s">
        <v>587</v>
      </c>
      <c r="B37" s="176">
        <v>47971434.446999997</v>
      </c>
      <c r="C37" s="168">
        <v>47411339.450000003</v>
      </c>
      <c r="D37" s="220">
        <v>0.98799999999999999</v>
      </c>
      <c r="E37" s="176">
        <v>40437653.993000001</v>
      </c>
      <c r="F37" s="168">
        <v>39905433.329000004</v>
      </c>
      <c r="G37" s="220">
        <v>0.98699999999999999</v>
      </c>
      <c r="H37" s="176">
        <v>15374863.207</v>
      </c>
      <c r="I37" s="168">
        <v>15026814.515000001</v>
      </c>
      <c r="J37" s="220">
        <v>0.97699999999999998</v>
      </c>
      <c r="K37" s="176">
        <v>25062790.785999998</v>
      </c>
      <c r="L37" s="168">
        <v>24878618.813999999</v>
      </c>
      <c r="M37" s="220">
        <v>0.99299999999999999</v>
      </c>
      <c r="N37" s="176">
        <v>7533780.4539999999</v>
      </c>
      <c r="O37" s="168">
        <v>7505906.1210000003</v>
      </c>
      <c r="P37" s="220">
        <v>0.996</v>
      </c>
      <c r="Q37" s="176">
        <v>12019233.262</v>
      </c>
      <c r="R37" s="168">
        <v>11942614.822000001</v>
      </c>
      <c r="S37" s="220">
        <v>0.99399999999999999</v>
      </c>
      <c r="T37" s="176">
        <v>3592720.895</v>
      </c>
      <c r="U37" s="168">
        <v>3529697.4309999999</v>
      </c>
      <c r="V37" s="220">
        <v>0.98199999999999998</v>
      </c>
      <c r="W37" s="176">
        <v>3572554.9589999998</v>
      </c>
      <c r="X37" s="168">
        <v>3509649.585</v>
      </c>
      <c r="Y37" s="220">
        <v>0.98199999999999998</v>
      </c>
      <c r="Z37" s="176">
        <v>20165.936000000002</v>
      </c>
      <c r="AA37" s="168">
        <v>20047.846000000001</v>
      </c>
      <c r="AB37" s="220">
        <v>0.99399999999999999</v>
      </c>
      <c r="AC37" s="176">
        <v>2589014.835</v>
      </c>
      <c r="AD37" s="168">
        <v>2489688.2450000001</v>
      </c>
      <c r="AE37" s="220">
        <v>0.96199999999999997</v>
      </c>
    </row>
    <row r="38" spans="1:31">
      <c r="A38" s="111" t="s">
        <v>588</v>
      </c>
      <c r="B38" s="176">
        <v>11690878.651999999</v>
      </c>
      <c r="C38" s="168">
        <v>11563509.146</v>
      </c>
      <c r="D38" s="220">
        <v>0.98899999999999999</v>
      </c>
      <c r="E38" s="176">
        <v>10203590.439999999</v>
      </c>
      <c r="F38" s="168">
        <v>10082818.131999999</v>
      </c>
      <c r="G38" s="220">
        <v>0.98799999999999999</v>
      </c>
      <c r="H38" s="176">
        <v>3732748.4939999999</v>
      </c>
      <c r="I38" s="168">
        <v>3654668.8509999998</v>
      </c>
      <c r="J38" s="220">
        <v>0.97899999999999998</v>
      </c>
      <c r="K38" s="176">
        <v>6470841.9460000005</v>
      </c>
      <c r="L38" s="168">
        <v>6428149.2810000004</v>
      </c>
      <c r="M38" s="220">
        <v>0.99299999999999999</v>
      </c>
      <c r="N38" s="176">
        <v>1487288.2120000001</v>
      </c>
      <c r="O38" s="168">
        <v>1480691.014</v>
      </c>
      <c r="P38" s="220">
        <v>0.996</v>
      </c>
      <c r="Q38" s="176">
        <v>2066876.6229999999</v>
      </c>
      <c r="R38" s="168">
        <v>2055510.5160000001</v>
      </c>
      <c r="S38" s="220">
        <v>0.995</v>
      </c>
      <c r="T38" s="176">
        <v>945717.94499999995</v>
      </c>
      <c r="U38" s="168">
        <v>926767.054</v>
      </c>
      <c r="V38" s="220">
        <v>0.98</v>
      </c>
      <c r="W38" s="176">
        <v>940665.46600000001</v>
      </c>
      <c r="X38" s="168">
        <v>921715.85499999998</v>
      </c>
      <c r="Y38" s="220">
        <v>0.98</v>
      </c>
      <c r="Z38" s="176">
        <v>5052.4790000000003</v>
      </c>
      <c r="AA38" s="168">
        <v>5051.1989999999996</v>
      </c>
      <c r="AB38" s="220">
        <v>1</v>
      </c>
      <c r="AC38" s="176">
        <v>848100.48</v>
      </c>
      <c r="AD38" s="168">
        <v>828292.34</v>
      </c>
      <c r="AE38" s="220">
        <v>0.97699999999999998</v>
      </c>
    </row>
    <row r="39" spans="1:31">
      <c r="A39" s="111" t="s">
        <v>589</v>
      </c>
      <c r="B39" s="176">
        <v>7530626.6740000006</v>
      </c>
      <c r="C39" s="168">
        <v>7432872.6610000003</v>
      </c>
      <c r="D39" s="220">
        <v>0.98699999999999999</v>
      </c>
      <c r="E39" s="176">
        <v>6481211.5020000003</v>
      </c>
      <c r="F39" s="168">
        <v>6387280.1469999999</v>
      </c>
      <c r="G39" s="220">
        <v>0.98599999999999999</v>
      </c>
      <c r="H39" s="176">
        <v>2433070.6529999999</v>
      </c>
      <c r="I39" s="168">
        <v>2368298.3160000001</v>
      </c>
      <c r="J39" s="220">
        <v>0.97299999999999998</v>
      </c>
      <c r="K39" s="176">
        <v>4048140.8489999999</v>
      </c>
      <c r="L39" s="168">
        <v>4018981.8309999998</v>
      </c>
      <c r="M39" s="220">
        <v>0.99299999999999999</v>
      </c>
      <c r="N39" s="176">
        <v>1049415.172</v>
      </c>
      <c r="O39" s="168">
        <v>1045592.514</v>
      </c>
      <c r="P39" s="220">
        <v>0.996</v>
      </c>
      <c r="Q39" s="176">
        <v>1613942.68</v>
      </c>
      <c r="R39" s="168">
        <v>1604249.5689999999</v>
      </c>
      <c r="S39" s="220">
        <v>0.99399999999999999</v>
      </c>
      <c r="T39" s="176">
        <v>635789.67799999996</v>
      </c>
      <c r="U39" s="168">
        <v>622449.4</v>
      </c>
      <c r="V39" s="220">
        <v>0.97899999999999998</v>
      </c>
      <c r="W39" s="176">
        <v>632429.6</v>
      </c>
      <c r="X39" s="168">
        <v>619120.06200000003</v>
      </c>
      <c r="Y39" s="220">
        <v>0.97899999999999998</v>
      </c>
      <c r="Z39" s="176">
        <v>3360.078</v>
      </c>
      <c r="AA39" s="168">
        <v>3329.3380000000002</v>
      </c>
      <c r="AB39" s="220">
        <v>0.99099999999999999</v>
      </c>
      <c r="AC39" s="176">
        <v>567290.86499999999</v>
      </c>
      <c r="AD39" s="168">
        <v>544669.625</v>
      </c>
      <c r="AE39" s="220">
        <v>0.96</v>
      </c>
    </row>
    <row r="40" spans="1:31">
      <c r="A40" s="111" t="s">
        <v>590</v>
      </c>
      <c r="B40" s="176">
        <v>5055658.9330000002</v>
      </c>
      <c r="C40" s="168">
        <v>4973755.1490000002</v>
      </c>
      <c r="D40" s="220">
        <v>0.98399999999999999</v>
      </c>
      <c r="E40" s="176">
        <v>4396645.8650000002</v>
      </c>
      <c r="F40" s="168">
        <v>4317301.0889999997</v>
      </c>
      <c r="G40" s="220">
        <v>0.98199999999999998</v>
      </c>
      <c r="H40" s="176">
        <v>1962936.459</v>
      </c>
      <c r="I40" s="168">
        <v>1904335.996</v>
      </c>
      <c r="J40" s="220">
        <v>0.97</v>
      </c>
      <c r="K40" s="176">
        <v>2433709.406</v>
      </c>
      <c r="L40" s="168">
        <v>2412965.0929999999</v>
      </c>
      <c r="M40" s="220">
        <v>0.99099999999999999</v>
      </c>
      <c r="N40" s="176">
        <v>659013.06799999997</v>
      </c>
      <c r="O40" s="168">
        <v>656454.06000000006</v>
      </c>
      <c r="P40" s="220">
        <v>0.996</v>
      </c>
      <c r="Q40" s="176">
        <v>1214344.0689999999</v>
      </c>
      <c r="R40" s="168">
        <v>1206114.4709999999</v>
      </c>
      <c r="S40" s="220">
        <v>0.99299999999999999</v>
      </c>
      <c r="T40" s="176">
        <v>524324.76300000004</v>
      </c>
      <c r="U40" s="168">
        <v>511695.68699999998</v>
      </c>
      <c r="V40" s="220">
        <v>0.97599999999999998</v>
      </c>
      <c r="W40" s="176">
        <v>520682.57799999998</v>
      </c>
      <c r="X40" s="168">
        <v>508075.68199999997</v>
      </c>
      <c r="Y40" s="220">
        <v>0.97599999999999998</v>
      </c>
      <c r="Z40" s="176">
        <v>3642.1849999999999</v>
      </c>
      <c r="AA40" s="168">
        <v>3620.0050000000001</v>
      </c>
      <c r="AB40" s="220">
        <v>0.99399999999999999</v>
      </c>
      <c r="AC40" s="176">
        <v>194239.185</v>
      </c>
      <c r="AD40" s="168">
        <v>188861.185</v>
      </c>
      <c r="AE40" s="220">
        <v>0.97199999999999998</v>
      </c>
    </row>
    <row r="41" spans="1:31">
      <c r="A41" s="171" t="s">
        <v>591</v>
      </c>
      <c r="B41" s="176">
        <v>5766498.9360000007</v>
      </c>
      <c r="C41" s="168">
        <v>5694074.2770000007</v>
      </c>
      <c r="D41" s="220">
        <v>0.98699999999999999</v>
      </c>
      <c r="E41" s="176">
        <v>5003860.8760000002</v>
      </c>
      <c r="F41" s="168">
        <v>4934541.2</v>
      </c>
      <c r="G41" s="220">
        <v>0.98599999999999999</v>
      </c>
      <c r="H41" s="176">
        <v>2167917.1749999998</v>
      </c>
      <c r="I41" s="168">
        <v>2119828.2050000001</v>
      </c>
      <c r="J41" s="220">
        <v>0.97799999999999998</v>
      </c>
      <c r="K41" s="176">
        <v>2835943.7009999999</v>
      </c>
      <c r="L41" s="168">
        <v>2814712.9950000001</v>
      </c>
      <c r="M41" s="220">
        <v>0.99299999999999999</v>
      </c>
      <c r="N41" s="176">
        <v>762638.06</v>
      </c>
      <c r="O41" s="168">
        <v>759533.07700000005</v>
      </c>
      <c r="P41" s="220">
        <v>0.996</v>
      </c>
      <c r="Q41" s="176">
        <v>1639310.2439999999</v>
      </c>
      <c r="R41" s="168">
        <v>1628274.821</v>
      </c>
      <c r="S41" s="220">
        <v>0.99299999999999999</v>
      </c>
      <c r="T41" s="176">
        <v>614716.33200000005</v>
      </c>
      <c r="U41" s="168">
        <v>603421.18299999996</v>
      </c>
      <c r="V41" s="220">
        <v>0.98199999999999998</v>
      </c>
      <c r="W41" s="176">
        <v>608745.33900000004</v>
      </c>
      <c r="X41" s="168">
        <v>597516.99199999997</v>
      </c>
      <c r="Y41" s="220">
        <v>0.98199999999999998</v>
      </c>
      <c r="Z41" s="176">
        <v>5970.9930000000004</v>
      </c>
      <c r="AA41" s="168">
        <v>5904.1909999999998</v>
      </c>
      <c r="AB41" s="220">
        <v>0.98899999999999999</v>
      </c>
      <c r="AC41" s="176">
        <v>233629.54</v>
      </c>
      <c r="AD41" s="168">
        <v>227180.84</v>
      </c>
      <c r="AE41" s="220">
        <v>0.97199999999999998</v>
      </c>
    </row>
    <row r="42" spans="1:31">
      <c r="A42" s="111" t="s">
        <v>592</v>
      </c>
      <c r="B42" s="163">
        <v>18749738.975000001</v>
      </c>
      <c r="C42" s="164">
        <v>18536886.623999998</v>
      </c>
      <c r="D42" s="218">
        <v>0.98899999999999999</v>
      </c>
      <c r="E42" s="166">
        <v>16032068.174000001</v>
      </c>
      <c r="F42" s="164">
        <v>15830436.463</v>
      </c>
      <c r="G42" s="218">
        <v>0.98699999999999999</v>
      </c>
      <c r="H42" s="163">
        <v>6397032.3940000003</v>
      </c>
      <c r="I42" s="164">
        <v>6258338.4359999998</v>
      </c>
      <c r="J42" s="218">
        <v>0.97799999999999998</v>
      </c>
      <c r="K42" s="166">
        <v>9635035.7799999993</v>
      </c>
      <c r="L42" s="164">
        <v>9572098.0270000007</v>
      </c>
      <c r="M42" s="218">
        <v>0.99299999999999999</v>
      </c>
      <c r="N42" s="163">
        <v>2717670.801</v>
      </c>
      <c r="O42" s="164">
        <v>2706450.1609999998</v>
      </c>
      <c r="P42" s="218">
        <v>0.996</v>
      </c>
      <c r="Q42" s="166">
        <v>3432600.2489999998</v>
      </c>
      <c r="R42" s="164">
        <v>3411478.1120000002</v>
      </c>
      <c r="S42" s="218">
        <v>0.99399999999999999</v>
      </c>
      <c r="T42" s="163">
        <v>1529321.818</v>
      </c>
      <c r="U42" s="164">
        <v>1501573.577</v>
      </c>
      <c r="V42" s="218">
        <v>0.98199999999999998</v>
      </c>
      <c r="W42" s="166">
        <v>1523769.4539999999</v>
      </c>
      <c r="X42" s="164">
        <v>1496089.1680000001</v>
      </c>
      <c r="Y42" s="218">
        <v>0.98199999999999998</v>
      </c>
      <c r="Z42" s="163">
        <v>5552.3639999999996</v>
      </c>
      <c r="AA42" s="164">
        <v>5484.4089999999997</v>
      </c>
      <c r="AB42" s="218">
        <v>0.98799999999999999</v>
      </c>
      <c r="AC42" s="166">
        <v>851668.68500000006</v>
      </c>
      <c r="AD42" s="164">
        <v>833815.09499999997</v>
      </c>
      <c r="AE42" s="218">
        <v>0.97899999999999998</v>
      </c>
    </row>
    <row r="43" spans="1:31">
      <c r="A43" s="111" t="s">
        <v>593</v>
      </c>
      <c r="B43" s="167">
        <v>24656352.761</v>
      </c>
      <c r="C43" s="168">
        <v>24410840.886</v>
      </c>
      <c r="D43" s="220">
        <v>0.99</v>
      </c>
      <c r="E43" s="170">
        <v>20968901.833999999</v>
      </c>
      <c r="F43" s="168">
        <v>20738296.666999999</v>
      </c>
      <c r="G43" s="220">
        <v>0.98899999999999999</v>
      </c>
      <c r="H43" s="167">
        <v>8165923.6519999998</v>
      </c>
      <c r="I43" s="168">
        <v>8013647.7699999996</v>
      </c>
      <c r="J43" s="220">
        <v>0.98099999999999998</v>
      </c>
      <c r="K43" s="170">
        <v>12802978.182</v>
      </c>
      <c r="L43" s="168">
        <v>12724648.897</v>
      </c>
      <c r="M43" s="220">
        <v>0.99399999999999999</v>
      </c>
      <c r="N43" s="167">
        <v>3687450.9270000001</v>
      </c>
      <c r="O43" s="168">
        <v>3672544.219</v>
      </c>
      <c r="P43" s="220">
        <v>0.996</v>
      </c>
      <c r="Q43" s="170">
        <v>6479395.284</v>
      </c>
      <c r="R43" s="168">
        <v>6444888.3650000002</v>
      </c>
      <c r="S43" s="220">
        <v>0.995</v>
      </c>
      <c r="T43" s="167">
        <v>2155954.4980000001</v>
      </c>
      <c r="U43" s="168">
        <v>2123333.91</v>
      </c>
      <c r="V43" s="220">
        <v>0.98499999999999999</v>
      </c>
      <c r="W43" s="170">
        <v>2145356.3280000002</v>
      </c>
      <c r="X43" s="168">
        <v>2112819.9550000001</v>
      </c>
      <c r="Y43" s="220">
        <v>0.98499999999999999</v>
      </c>
      <c r="Z43" s="167">
        <v>10598.17</v>
      </c>
      <c r="AA43" s="168">
        <v>10513.955</v>
      </c>
      <c r="AB43" s="220">
        <v>0.99199999999999999</v>
      </c>
      <c r="AC43" s="170">
        <v>1575497.095</v>
      </c>
      <c r="AD43" s="168">
        <v>1537553.325</v>
      </c>
      <c r="AE43" s="220">
        <v>0.97599999999999998</v>
      </c>
    </row>
    <row r="44" spans="1:31">
      <c r="A44" s="111" t="s">
        <v>594</v>
      </c>
      <c r="B44" s="167">
        <v>11018371.039999999</v>
      </c>
      <c r="C44" s="168">
        <v>10871838.743000001</v>
      </c>
      <c r="D44" s="220">
        <v>0.98699999999999999</v>
      </c>
      <c r="E44" s="170">
        <v>9398155.8839999996</v>
      </c>
      <c r="F44" s="168">
        <v>9258435.4879999999</v>
      </c>
      <c r="G44" s="220">
        <v>0.98499999999999999</v>
      </c>
      <c r="H44" s="167">
        <v>3846549.906</v>
      </c>
      <c r="I44" s="168">
        <v>3741763.7289999998</v>
      </c>
      <c r="J44" s="220">
        <v>0.97299999999999998</v>
      </c>
      <c r="K44" s="170">
        <v>5551605.9780000001</v>
      </c>
      <c r="L44" s="168">
        <v>5516671.7589999996</v>
      </c>
      <c r="M44" s="220">
        <v>0.99399999999999999</v>
      </c>
      <c r="N44" s="167">
        <v>1620215.156</v>
      </c>
      <c r="O44" s="168">
        <v>1613403.2549999999</v>
      </c>
      <c r="P44" s="220">
        <v>0.996</v>
      </c>
      <c r="Q44" s="170">
        <v>2939093.9350000001</v>
      </c>
      <c r="R44" s="168">
        <v>2921477.196</v>
      </c>
      <c r="S44" s="220">
        <v>0.99399999999999999</v>
      </c>
      <c r="T44" s="167">
        <v>1126494.621</v>
      </c>
      <c r="U44" s="168">
        <v>1097980.702</v>
      </c>
      <c r="V44" s="220">
        <v>0.97499999999999998</v>
      </c>
      <c r="W44" s="170">
        <v>1120187.577</v>
      </c>
      <c r="X44" s="168">
        <v>1091732.023</v>
      </c>
      <c r="Y44" s="220">
        <v>0.97499999999999998</v>
      </c>
      <c r="Z44" s="167">
        <v>6307.0439999999999</v>
      </c>
      <c r="AA44" s="168">
        <v>6248.6790000000001</v>
      </c>
      <c r="AB44" s="220">
        <v>0.99099999999999999</v>
      </c>
      <c r="AC44" s="170">
        <v>435809.45</v>
      </c>
      <c r="AD44" s="168">
        <v>416022.77</v>
      </c>
      <c r="AE44" s="220">
        <v>0.95499999999999996</v>
      </c>
    </row>
    <row r="45" spans="1:31">
      <c r="A45" s="111" t="s">
        <v>595</v>
      </c>
      <c r="B45" s="167">
        <v>6572887.8569999998</v>
      </c>
      <c r="C45" s="168">
        <v>6457676.3480000002</v>
      </c>
      <c r="D45" s="220">
        <v>0.98199999999999998</v>
      </c>
      <c r="E45" s="170">
        <v>5611408.4689999996</v>
      </c>
      <c r="F45" s="168">
        <v>5500622.4040000001</v>
      </c>
      <c r="G45" s="220">
        <v>0.98</v>
      </c>
      <c r="H45" s="167">
        <v>2250709.81</v>
      </c>
      <c r="I45" s="168">
        <v>2167814.5389999999</v>
      </c>
      <c r="J45" s="220">
        <v>0.96299999999999997</v>
      </c>
      <c r="K45" s="170">
        <v>3360698.659</v>
      </c>
      <c r="L45" s="168">
        <v>3332807.8650000002</v>
      </c>
      <c r="M45" s="220">
        <v>0.99199999999999999</v>
      </c>
      <c r="N45" s="167">
        <v>961479.38800000004</v>
      </c>
      <c r="O45" s="168">
        <v>957053.94400000002</v>
      </c>
      <c r="P45" s="220">
        <v>0.995</v>
      </c>
      <c r="Q45" s="170">
        <v>1420308.564</v>
      </c>
      <c r="R45" s="168">
        <v>1411001.9110000001</v>
      </c>
      <c r="S45" s="220">
        <v>0.99299999999999999</v>
      </c>
      <c r="T45" s="167">
        <v>649271.45499999996</v>
      </c>
      <c r="U45" s="168">
        <v>631578.58900000004</v>
      </c>
      <c r="V45" s="220">
        <v>0.97299999999999998</v>
      </c>
      <c r="W45" s="170">
        <v>646631.96299999999</v>
      </c>
      <c r="X45" s="168">
        <v>628939.09699999995</v>
      </c>
      <c r="Y45" s="220">
        <v>0.97299999999999998</v>
      </c>
      <c r="Z45" s="167">
        <v>2639.4920000000002</v>
      </c>
      <c r="AA45" s="168">
        <v>2639.4920000000002</v>
      </c>
      <c r="AB45" s="220">
        <v>1</v>
      </c>
      <c r="AC45" s="170">
        <v>357558.22</v>
      </c>
      <c r="AD45" s="168">
        <v>335495.31</v>
      </c>
      <c r="AE45" s="220">
        <v>0.93799999999999994</v>
      </c>
    </row>
    <row r="46" spans="1:31">
      <c r="A46" s="171" t="s">
        <v>596</v>
      </c>
      <c r="B46" s="172">
        <v>9048005.3149999995</v>
      </c>
      <c r="C46" s="173">
        <v>8933183.1989999991</v>
      </c>
      <c r="D46" s="221">
        <v>0.98699999999999999</v>
      </c>
      <c r="E46" s="175">
        <v>7694052.6030000001</v>
      </c>
      <c r="F46" s="173">
        <v>7585464.5949999997</v>
      </c>
      <c r="G46" s="221">
        <v>0.98599999999999999</v>
      </c>
      <c r="H46" s="172">
        <v>3053757.9109999998</v>
      </c>
      <c r="I46" s="173">
        <v>2982386.3939999999</v>
      </c>
      <c r="J46" s="221">
        <v>0.97699999999999998</v>
      </c>
      <c r="K46" s="175">
        <v>4640294.6919999998</v>
      </c>
      <c r="L46" s="173">
        <v>4603078.2010000004</v>
      </c>
      <c r="M46" s="221">
        <v>0.99199999999999999</v>
      </c>
      <c r="N46" s="172">
        <v>1353952.7120000001</v>
      </c>
      <c r="O46" s="173">
        <v>1347718.6040000001</v>
      </c>
      <c r="P46" s="221">
        <v>0.995</v>
      </c>
      <c r="Q46" s="175">
        <v>2239246.7059999998</v>
      </c>
      <c r="R46" s="173">
        <v>2220239.0380000002</v>
      </c>
      <c r="S46" s="221">
        <v>0.99199999999999999</v>
      </c>
      <c r="T46" s="172">
        <v>845527.50600000005</v>
      </c>
      <c r="U46" s="173">
        <v>827176.29500000004</v>
      </c>
      <c r="V46" s="221">
        <v>0.97799999999999998</v>
      </c>
      <c r="W46" s="175">
        <v>842957.52</v>
      </c>
      <c r="X46" s="173">
        <v>824630.33400000003</v>
      </c>
      <c r="Y46" s="221">
        <v>0.97799999999999998</v>
      </c>
      <c r="Z46" s="172">
        <v>2569.9859999999999</v>
      </c>
      <c r="AA46" s="173">
        <v>2545.9609999999998</v>
      </c>
      <c r="AB46" s="221">
        <v>0.99099999999999999</v>
      </c>
      <c r="AC46" s="175">
        <v>423879.31</v>
      </c>
      <c r="AD46" s="173">
        <v>402877.25</v>
      </c>
      <c r="AE46" s="221">
        <v>0.95</v>
      </c>
    </row>
    <row r="47" spans="1:31">
      <c r="A47" s="111" t="s">
        <v>597</v>
      </c>
      <c r="B47" s="176">
        <v>11399819.791999999</v>
      </c>
      <c r="C47" s="168">
        <v>11261527.232000001</v>
      </c>
      <c r="D47" s="220">
        <v>0.98799999999999999</v>
      </c>
      <c r="E47" s="176">
        <v>9880032.9210000001</v>
      </c>
      <c r="F47" s="168">
        <v>9747951.4869999997</v>
      </c>
      <c r="G47" s="220">
        <v>0.98699999999999999</v>
      </c>
      <c r="H47" s="176">
        <v>3990921.17</v>
      </c>
      <c r="I47" s="168">
        <v>3893164.588</v>
      </c>
      <c r="J47" s="220">
        <v>0.97599999999999998</v>
      </c>
      <c r="K47" s="176">
        <v>5889111.7510000002</v>
      </c>
      <c r="L47" s="168">
        <v>5854786.8990000002</v>
      </c>
      <c r="M47" s="220">
        <v>0.99399999999999999</v>
      </c>
      <c r="N47" s="176">
        <v>1519786.871</v>
      </c>
      <c r="O47" s="168">
        <v>1513575.7450000001</v>
      </c>
      <c r="P47" s="220">
        <v>0.996</v>
      </c>
      <c r="Q47" s="176">
        <v>2604923.4</v>
      </c>
      <c r="R47" s="168">
        <v>2589019.12</v>
      </c>
      <c r="S47" s="220">
        <v>0.99399999999999999</v>
      </c>
      <c r="T47" s="176">
        <v>1117974.048</v>
      </c>
      <c r="U47" s="168">
        <v>1093269.371</v>
      </c>
      <c r="V47" s="220">
        <v>0.97799999999999998</v>
      </c>
      <c r="W47" s="176">
        <v>1112832.4739999999</v>
      </c>
      <c r="X47" s="168">
        <v>1088249.1270000001</v>
      </c>
      <c r="Y47" s="220">
        <v>0.97799999999999998</v>
      </c>
      <c r="Z47" s="176">
        <v>5141.5739999999996</v>
      </c>
      <c r="AA47" s="168">
        <v>5020.2439999999997</v>
      </c>
      <c r="AB47" s="220">
        <v>0.97599999999999998</v>
      </c>
      <c r="AC47" s="176">
        <v>782318.44</v>
      </c>
      <c r="AD47" s="168">
        <v>756897.52</v>
      </c>
      <c r="AE47" s="220">
        <v>0.96799999999999997</v>
      </c>
    </row>
    <row r="48" spans="1:31">
      <c r="A48" s="111" t="s">
        <v>598</v>
      </c>
      <c r="B48" s="176">
        <v>5549683.5279999999</v>
      </c>
      <c r="C48" s="168">
        <v>5466714.4560000002</v>
      </c>
      <c r="D48" s="220">
        <v>0.98499999999999999</v>
      </c>
      <c r="E48" s="176">
        <v>4835913.6100000003</v>
      </c>
      <c r="F48" s="168">
        <v>4755677.1639999999</v>
      </c>
      <c r="G48" s="220">
        <v>0.98299999999999998</v>
      </c>
      <c r="H48" s="176">
        <v>2139356.5920000002</v>
      </c>
      <c r="I48" s="168">
        <v>2078296.554</v>
      </c>
      <c r="J48" s="220">
        <v>0.97099999999999997</v>
      </c>
      <c r="K48" s="176">
        <v>2696557.0180000002</v>
      </c>
      <c r="L48" s="168">
        <v>2677380.61</v>
      </c>
      <c r="M48" s="220">
        <v>0.99299999999999999</v>
      </c>
      <c r="N48" s="176">
        <v>713769.91799999995</v>
      </c>
      <c r="O48" s="168">
        <v>711037.29200000002</v>
      </c>
      <c r="P48" s="220">
        <v>0.996</v>
      </c>
      <c r="Q48" s="176">
        <v>1415384.08</v>
      </c>
      <c r="R48" s="168">
        <v>1406412.2660000001</v>
      </c>
      <c r="S48" s="220">
        <v>0.99399999999999999</v>
      </c>
      <c r="T48" s="176">
        <v>637710.554</v>
      </c>
      <c r="U48" s="168">
        <v>623859.72400000005</v>
      </c>
      <c r="V48" s="220">
        <v>0.97799999999999998</v>
      </c>
      <c r="W48" s="176">
        <v>635384.19400000002</v>
      </c>
      <c r="X48" s="168">
        <v>621540.60400000005</v>
      </c>
      <c r="Y48" s="220">
        <v>0.97799999999999998</v>
      </c>
      <c r="Z48" s="176">
        <v>2326.36</v>
      </c>
      <c r="AA48" s="168">
        <v>2319.12</v>
      </c>
      <c r="AB48" s="220">
        <v>0.997</v>
      </c>
      <c r="AC48" s="176">
        <v>292510.57</v>
      </c>
      <c r="AD48" s="168">
        <v>285112.96000000002</v>
      </c>
      <c r="AE48" s="220">
        <v>0.97499999999999998</v>
      </c>
    </row>
    <row r="49" spans="1:31">
      <c r="A49" s="111" t="s">
        <v>599</v>
      </c>
      <c r="B49" s="176">
        <v>49609309.236999996</v>
      </c>
      <c r="C49" s="168">
        <v>48937537.405000001</v>
      </c>
      <c r="D49" s="220">
        <v>0.98599999999999999</v>
      </c>
      <c r="E49" s="176">
        <v>42253178.193999998</v>
      </c>
      <c r="F49" s="168">
        <v>41616338.817000002</v>
      </c>
      <c r="G49" s="220">
        <v>0.98499999999999999</v>
      </c>
      <c r="H49" s="176">
        <v>18370996.945</v>
      </c>
      <c r="I49" s="168">
        <v>17923063.085999999</v>
      </c>
      <c r="J49" s="220">
        <v>0.97599999999999998</v>
      </c>
      <c r="K49" s="176">
        <v>23882181.249000002</v>
      </c>
      <c r="L49" s="168">
        <v>23693275.730999999</v>
      </c>
      <c r="M49" s="220">
        <v>0.99199999999999999</v>
      </c>
      <c r="N49" s="176">
        <v>7356131.0429999996</v>
      </c>
      <c r="O49" s="168">
        <v>7321198.5880000005</v>
      </c>
      <c r="P49" s="220">
        <v>0.995</v>
      </c>
      <c r="Q49" s="176">
        <v>11713432.094000001</v>
      </c>
      <c r="R49" s="168">
        <v>11641594.215</v>
      </c>
      <c r="S49" s="220">
        <v>0.99399999999999999</v>
      </c>
      <c r="T49" s="176">
        <v>4802022.0779999997</v>
      </c>
      <c r="U49" s="168">
        <v>4699011.3190000001</v>
      </c>
      <c r="V49" s="220">
        <v>0.97899999999999998</v>
      </c>
      <c r="W49" s="176">
        <v>4769512.1430000002</v>
      </c>
      <c r="X49" s="168">
        <v>4666801.1109999996</v>
      </c>
      <c r="Y49" s="220">
        <v>0.97799999999999998</v>
      </c>
      <c r="Z49" s="176">
        <v>32509.935000000001</v>
      </c>
      <c r="AA49" s="168">
        <v>32210.207999999999</v>
      </c>
      <c r="AB49" s="220">
        <v>0.99099999999999999</v>
      </c>
      <c r="AC49" s="176">
        <v>3771684.4449999998</v>
      </c>
      <c r="AD49" s="168">
        <v>3659805.2349999999</v>
      </c>
      <c r="AE49" s="220">
        <v>0.97</v>
      </c>
    </row>
    <row r="50" spans="1:31">
      <c r="A50" s="111" t="s">
        <v>600</v>
      </c>
      <c r="B50" s="176">
        <v>7469364.1639999999</v>
      </c>
      <c r="C50" s="168">
        <v>7397596.9010000005</v>
      </c>
      <c r="D50" s="220">
        <v>0.99</v>
      </c>
      <c r="E50" s="176">
        <v>6430985.5290000001</v>
      </c>
      <c r="F50" s="168">
        <v>6364117.2860000003</v>
      </c>
      <c r="G50" s="220">
        <v>0.99</v>
      </c>
      <c r="H50" s="176">
        <v>2651677.7820000001</v>
      </c>
      <c r="I50" s="168">
        <v>2607791.3059999999</v>
      </c>
      <c r="J50" s="220">
        <v>0.98299999999999998</v>
      </c>
      <c r="K50" s="176">
        <v>3779307.747</v>
      </c>
      <c r="L50" s="168">
        <v>3756325.98</v>
      </c>
      <c r="M50" s="220">
        <v>0.99399999999999999</v>
      </c>
      <c r="N50" s="176">
        <v>1038378.635</v>
      </c>
      <c r="O50" s="168">
        <v>1033479.615</v>
      </c>
      <c r="P50" s="220">
        <v>0.995</v>
      </c>
      <c r="Q50" s="176">
        <v>1919831.507</v>
      </c>
      <c r="R50" s="168">
        <v>1905069.4639999999</v>
      </c>
      <c r="S50" s="220">
        <v>0.99199999999999999</v>
      </c>
      <c r="T50" s="176">
        <v>916927.41500000004</v>
      </c>
      <c r="U50" s="168">
        <v>901051.25199999998</v>
      </c>
      <c r="V50" s="220">
        <v>0.98299999999999998</v>
      </c>
      <c r="W50" s="176">
        <v>913952.978</v>
      </c>
      <c r="X50" s="168">
        <v>898117.79500000004</v>
      </c>
      <c r="Y50" s="220">
        <v>0.98299999999999998</v>
      </c>
      <c r="Z50" s="176">
        <v>2974.4369999999999</v>
      </c>
      <c r="AA50" s="168">
        <v>2933.4569999999999</v>
      </c>
      <c r="AB50" s="220">
        <v>0.98599999999999999</v>
      </c>
      <c r="AC50" s="176">
        <v>481022.47</v>
      </c>
      <c r="AD50" s="168">
        <v>452248.82</v>
      </c>
      <c r="AE50" s="220">
        <v>0.94</v>
      </c>
    </row>
    <row r="51" spans="1:31">
      <c r="A51" s="171" t="s">
        <v>601</v>
      </c>
      <c r="B51" s="176">
        <v>10872697.849000001</v>
      </c>
      <c r="C51" s="168">
        <v>10744185.861000001</v>
      </c>
      <c r="D51" s="220">
        <v>0.98799999999999999</v>
      </c>
      <c r="E51" s="176">
        <v>9297109.8670000006</v>
      </c>
      <c r="F51" s="168">
        <v>9176620.5730000008</v>
      </c>
      <c r="G51" s="220">
        <v>0.98699999999999999</v>
      </c>
      <c r="H51" s="176">
        <v>4040802.6090000002</v>
      </c>
      <c r="I51" s="168">
        <v>3949274.071</v>
      </c>
      <c r="J51" s="220">
        <v>0.97699999999999998</v>
      </c>
      <c r="K51" s="176">
        <v>5256307.2580000004</v>
      </c>
      <c r="L51" s="168">
        <v>5227346.5020000003</v>
      </c>
      <c r="M51" s="220">
        <v>0.99399999999999999</v>
      </c>
      <c r="N51" s="176">
        <v>1575587.9820000001</v>
      </c>
      <c r="O51" s="168">
        <v>1567565.2879999999</v>
      </c>
      <c r="P51" s="220">
        <v>0.995</v>
      </c>
      <c r="Q51" s="176">
        <v>2813526.1529999999</v>
      </c>
      <c r="R51" s="168">
        <v>2798575.321</v>
      </c>
      <c r="S51" s="220">
        <v>0.995</v>
      </c>
      <c r="T51" s="176">
        <v>1230136.808</v>
      </c>
      <c r="U51" s="168">
        <v>1203622.4280000001</v>
      </c>
      <c r="V51" s="220">
        <v>0.97799999999999998</v>
      </c>
      <c r="W51" s="176">
        <v>1225677.2749999999</v>
      </c>
      <c r="X51" s="168">
        <v>1199278.7579999999</v>
      </c>
      <c r="Y51" s="220">
        <v>0.97799999999999998</v>
      </c>
      <c r="Z51" s="176">
        <v>4459.5330000000004</v>
      </c>
      <c r="AA51" s="168">
        <v>4343.67</v>
      </c>
      <c r="AB51" s="220">
        <v>0.97399999999999998</v>
      </c>
      <c r="AC51" s="176">
        <v>526563.245</v>
      </c>
      <c r="AD51" s="168">
        <v>511633.565</v>
      </c>
      <c r="AE51" s="220">
        <v>0.97199999999999998</v>
      </c>
    </row>
    <row r="52" spans="1:31">
      <c r="A52" s="111" t="s">
        <v>602</v>
      </c>
      <c r="B52" s="163">
        <v>15873925.101</v>
      </c>
      <c r="C52" s="164">
        <v>15685088.459000001</v>
      </c>
      <c r="D52" s="218">
        <v>0.98799999999999999</v>
      </c>
      <c r="E52" s="166">
        <v>13775245.214</v>
      </c>
      <c r="F52" s="164">
        <v>13595871.277000001</v>
      </c>
      <c r="G52" s="218">
        <v>0.98699999999999999</v>
      </c>
      <c r="H52" s="163">
        <v>5842538.841</v>
      </c>
      <c r="I52" s="164">
        <v>5721497.8940000003</v>
      </c>
      <c r="J52" s="218">
        <v>0.97899999999999998</v>
      </c>
      <c r="K52" s="166">
        <v>7932706.3729999997</v>
      </c>
      <c r="L52" s="164">
        <v>7874373.3830000004</v>
      </c>
      <c r="M52" s="218">
        <v>0.99299999999999999</v>
      </c>
      <c r="N52" s="163">
        <v>2098679.8870000001</v>
      </c>
      <c r="O52" s="164">
        <v>2089217.182</v>
      </c>
      <c r="P52" s="218">
        <v>0.995</v>
      </c>
      <c r="Q52" s="166">
        <v>3470142.6150000002</v>
      </c>
      <c r="R52" s="164">
        <v>3446392.2910000002</v>
      </c>
      <c r="S52" s="218">
        <v>0.99299999999999999</v>
      </c>
      <c r="T52" s="163">
        <v>1839271.5020000001</v>
      </c>
      <c r="U52" s="164">
        <v>1805951.27</v>
      </c>
      <c r="V52" s="218">
        <v>0.98199999999999998</v>
      </c>
      <c r="W52" s="166">
        <v>1825003.351</v>
      </c>
      <c r="X52" s="164">
        <v>1791815.8729999999</v>
      </c>
      <c r="Y52" s="218">
        <v>0.98199999999999998</v>
      </c>
      <c r="Z52" s="163">
        <v>14268.151</v>
      </c>
      <c r="AA52" s="164">
        <v>14135.397000000001</v>
      </c>
      <c r="AB52" s="218">
        <v>0.99099999999999999</v>
      </c>
      <c r="AC52" s="166">
        <v>897539.30500000005</v>
      </c>
      <c r="AD52" s="164">
        <v>872190.75</v>
      </c>
      <c r="AE52" s="218">
        <v>0.97199999999999998</v>
      </c>
    </row>
    <row r="53" spans="1:31">
      <c r="A53" s="111" t="s">
        <v>603</v>
      </c>
      <c r="B53" s="167">
        <v>10034896.43</v>
      </c>
      <c r="C53" s="168">
        <v>9926276.8770000003</v>
      </c>
      <c r="D53" s="220">
        <v>0.98899999999999999</v>
      </c>
      <c r="E53" s="170">
        <v>8834137.5899999999</v>
      </c>
      <c r="F53" s="168">
        <v>8730515.5470000003</v>
      </c>
      <c r="G53" s="220">
        <v>0.98799999999999999</v>
      </c>
      <c r="H53" s="167">
        <v>3732444.179</v>
      </c>
      <c r="I53" s="168">
        <v>3661824.355</v>
      </c>
      <c r="J53" s="220">
        <v>0.98099999999999998</v>
      </c>
      <c r="K53" s="170">
        <v>5101693.4110000003</v>
      </c>
      <c r="L53" s="168">
        <v>5068691.1919999998</v>
      </c>
      <c r="M53" s="220">
        <v>0.99399999999999999</v>
      </c>
      <c r="N53" s="167">
        <v>1200758.8400000001</v>
      </c>
      <c r="O53" s="168">
        <v>1195761.33</v>
      </c>
      <c r="P53" s="220">
        <v>0.996</v>
      </c>
      <c r="Q53" s="170">
        <v>2481965.8829999999</v>
      </c>
      <c r="R53" s="168">
        <v>2462972.3590000002</v>
      </c>
      <c r="S53" s="220">
        <v>0.99199999999999999</v>
      </c>
      <c r="T53" s="167">
        <v>1098543.321</v>
      </c>
      <c r="U53" s="168">
        <v>1080285.933</v>
      </c>
      <c r="V53" s="220">
        <v>0.98299999999999998</v>
      </c>
      <c r="W53" s="170">
        <v>1093884.473</v>
      </c>
      <c r="X53" s="168">
        <v>1075660.0649999999</v>
      </c>
      <c r="Y53" s="220">
        <v>0.98299999999999998</v>
      </c>
      <c r="Z53" s="167">
        <v>4658.848</v>
      </c>
      <c r="AA53" s="168">
        <v>4625.8680000000004</v>
      </c>
      <c r="AB53" s="220">
        <v>0.99299999999999999</v>
      </c>
      <c r="AC53" s="170">
        <v>540824.94999999995</v>
      </c>
      <c r="AD53" s="168">
        <v>521112.46</v>
      </c>
      <c r="AE53" s="220">
        <v>0.96399999999999997</v>
      </c>
    </row>
    <row r="54" spans="1:31">
      <c r="A54" s="111" t="s">
        <v>604</v>
      </c>
      <c r="B54" s="167">
        <v>8854899.5179999992</v>
      </c>
      <c r="C54" s="168">
        <v>8761588.4130000006</v>
      </c>
      <c r="D54" s="220">
        <v>0.98899999999999999</v>
      </c>
      <c r="E54" s="170">
        <v>7657952.9589999998</v>
      </c>
      <c r="F54" s="168">
        <v>7570341.9570000004</v>
      </c>
      <c r="G54" s="220">
        <v>0.98899999999999999</v>
      </c>
      <c r="H54" s="167">
        <v>3153161.3560000001</v>
      </c>
      <c r="I54" s="168">
        <v>3091034.6630000002</v>
      </c>
      <c r="J54" s="220">
        <v>0.98</v>
      </c>
      <c r="K54" s="170">
        <v>4504791.6030000001</v>
      </c>
      <c r="L54" s="168">
        <v>4479307.2939999998</v>
      </c>
      <c r="M54" s="220">
        <v>0.99399999999999999</v>
      </c>
      <c r="N54" s="167">
        <v>1196946.5589999999</v>
      </c>
      <c r="O54" s="168">
        <v>1191246.456</v>
      </c>
      <c r="P54" s="220">
        <v>0.995</v>
      </c>
      <c r="Q54" s="170">
        <v>2236283.068</v>
      </c>
      <c r="R54" s="168">
        <v>2225118.1570000001</v>
      </c>
      <c r="S54" s="220">
        <v>0.995</v>
      </c>
      <c r="T54" s="167">
        <v>983506.22499999998</v>
      </c>
      <c r="U54" s="168">
        <v>965962.58100000001</v>
      </c>
      <c r="V54" s="220">
        <v>0.98199999999999998</v>
      </c>
      <c r="W54" s="170">
        <v>976193.98199999996</v>
      </c>
      <c r="X54" s="168">
        <v>958780.94799999997</v>
      </c>
      <c r="Y54" s="220">
        <v>0.98199999999999998</v>
      </c>
      <c r="Z54" s="167">
        <v>7312.2430000000004</v>
      </c>
      <c r="AA54" s="168">
        <v>7181.6329999999998</v>
      </c>
      <c r="AB54" s="220">
        <v>0.98199999999999998</v>
      </c>
      <c r="AC54" s="170">
        <v>586546.88</v>
      </c>
      <c r="AD54" s="168">
        <v>565896.85</v>
      </c>
      <c r="AE54" s="220">
        <v>0.96499999999999997</v>
      </c>
    </row>
    <row r="55" spans="1:31">
      <c r="A55" s="111" t="s">
        <v>605</v>
      </c>
      <c r="B55" s="167">
        <v>14226409.419</v>
      </c>
      <c r="C55" s="168">
        <v>14048327.415000001</v>
      </c>
      <c r="D55" s="220">
        <v>0.98699999999999999</v>
      </c>
      <c r="E55" s="170">
        <v>12401685.200999999</v>
      </c>
      <c r="F55" s="168">
        <v>12234808.332</v>
      </c>
      <c r="G55" s="220">
        <v>0.98699999999999999</v>
      </c>
      <c r="H55" s="167">
        <v>5322674.6409999998</v>
      </c>
      <c r="I55" s="168">
        <v>5203117.2050000001</v>
      </c>
      <c r="J55" s="220">
        <v>0.97799999999999998</v>
      </c>
      <c r="K55" s="170">
        <v>7079010.5599999996</v>
      </c>
      <c r="L55" s="168">
        <v>7031691.1270000003</v>
      </c>
      <c r="M55" s="220">
        <v>0.99299999999999999</v>
      </c>
      <c r="N55" s="167">
        <v>1824724.2180000001</v>
      </c>
      <c r="O55" s="168">
        <v>1813519.0830000001</v>
      </c>
      <c r="P55" s="220">
        <v>0.99399999999999999</v>
      </c>
      <c r="Q55" s="170">
        <v>3165709.2</v>
      </c>
      <c r="R55" s="168">
        <v>3147590.8709999998</v>
      </c>
      <c r="S55" s="220">
        <v>0.99399999999999999</v>
      </c>
      <c r="T55" s="167">
        <v>1585115.4040000001</v>
      </c>
      <c r="U55" s="168">
        <v>1555766.686</v>
      </c>
      <c r="V55" s="220">
        <v>0.98099999999999998</v>
      </c>
      <c r="W55" s="170">
        <v>1577192.4650000001</v>
      </c>
      <c r="X55" s="168">
        <v>1548140.6950000001</v>
      </c>
      <c r="Y55" s="220">
        <v>0.98199999999999998</v>
      </c>
      <c r="Z55" s="167">
        <v>7922.9390000000003</v>
      </c>
      <c r="AA55" s="168">
        <v>7625.991</v>
      </c>
      <c r="AB55" s="220">
        <v>0.96299999999999997</v>
      </c>
      <c r="AC55" s="170">
        <v>855212.76500000001</v>
      </c>
      <c r="AD55" s="168">
        <v>830751.3</v>
      </c>
      <c r="AE55" s="220">
        <v>0.97099999999999997</v>
      </c>
    </row>
    <row r="56" spans="1:31">
      <c r="A56" s="171" t="s">
        <v>606</v>
      </c>
      <c r="B56" s="172">
        <v>12454149.424999999</v>
      </c>
      <c r="C56" s="173">
        <v>12324000.348000001</v>
      </c>
      <c r="D56" s="221">
        <v>0.99</v>
      </c>
      <c r="E56" s="175">
        <v>10851080.415999999</v>
      </c>
      <c r="F56" s="173">
        <v>10729354.391000001</v>
      </c>
      <c r="G56" s="221">
        <v>0.98899999999999999</v>
      </c>
      <c r="H56" s="172">
        <v>4810155.8789999997</v>
      </c>
      <c r="I56" s="173">
        <v>4725399.42</v>
      </c>
      <c r="J56" s="221">
        <v>0.98199999999999998</v>
      </c>
      <c r="K56" s="175">
        <v>6040924.5369999995</v>
      </c>
      <c r="L56" s="173">
        <v>6003954.9709999999</v>
      </c>
      <c r="M56" s="221">
        <v>0.99399999999999999</v>
      </c>
      <c r="N56" s="172">
        <v>1603069.0090000001</v>
      </c>
      <c r="O56" s="173">
        <v>1594645.9569999999</v>
      </c>
      <c r="P56" s="221">
        <v>0.995</v>
      </c>
      <c r="Q56" s="175">
        <v>2896206.3429999999</v>
      </c>
      <c r="R56" s="173">
        <v>2879709.017</v>
      </c>
      <c r="S56" s="221">
        <v>0.99399999999999999</v>
      </c>
      <c r="T56" s="172">
        <v>1206277.0930000001</v>
      </c>
      <c r="U56" s="173">
        <v>1187927.298</v>
      </c>
      <c r="V56" s="221">
        <v>0.98499999999999999</v>
      </c>
      <c r="W56" s="175">
        <v>1199544.0619999999</v>
      </c>
      <c r="X56" s="173">
        <v>1181336.885</v>
      </c>
      <c r="Y56" s="221">
        <v>0.98499999999999999</v>
      </c>
      <c r="Z56" s="172">
        <v>6733.0309999999999</v>
      </c>
      <c r="AA56" s="173">
        <v>6590.4129999999996</v>
      </c>
      <c r="AB56" s="221">
        <v>0.97899999999999998</v>
      </c>
      <c r="AC56" s="175">
        <v>925059.52500000002</v>
      </c>
      <c r="AD56" s="173">
        <v>883620.09499999997</v>
      </c>
      <c r="AE56" s="221">
        <v>0.95499999999999996</v>
      </c>
    </row>
    <row r="57" spans="1:31" ht="21.75" customHeight="1">
      <c r="B57" s="224" t="s">
        <v>666</v>
      </c>
      <c r="C57" s="225"/>
      <c r="D57" s="225"/>
      <c r="E57" s="224"/>
      <c r="F57" s="225"/>
      <c r="G57" s="225"/>
      <c r="H57" s="225"/>
      <c r="I57" s="225"/>
      <c r="J57" s="225"/>
      <c r="K57" s="225"/>
      <c r="L57" s="225"/>
      <c r="M57" s="225"/>
      <c r="N57" s="225"/>
      <c r="O57" s="225"/>
      <c r="P57" s="225"/>
      <c r="Q57" s="225"/>
      <c r="R57" s="225"/>
      <c r="S57" s="225"/>
      <c r="T57" s="225"/>
      <c r="U57" s="225"/>
      <c r="V57" s="225"/>
      <c r="W57" s="225"/>
      <c r="X57" s="225"/>
      <c r="Y57" s="225"/>
      <c r="Z57" s="225"/>
      <c r="AA57" s="225"/>
      <c r="AB57" s="225"/>
      <c r="AC57" s="225"/>
      <c r="AD57" s="225"/>
      <c r="AE57" s="225"/>
    </row>
  </sheetData>
  <customSheetViews>
    <customSheetView guid="{6F28069D-A7F4-41D2-AA1B-4487F97E36F1}" showPageBreaks="1" printArea="1" showRuler="0">
      <pageMargins left="0.78740157480314965" right="0.39370078740157483" top="0.78740157480314965" bottom="0.39370078740157483" header="0.51181102362204722" footer="0.51181102362204722"/>
      <pageSetup paperSize="8" orientation="landscape" r:id="rId1"/>
      <headerFooter alignWithMargins="0"/>
    </customSheetView>
  </customSheetViews>
  <mergeCells count="13">
    <mergeCell ref="AC3:AE4"/>
    <mergeCell ref="B3:D4"/>
    <mergeCell ref="A3:A5"/>
    <mergeCell ref="T3:AB3"/>
    <mergeCell ref="T4:V4"/>
    <mergeCell ref="W4:Y4"/>
    <mergeCell ref="Z4:AB4"/>
    <mergeCell ref="N3:P4"/>
    <mergeCell ref="Q3:S4"/>
    <mergeCell ref="E3:M3"/>
    <mergeCell ref="E4:G4"/>
    <mergeCell ref="H4:J4"/>
    <mergeCell ref="K4:M4"/>
  </mergeCells>
  <phoneticPr fontId="2"/>
  <pageMargins left="0.78740157480314965" right="0.39370078740157483" top="0.59055118110236227" bottom="0.39370078740157483" header="0.51181102362204722" footer="0.51181102362204722"/>
  <pageSetup paperSize="9" scale="65" orientation="landscape" r:id="rId2"/>
  <headerFooter alignWithMargins="0"/>
  <colBreaks count="1" manualBreakCount="1">
    <brk id="16" max="5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dimension ref="A1:E53"/>
  <sheetViews>
    <sheetView workbookViewId="0">
      <selection sqref="A1:E1"/>
    </sheetView>
  </sheetViews>
  <sheetFormatPr defaultColWidth="9" defaultRowHeight="13"/>
  <cols>
    <col min="1" max="1" width="1.7265625" style="446" customWidth="1"/>
    <col min="2" max="2" width="14" style="446" customWidth="1"/>
    <col min="3" max="3" width="0.453125" style="446" customWidth="1"/>
    <col min="4" max="4" width="3" style="446" customWidth="1"/>
    <col min="5" max="5" width="74.7265625" style="446" bestFit="1" customWidth="1"/>
    <col min="6" max="16384" width="9" style="446"/>
  </cols>
  <sheetData>
    <row r="1" spans="1:5" ht="24" customHeight="1">
      <c r="A1" s="754" t="s">
        <v>315</v>
      </c>
      <c r="B1" s="754"/>
      <c r="C1" s="754"/>
      <c r="D1" s="754"/>
      <c r="E1" s="754"/>
    </row>
    <row r="2" spans="1:5" ht="30" customHeight="1">
      <c r="A2" s="447"/>
      <c r="C2" s="448"/>
      <c r="D2" s="448"/>
      <c r="E2" s="448"/>
    </row>
    <row r="3" spans="1:5" ht="14.25" customHeight="1">
      <c r="B3" s="755" t="s">
        <v>297</v>
      </c>
      <c r="C3" s="755"/>
      <c r="D3" s="449"/>
      <c r="E3" s="450" t="s">
        <v>298</v>
      </c>
    </row>
    <row r="4" spans="1:5" ht="14.25" customHeight="1">
      <c r="B4" s="449"/>
      <c r="C4" s="449"/>
      <c r="D4" s="449"/>
      <c r="E4" s="451"/>
    </row>
    <row r="5" spans="1:5" ht="14.25" customHeight="1">
      <c r="B5" s="755" t="s">
        <v>299</v>
      </c>
      <c r="C5" s="755"/>
      <c r="D5" s="449"/>
      <c r="E5" s="497" t="s">
        <v>337</v>
      </c>
    </row>
    <row r="6" spans="1:5" ht="14.25" customHeight="1">
      <c r="B6" s="449"/>
      <c r="C6" s="449"/>
      <c r="D6" s="449"/>
      <c r="E6" s="451"/>
    </row>
    <row r="7" spans="1:5" ht="14.25" customHeight="1">
      <c r="B7" s="755" t="s">
        <v>300</v>
      </c>
      <c r="C7" s="755"/>
      <c r="D7" s="449"/>
      <c r="E7" s="497" t="s">
        <v>204</v>
      </c>
    </row>
    <row r="8" spans="1:5" ht="14.25" customHeight="1">
      <c r="B8" s="449"/>
      <c r="C8" s="449"/>
      <c r="D8" s="449"/>
      <c r="E8" s="451"/>
    </row>
    <row r="9" spans="1:5" ht="14.25" customHeight="1">
      <c r="B9" s="755" t="s">
        <v>301</v>
      </c>
      <c r="C9" s="755"/>
      <c r="D9" s="449"/>
      <c r="E9" s="450" t="s">
        <v>302</v>
      </c>
    </row>
    <row r="10" spans="1:5" ht="14.25" customHeight="1">
      <c r="B10" s="449"/>
      <c r="C10" s="449"/>
      <c r="D10" s="449"/>
      <c r="E10" s="451"/>
    </row>
    <row r="11" spans="1:5" ht="14.25" customHeight="1">
      <c r="B11" s="449" t="s">
        <v>303</v>
      </c>
      <c r="C11" s="449"/>
      <c r="D11" s="449"/>
      <c r="E11" s="488" t="s">
        <v>433</v>
      </c>
    </row>
    <row r="12" spans="1:5" ht="14.25" customHeight="1">
      <c r="B12" s="449"/>
      <c r="C12" s="449"/>
      <c r="D12" s="449"/>
      <c r="E12" s="451"/>
    </row>
    <row r="13" spans="1:5" ht="14.25" customHeight="1">
      <c r="B13" s="755" t="s">
        <v>304</v>
      </c>
      <c r="C13" s="755"/>
      <c r="D13" s="449"/>
      <c r="E13" s="497" t="s">
        <v>338</v>
      </c>
    </row>
    <row r="14" spans="1:5" ht="14.25" customHeight="1">
      <c r="B14" s="449"/>
      <c r="C14" s="449"/>
      <c r="D14" s="449"/>
      <c r="E14" s="451"/>
    </row>
    <row r="15" spans="1:5" ht="14.25" customHeight="1">
      <c r="B15" s="449" t="s">
        <v>305</v>
      </c>
      <c r="C15" s="449"/>
      <c r="D15" s="449"/>
      <c r="E15" s="497" t="s">
        <v>339</v>
      </c>
    </row>
    <row r="16" spans="1:5" ht="14.25" customHeight="1">
      <c r="B16" s="449"/>
      <c r="C16" s="449"/>
      <c r="D16" s="449"/>
      <c r="E16" s="451"/>
    </row>
    <row r="17" spans="2:5" ht="14.25" customHeight="1">
      <c r="B17" s="755" t="s">
        <v>306</v>
      </c>
      <c r="C17" s="755"/>
      <c r="D17" s="449"/>
      <c r="E17" s="497" t="s">
        <v>205</v>
      </c>
    </row>
    <row r="18" spans="2:5" ht="14.25" customHeight="1">
      <c r="B18" s="449"/>
      <c r="C18" s="449"/>
      <c r="D18" s="449"/>
      <c r="E18" s="451"/>
    </row>
    <row r="19" spans="2:5" ht="14.25" customHeight="1">
      <c r="B19" s="449" t="s">
        <v>309</v>
      </c>
      <c r="C19" s="449"/>
      <c r="D19" s="449"/>
      <c r="E19" s="497" t="s">
        <v>206</v>
      </c>
    </row>
    <row r="20" spans="2:5" ht="14.25" customHeight="1">
      <c r="B20" s="449"/>
      <c r="C20" s="449"/>
      <c r="D20" s="449"/>
      <c r="E20" s="451"/>
    </row>
    <row r="21" spans="2:5" ht="14.25" customHeight="1">
      <c r="B21" s="755" t="s">
        <v>310</v>
      </c>
      <c r="C21" s="755"/>
      <c r="D21" s="449"/>
      <c r="E21" s="452" t="s">
        <v>316</v>
      </c>
    </row>
    <row r="22" spans="2:5" ht="14.25" customHeight="1">
      <c r="B22" s="449"/>
      <c r="C22" s="449"/>
      <c r="D22" s="449"/>
      <c r="E22" s="451"/>
    </row>
    <row r="23" spans="2:5" ht="14.25" customHeight="1">
      <c r="B23" s="755" t="s">
        <v>311</v>
      </c>
      <c r="C23" s="755"/>
      <c r="D23" s="449"/>
      <c r="E23" s="452" t="s">
        <v>317</v>
      </c>
    </row>
    <row r="24" spans="2:5" ht="14.25" customHeight="1">
      <c r="B24" s="449"/>
      <c r="C24" s="449"/>
      <c r="D24" s="449"/>
      <c r="E24" s="451"/>
    </row>
    <row r="25" spans="2:5" ht="14.25" customHeight="1">
      <c r="B25" s="755" t="s">
        <v>318</v>
      </c>
      <c r="C25" s="755"/>
      <c r="D25" s="449"/>
      <c r="E25" s="488" t="s">
        <v>714</v>
      </c>
    </row>
    <row r="26" spans="2:5" ht="14.25" customHeight="1">
      <c r="B26" s="449"/>
      <c r="C26" s="449"/>
      <c r="D26" s="449"/>
      <c r="E26" s="451"/>
    </row>
    <row r="27" spans="2:5" ht="14.25" customHeight="1">
      <c r="B27" s="755" t="s">
        <v>320</v>
      </c>
      <c r="C27" s="755"/>
      <c r="D27" s="449"/>
      <c r="E27" s="450" t="s">
        <v>327</v>
      </c>
    </row>
    <row r="28" spans="2:5" ht="14.25" customHeight="1">
      <c r="D28" s="449"/>
      <c r="E28" s="451"/>
    </row>
    <row r="29" spans="2:5" ht="14.25" customHeight="1">
      <c r="B29" s="755" t="s">
        <v>325</v>
      </c>
      <c r="C29" s="755"/>
      <c r="D29" s="449"/>
      <c r="E29" s="450" t="s">
        <v>328</v>
      </c>
    </row>
    <row r="30" spans="2:5" ht="14.25" customHeight="1">
      <c r="B30" s="449"/>
      <c r="C30" s="449"/>
      <c r="D30" s="449"/>
      <c r="E30" s="451"/>
    </row>
    <row r="31" spans="2:5" ht="14.25" customHeight="1">
      <c r="B31" s="755" t="s">
        <v>329</v>
      </c>
      <c r="C31" s="755"/>
      <c r="D31" s="449"/>
      <c r="E31" s="452" t="s">
        <v>319</v>
      </c>
    </row>
    <row r="32" spans="2:5" ht="14.25" customHeight="1">
      <c r="D32" s="449"/>
      <c r="E32" s="451"/>
    </row>
    <row r="33" spans="2:5" ht="14.25" customHeight="1">
      <c r="B33" s="755" t="s">
        <v>326</v>
      </c>
      <c r="C33" s="755"/>
      <c r="D33" s="449"/>
      <c r="E33" s="452" t="s">
        <v>321</v>
      </c>
    </row>
    <row r="34" spans="2:5" ht="14.25" customHeight="1">
      <c r="B34" s="449"/>
      <c r="D34" s="449"/>
      <c r="E34" s="451"/>
    </row>
    <row r="35" spans="2:5" ht="14.25" customHeight="1">
      <c r="B35" s="755" t="s">
        <v>312</v>
      </c>
      <c r="C35" s="755"/>
      <c r="D35" s="449"/>
      <c r="E35" s="497" t="s">
        <v>340</v>
      </c>
    </row>
    <row r="36" spans="2:5" ht="14.25" customHeight="1">
      <c r="B36" s="449"/>
      <c r="C36" s="449"/>
      <c r="D36" s="449"/>
      <c r="E36" s="451"/>
    </row>
    <row r="37" spans="2:5" ht="14.25" customHeight="1">
      <c r="B37" s="755" t="s">
        <v>322</v>
      </c>
      <c r="C37" s="755"/>
      <c r="D37" s="449"/>
      <c r="E37" s="497" t="s">
        <v>341</v>
      </c>
    </row>
    <row r="38" spans="2:5" ht="14.25" customHeight="1">
      <c r="B38" s="449"/>
      <c r="C38" s="449"/>
      <c r="D38" s="449"/>
      <c r="E38" s="451"/>
    </row>
    <row r="39" spans="2:5" ht="14.25" customHeight="1">
      <c r="B39" s="755" t="s">
        <v>330</v>
      </c>
      <c r="C39" s="755"/>
      <c r="D39" s="449"/>
      <c r="E39" s="497" t="s">
        <v>342</v>
      </c>
    </row>
    <row r="40" spans="2:5" ht="14.25" customHeight="1">
      <c r="B40" s="449"/>
      <c r="C40" s="449"/>
      <c r="D40" s="449"/>
      <c r="E40" s="453" t="s">
        <v>331</v>
      </c>
    </row>
    <row r="41" spans="2:5" ht="14.25" customHeight="1">
      <c r="B41" s="449"/>
      <c r="C41" s="449"/>
      <c r="D41" s="449"/>
      <c r="E41" s="454"/>
    </row>
    <row r="42" spans="2:5" ht="14.25" customHeight="1">
      <c r="B42" s="756" t="s">
        <v>332</v>
      </c>
      <c r="C42" s="756"/>
      <c r="D42" s="449"/>
      <c r="E42" s="488" t="s">
        <v>343</v>
      </c>
    </row>
    <row r="43" spans="2:5" ht="14.25" customHeight="1">
      <c r="B43" s="449"/>
      <c r="C43" s="449"/>
      <c r="D43" s="449"/>
      <c r="E43" s="453" t="s">
        <v>333</v>
      </c>
    </row>
    <row r="44" spans="2:5" ht="14.25" customHeight="1">
      <c r="B44" s="449"/>
      <c r="C44" s="449"/>
      <c r="D44" s="449"/>
      <c r="E44" s="454"/>
    </row>
    <row r="45" spans="2:5" ht="14.25" customHeight="1">
      <c r="B45" s="756" t="s">
        <v>334</v>
      </c>
      <c r="C45" s="756"/>
      <c r="D45" s="449"/>
      <c r="E45" s="497" t="s">
        <v>344</v>
      </c>
    </row>
    <row r="46" spans="2:5" ht="14.25" customHeight="1">
      <c r="B46" s="449"/>
      <c r="C46" s="449"/>
      <c r="D46" s="449"/>
      <c r="E46" s="453" t="s">
        <v>335</v>
      </c>
    </row>
    <row r="47" spans="2:5" ht="14.25" customHeight="1">
      <c r="B47" s="449"/>
      <c r="C47" s="449"/>
      <c r="D47" s="449"/>
      <c r="E47" s="454"/>
    </row>
    <row r="48" spans="2:5" ht="14.25" customHeight="1">
      <c r="B48" s="755" t="s">
        <v>336</v>
      </c>
      <c r="C48" s="755"/>
      <c r="D48" s="449"/>
      <c r="E48" s="497" t="s">
        <v>345</v>
      </c>
    </row>
    <row r="49" spans="2:5" ht="14.25" customHeight="1">
      <c r="B49" s="449"/>
      <c r="C49" s="449"/>
      <c r="D49" s="449"/>
      <c r="E49" s="451"/>
    </row>
    <row r="50" spans="2:5" ht="14.25" customHeight="1">
      <c r="B50" s="449" t="s">
        <v>323</v>
      </c>
      <c r="C50" s="449"/>
      <c r="D50" s="449"/>
      <c r="E50" s="497" t="s">
        <v>346</v>
      </c>
    </row>
    <row r="51" spans="2:5" ht="14.25" customHeight="1">
      <c r="B51" s="449"/>
      <c r="C51" s="449"/>
      <c r="D51" s="449"/>
      <c r="E51" s="455"/>
    </row>
    <row r="52" spans="2:5" ht="14.25" customHeight="1">
      <c r="B52" s="449" t="s">
        <v>324</v>
      </c>
      <c r="C52" s="449"/>
      <c r="D52" s="449"/>
      <c r="E52" s="497" t="s">
        <v>347</v>
      </c>
    </row>
    <row r="53" spans="2:5" ht="14.25" customHeight="1">
      <c r="C53" s="449"/>
      <c r="D53" s="449"/>
      <c r="E53" s="456"/>
    </row>
  </sheetData>
  <customSheetViews>
    <customSheetView guid="{6F28069D-A7F4-41D2-AA1B-4487F97E36F1}" showPageBreaks="1" printArea="1" showRuler="0">
      <selection sqref="A1:E1"/>
      <pageMargins left="0.19685039370078741" right="0.19685039370078741" top="0.98425196850393704" bottom="0.39370078740157483" header="0.51181102362204722" footer="0.51181102362204722"/>
      <printOptions horizontalCentered="1"/>
      <pageSetup paperSize="9" orientation="portrait" r:id="rId1"/>
      <headerFooter alignWithMargins="0"/>
    </customSheetView>
  </customSheetViews>
  <mergeCells count="20">
    <mergeCell ref="B48:C48"/>
    <mergeCell ref="B45:C45"/>
    <mergeCell ref="B31:C31"/>
    <mergeCell ref="B33:C33"/>
    <mergeCell ref="B42:C42"/>
    <mergeCell ref="A1:E1"/>
    <mergeCell ref="B35:C35"/>
    <mergeCell ref="B37:C37"/>
    <mergeCell ref="B39:C39"/>
    <mergeCell ref="B25:C25"/>
    <mergeCell ref="B27:C27"/>
    <mergeCell ref="B13:C13"/>
    <mergeCell ref="B17:C17"/>
    <mergeCell ref="B21:C21"/>
    <mergeCell ref="B29:C29"/>
    <mergeCell ref="B23:C23"/>
    <mergeCell ref="B3:C3"/>
    <mergeCell ref="B5:C5"/>
    <mergeCell ref="B7:C7"/>
    <mergeCell ref="B9:C9"/>
  </mergeCells>
  <phoneticPr fontId="13"/>
  <hyperlinks>
    <hyperlink ref="E3" location="第1表!A1" display="診療報酬等請求及び支払窓口数" xr:uid="{00000000-0004-0000-0200-000000000000}"/>
    <hyperlink ref="E5" location="第2表!A1" display="管掌別診療報酬等支払確定状況" xr:uid="{00000000-0004-0000-0200-000001000000}"/>
    <hyperlink ref="E7" location="第3表!A1" display="管掌別診療報酬等支払確定件数及び金額の対前年同月比" xr:uid="{00000000-0004-0000-0200-000002000000}"/>
    <hyperlink ref="E9" location="第4表!A1" display="支部別管掌別診療報酬等確定件数及び金額" xr:uid="{00000000-0004-0000-0200-000003000000}"/>
    <hyperlink ref="E11" location="第4表の2!A1" display="支部別医療保険及び老人保健分診療報酬等確定件数及び金額" xr:uid="{00000000-0004-0000-0200-000004000000}"/>
    <hyperlink ref="E13" location="第5表!A1" display="支部別診療報酬等支払確定状況" xr:uid="{00000000-0004-0000-0200-000005000000}"/>
    <hyperlink ref="E15" location="第5表の2!A1" display="支部別医療保険分診療報酬等支払確定状況" xr:uid="{00000000-0004-0000-0200-000006000000}"/>
    <hyperlink ref="E17" location="第6表!A1" display="支部別診療報酬等支払確定件数及び金額の対前年同月比" xr:uid="{00000000-0004-0000-0200-000007000000}"/>
    <hyperlink ref="E19" location="第6表の2!A1" display="支部別医療保険分診療報酬等支払確定件数及び金額の対前年同月比" xr:uid="{00000000-0004-0000-0200-000008000000}"/>
    <hyperlink ref="E21" location="第7表!A1" display="管掌別診療報酬等諸率" xr:uid="{00000000-0004-0000-0200-000009000000}"/>
    <hyperlink ref="E23" location="第8表!A1" display="支部別医療保険分診療報酬等諸率" xr:uid="{00000000-0004-0000-0200-00000A000000}"/>
    <hyperlink ref="E31" location="第12表!A1" display="管掌別診療報酬等返戻状況" xr:uid="{00000000-0004-0000-0200-00000B000000}"/>
    <hyperlink ref="E33" location="第13表!A1" display="支部別医療保険分診療報酬等返戻状況" xr:uid="{00000000-0004-0000-0200-00000C000000}"/>
    <hyperlink ref="E35" location="参考資料１!A1" display="年度別診療報酬等支払確定件数・金額及び対前年度比" xr:uid="{00000000-0004-0000-0200-00000D000000}"/>
    <hyperlink ref="E37" location="参考資料２!A1" display="年度別、管掌別診療報酬等支払確定件数・日数・点数及び金額" xr:uid="{00000000-0004-0000-0200-00000E000000}"/>
    <hyperlink ref="E39" location="'参考資料３（計）'!C1" display="経営主体別診療科別支払算定件数・日数及び点数（医科計）" xr:uid="{00000000-0004-0000-0200-00000F000000}"/>
    <hyperlink ref="E45" location="'参考資料３（入院外）'!D1" display="経営主体別診療科別支払算定件数・日数及び点数（医科入院外）" xr:uid="{00000000-0004-0000-0200-000010000000}"/>
    <hyperlink ref="E42" location="'参考資料３（入院）'!D1" display="経営主体別診療科別支払算定件数・日数及び点数（医科入院）" xr:uid="{00000000-0004-0000-0200-000011000000}"/>
    <hyperlink ref="E48" location="参考資料４!A1" display="管掌別急性期入院医療における診断群分類別包括評価分診療報酬等支払算定状況" xr:uid="{00000000-0004-0000-0200-000012000000}"/>
    <hyperlink ref="E50" location="参考資料４の２!A1" display="支部別急性期入院医療における診断群分類別包括評価分診療報酬等支払算定状況" xr:uid="{00000000-0004-0000-0200-000013000000}"/>
    <hyperlink ref="E52" location="参考資料４の３!A1" display="月別急性期入院医療における診断群分類別包括評価分診療報酬等支払算定状況" xr:uid="{00000000-0004-0000-0200-000014000000}"/>
    <hyperlink ref="E40" location="'参考資料３（計）'!D24" display="経営主体別診療科別診療諸率（医科計）" xr:uid="{00000000-0004-0000-0200-000015000000}"/>
    <hyperlink ref="E43" location="'参考資料３（入院）'!D24" display="経営主体別診療科別診療諸率（医科入院）" xr:uid="{00000000-0004-0000-0200-000016000000}"/>
    <hyperlink ref="E46" location="'参考資料３（入院外）'!D24" display="経営主体別診療科別診療諸率（医科入院外）" xr:uid="{00000000-0004-0000-0200-000017000000}"/>
    <hyperlink ref="E27" location="第10表!A1" display="管掌別診療報酬等審査（点検）確定状況" xr:uid="{00000000-0004-0000-0200-000018000000}"/>
    <hyperlink ref="E29" location="第11表!A1" display="支部別医療保険分診療報酬等審査（点検）確定状況" xr:uid="{00000000-0004-0000-0200-000019000000}"/>
    <hyperlink ref="E25" location="第9表!Print_Area" display="平成22年度管掌別診療報酬等累計件数・金額及び対前年同期比" xr:uid="{00000000-0004-0000-0200-00001A000000}"/>
  </hyperlinks>
  <printOptions horizontalCentered="1"/>
  <pageMargins left="0.19685039370078741" right="0.19685039370078741" top="0.98425196850393704" bottom="0.39370078740157483" header="0.51181102362204722" footer="0.51181102362204722"/>
  <pageSetup paperSize="9"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dimension ref="A1:AH57"/>
  <sheetViews>
    <sheetView workbookViewId="0"/>
  </sheetViews>
  <sheetFormatPr defaultColWidth="9" defaultRowHeight="13"/>
  <cols>
    <col min="1" max="1" width="14.90625" style="6" customWidth="1"/>
    <col min="2" max="31" width="12.08984375" style="130" customWidth="1"/>
    <col min="32" max="16384" width="9" style="130"/>
  </cols>
  <sheetData>
    <row r="1" spans="1:34" ht="19">
      <c r="B1" s="3" t="s">
        <v>134</v>
      </c>
      <c r="C1" s="210"/>
      <c r="D1" s="210"/>
      <c r="E1" s="210"/>
      <c r="F1" s="210"/>
      <c r="G1" s="210"/>
      <c r="H1" s="210"/>
      <c r="I1" s="210"/>
      <c r="J1" s="210"/>
      <c r="K1" s="210"/>
      <c r="L1" s="210"/>
      <c r="M1" s="210"/>
      <c r="N1" s="210"/>
      <c r="O1" s="210"/>
      <c r="Q1" s="3" t="s">
        <v>135</v>
      </c>
      <c r="R1" s="210"/>
      <c r="S1" s="210"/>
      <c r="T1" s="210"/>
      <c r="U1" s="210"/>
      <c r="V1" s="210"/>
      <c r="W1" s="210"/>
      <c r="X1" s="210"/>
      <c r="Y1" s="210"/>
      <c r="Z1" s="210"/>
      <c r="AA1" s="210"/>
      <c r="AB1" s="210"/>
      <c r="AC1" s="210"/>
      <c r="AD1" s="210"/>
      <c r="AE1" s="211"/>
    </row>
    <row r="2" spans="1:34">
      <c r="A2" s="212"/>
      <c r="P2" s="8" t="e">
        <f>"（"&amp;#REF!&amp;"年"&amp;#REF!&amp;"月診療分）"</f>
        <v>#REF!</v>
      </c>
      <c r="AE2" s="8" t="e">
        <f>"（"&amp;#REF!&amp;"年"&amp;#REF!&amp;"月診療分）"</f>
        <v>#REF!</v>
      </c>
    </row>
    <row r="3" spans="1:34" s="5" customFormat="1">
      <c r="A3" s="840" t="s">
        <v>559</v>
      </c>
      <c r="B3" s="810" t="s">
        <v>620</v>
      </c>
      <c r="C3" s="900"/>
      <c r="D3" s="811"/>
      <c r="E3" s="766" t="s">
        <v>542</v>
      </c>
      <c r="F3" s="815"/>
      <c r="G3" s="815"/>
      <c r="H3" s="815"/>
      <c r="I3" s="815"/>
      <c r="J3" s="815"/>
      <c r="K3" s="815"/>
      <c r="L3" s="815"/>
      <c r="M3" s="767"/>
      <c r="N3" s="810" t="s">
        <v>555</v>
      </c>
      <c r="O3" s="900"/>
      <c r="P3" s="811"/>
      <c r="Q3" s="810" t="s">
        <v>461</v>
      </c>
      <c r="R3" s="900"/>
      <c r="S3" s="811"/>
      <c r="T3" s="771" t="s">
        <v>233</v>
      </c>
      <c r="U3" s="902"/>
      <c r="V3" s="902"/>
      <c r="W3" s="902"/>
      <c r="X3" s="902"/>
      <c r="Y3" s="902"/>
      <c r="Z3" s="902"/>
      <c r="AA3" s="902"/>
      <c r="AB3" s="902"/>
      <c r="AC3" s="810" t="s">
        <v>551</v>
      </c>
      <c r="AD3" s="900"/>
      <c r="AE3" s="811"/>
    </row>
    <row r="4" spans="1:34" s="5" customFormat="1">
      <c r="A4" s="841"/>
      <c r="B4" s="812"/>
      <c r="C4" s="901"/>
      <c r="D4" s="813"/>
      <c r="E4" s="766" t="s">
        <v>526</v>
      </c>
      <c r="F4" s="815"/>
      <c r="G4" s="767"/>
      <c r="H4" s="766" t="s">
        <v>547</v>
      </c>
      <c r="I4" s="815"/>
      <c r="J4" s="767"/>
      <c r="K4" s="766" t="s">
        <v>548</v>
      </c>
      <c r="L4" s="815"/>
      <c r="M4" s="767"/>
      <c r="N4" s="812"/>
      <c r="O4" s="901"/>
      <c r="P4" s="813"/>
      <c r="Q4" s="812"/>
      <c r="R4" s="901"/>
      <c r="S4" s="813"/>
      <c r="T4" s="771" t="s">
        <v>526</v>
      </c>
      <c r="U4" s="902"/>
      <c r="V4" s="902"/>
      <c r="W4" s="771" t="s">
        <v>617</v>
      </c>
      <c r="X4" s="902"/>
      <c r="Y4" s="902"/>
      <c r="Z4" s="771" t="s">
        <v>618</v>
      </c>
      <c r="AA4" s="902"/>
      <c r="AB4" s="902"/>
      <c r="AC4" s="812"/>
      <c r="AD4" s="901"/>
      <c r="AE4" s="813"/>
    </row>
    <row r="5" spans="1:34" s="5" customFormat="1">
      <c r="A5" s="772"/>
      <c r="B5" s="11" t="s">
        <v>621</v>
      </c>
      <c r="C5" s="11" t="s">
        <v>622</v>
      </c>
      <c r="D5" s="13" t="s">
        <v>647</v>
      </c>
      <c r="E5" s="11" t="s">
        <v>621</v>
      </c>
      <c r="F5" s="99" t="s">
        <v>622</v>
      </c>
      <c r="G5" s="13" t="s">
        <v>647</v>
      </c>
      <c r="H5" s="11" t="s">
        <v>621</v>
      </c>
      <c r="I5" s="13" t="s">
        <v>622</v>
      </c>
      <c r="J5" s="11" t="s">
        <v>647</v>
      </c>
      <c r="K5" s="11" t="s">
        <v>621</v>
      </c>
      <c r="L5" s="13" t="s">
        <v>622</v>
      </c>
      <c r="M5" s="11" t="s">
        <v>647</v>
      </c>
      <c r="N5" s="11" t="s">
        <v>621</v>
      </c>
      <c r="O5" s="13" t="s">
        <v>622</v>
      </c>
      <c r="P5" s="11" t="s">
        <v>647</v>
      </c>
      <c r="Q5" s="11" t="s">
        <v>621</v>
      </c>
      <c r="R5" s="13" t="s">
        <v>622</v>
      </c>
      <c r="S5" s="11" t="s">
        <v>647</v>
      </c>
      <c r="T5" s="11" t="s">
        <v>624</v>
      </c>
      <c r="U5" s="13" t="s">
        <v>625</v>
      </c>
      <c r="V5" s="11" t="s">
        <v>647</v>
      </c>
      <c r="W5" s="11" t="s">
        <v>624</v>
      </c>
      <c r="X5" s="13" t="s">
        <v>625</v>
      </c>
      <c r="Y5" s="11" t="s">
        <v>647</v>
      </c>
      <c r="Z5" s="11" t="s">
        <v>624</v>
      </c>
      <c r="AA5" s="13" t="s">
        <v>625</v>
      </c>
      <c r="AB5" s="11" t="s">
        <v>647</v>
      </c>
      <c r="AC5" s="214" t="s">
        <v>626</v>
      </c>
      <c r="AD5" s="215" t="s">
        <v>627</v>
      </c>
      <c r="AE5" s="11" t="s">
        <v>647</v>
      </c>
    </row>
    <row r="6" spans="1:34" s="5" customFormat="1">
      <c r="A6" s="9"/>
      <c r="B6" s="151" t="s">
        <v>623</v>
      </c>
      <c r="C6" s="16" t="s">
        <v>623</v>
      </c>
      <c r="D6" s="152"/>
      <c r="E6" s="16" t="s">
        <v>623</v>
      </c>
      <c r="F6" s="152" t="s">
        <v>623</v>
      </c>
      <c r="G6" s="16"/>
      <c r="H6" s="152" t="s">
        <v>623</v>
      </c>
      <c r="I6" s="16" t="s">
        <v>623</v>
      </c>
      <c r="J6" s="152"/>
      <c r="K6" s="16" t="s">
        <v>623</v>
      </c>
      <c r="L6" s="152" t="s">
        <v>623</v>
      </c>
      <c r="M6" s="16"/>
      <c r="N6" s="151" t="s">
        <v>623</v>
      </c>
      <c r="O6" s="16" t="s">
        <v>623</v>
      </c>
      <c r="P6" s="178"/>
      <c r="Q6" s="16" t="s">
        <v>623</v>
      </c>
      <c r="R6" s="152" t="s">
        <v>623</v>
      </c>
      <c r="S6" s="16"/>
      <c r="T6" s="152" t="s">
        <v>524</v>
      </c>
      <c r="U6" s="16" t="s">
        <v>524</v>
      </c>
      <c r="V6" s="152"/>
      <c r="W6" s="16" t="s">
        <v>524</v>
      </c>
      <c r="X6" s="152" t="s">
        <v>524</v>
      </c>
      <c r="Y6" s="16"/>
      <c r="Z6" s="152" t="s">
        <v>524</v>
      </c>
      <c r="AA6" s="16" t="s">
        <v>524</v>
      </c>
      <c r="AB6" s="152"/>
      <c r="AC6" s="16" t="s">
        <v>524</v>
      </c>
      <c r="AD6" s="152" t="s">
        <v>524</v>
      </c>
      <c r="AE6" s="16"/>
    </row>
    <row r="7" spans="1:34">
      <c r="A7" s="153" t="e">
        <f>IF(#REF!&lt;=2,"平成"&amp;#REF!&amp;"年"&amp;#REF!&amp;"月","平成"&amp;#REF!&amp;"年"&amp;#REF!&amp;"月")</f>
        <v>#REF!</v>
      </c>
      <c r="B7" s="154">
        <v>12520507.966999996</v>
      </c>
      <c r="C7" s="155">
        <v>12257488.197000004</v>
      </c>
      <c r="D7" s="216">
        <v>0.97899999999999998</v>
      </c>
      <c r="E7" s="157">
        <v>12108001.964999994</v>
      </c>
      <c r="F7" s="155">
        <v>11853896.216000002</v>
      </c>
      <c r="G7" s="216">
        <v>0.97899999999999998</v>
      </c>
      <c r="H7" s="154">
        <v>7433271.5039999988</v>
      </c>
      <c r="I7" s="155">
        <v>7255328.0220000008</v>
      </c>
      <c r="J7" s="216">
        <v>0.97599999999999998</v>
      </c>
      <c r="K7" s="157">
        <v>4674730.4610000001</v>
      </c>
      <c r="L7" s="155">
        <v>4598568.1939999992</v>
      </c>
      <c r="M7" s="216">
        <v>0.98399999999999999</v>
      </c>
      <c r="N7" s="154">
        <v>412506.00200000009</v>
      </c>
      <c r="O7" s="155">
        <v>403591.98099999991</v>
      </c>
      <c r="P7" s="216">
        <v>0.97799999999999998</v>
      </c>
      <c r="Q7" s="157">
        <v>2184552.3990000002</v>
      </c>
      <c r="R7" s="155">
        <v>2151750.1939999997</v>
      </c>
      <c r="S7" s="216">
        <v>0.98499999999999999</v>
      </c>
      <c r="T7" s="154">
        <v>5442423.6659999993</v>
      </c>
      <c r="U7" s="155">
        <v>5314360.1399999997</v>
      </c>
      <c r="V7" s="216">
        <v>0.97599999999999998</v>
      </c>
      <c r="W7" s="157">
        <v>5438958.0940000014</v>
      </c>
      <c r="X7" s="155">
        <v>5310935.29</v>
      </c>
      <c r="Y7" s="216">
        <v>0.97599999999999998</v>
      </c>
      <c r="Z7" s="154">
        <v>3465.5720000000001</v>
      </c>
      <c r="AA7" s="155">
        <v>3424.85</v>
      </c>
      <c r="AB7" s="216">
        <v>0.98799999999999999</v>
      </c>
      <c r="AC7" s="157">
        <v>290861.23</v>
      </c>
      <c r="AD7" s="155">
        <v>277305.33</v>
      </c>
      <c r="AE7" s="216">
        <v>0.95299999999999996</v>
      </c>
    </row>
    <row r="8" spans="1:34">
      <c r="A8" s="153" t="e">
        <f>IF(#REF!&lt;=2,"平成"&amp;#REF!&amp;"年"&amp;#REF!&amp;"月","平成"&amp;#REF!&amp;"年"&amp;#REF!&amp;"月")</f>
        <v>#REF!</v>
      </c>
      <c r="B8" s="154">
        <v>13041221.847999999</v>
      </c>
      <c r="C8" s="155">
        <v>12789512.636999998</v>
      </c>
      <c r="D8" s="216">
        <v>0.98099999999999998</v>
      </c>
      <c r="E8" s="157">
        <v>12606573.534</v>
      </c>
      <c r="F8" s="155">
        <v>12364091.193000002</v>
      </c>
      <c r="G8" s="216">
        <v>0.98099999999999998</v>
      </c>
      <c r="H8" s="154">
        <v>7663309.6529999981</v>
      </c>
      <c r="I8" s="155">
        <v>7492914.5520000001</v>
      </c>
      <c r="J8" s="216">
        <v>0.97799999999999998</v>
      </c>
      <c r="K8" s="157">
        <v>4943263.8810000001</v>
      </c>
      <c r="L8" s="155">
        <v>4871176.6410000008</v>
      </c>
      <c r="M8" s="216">
        <v>0.98499999999999999</v>
      </c>
      <c r="N8" s="154">
        <v>434648.31399999984</v>
      </c>
      <c r="O8" s="155">
        <v>425421.44400000002</v>
      </c>
      <c r="P8" s="216">
        <v>0.97899999999999998</v>
      </c>
      <c r="Q8" s="157">
        <v>2312279.0510000004</v>
      </c>
      <c r="R8" s="155">
        <v>2280459.7579999994</v>
      </c>
      <c r="S8" s="216">
        <v>0.98599999999999999</v>
      </c>
      <c r="T8" s="154">
        <v>5712861.0959999999</v>
      </c>
      <c r="U8" s="155">
        <v>5595510.46</v>
      </c>
      <c r="V8" s="216">
        <v>0.97899999999999998</v>
      </c>
      <c r="W8" s="157">
        <v>5708710.5139999986</v>
      </c>
      <c r="X8" s="155">
        <v>5591738.2360000014</v>
      </c>
      <c r="Y8" s="216">
        <v>0.98</v>
      </c>
      <c r="Z8" s="154">
        <v>4150.5819999999985</v>
      </c>
      <c r="AA8" s="155">
        <v>3772.2239999999997</v>
      </c>
      <c r="AB8" s="216">
        <v>0.90900000000000003</v>
      </c>
      <c r="AC8" s="157">
        <v>304847.09999999998</v>
      </c>
      <c r="AD8" s="155">
        <v>292123.25</v>
      </c>
      <c r="AE8" s="216">
        <v>0.95799999999999996</v>
      </c>
    </row>
    <row r="9" spans="1:34">
      <c r="A9" s="158" t="e">
        <f>"平成"&amp;#REF!&amp;"年"&amp;#REF!&amp;"月"</f>
        <v>#REF!</v>
      </c>
      <c r="B9" s="159" t="e">
        <f>SUM(B10:B56)</f>
        <v>#REF!</v>
      </c>
      <c r="C9" s="160" t="e">
        <f>SUM(C10:C56)</f>
        <v>#REF!</v>
      </c>
      <c r="D9" s="217" t="e">
        <f t="shared" ref="D9:D56" si="0">ROUND(C9/B9,3)</f>
        <v>#REF!</v>
      </c>
      <c r="E9" s="162" t="e">
        <f>SUM(E10:E56)</f>
        <v>#REF!</v>
      </c>
      <c r="F9" s="160" t="e">
        <f>SUM(F10:F56)</f>
        <v>#REF!</v>
      </c>
      <c r="G9" s="217" t="e">
        <f t="shared" ref="G9:G56" si="1">ROUND(F9/E9,3)</f>
        <v>#REF!</v>
      </c>
      <c r="H9" s="159" t="e">
        <f>SUM(H10:H56)</f>
        <v>#REF!</v>
      </c>
      <c r="I9" s="160" t="e">
        <f>SUM(I10:I56)</f>
        <v>#REF!</v>
      </c>
      <c r="J9" s="217" t="e">
        <f t="shared" ref="J9:J56" si="2">ROUND(I9/H9,3)</f>
        <v>#REF!</v>
      </c>
      <c r="K9" s="162" t="e">
        <f>SUM(K10:K56)</f>
        <v>#REF!</v>
      </c>
      <c r="L9" s="160" t="e">
        <f>SUM(L10:L56)</f>
        <v>#REF!</v>
      </c>
      <c r="M9" s="217" t="e">
        <f t="shared" ref="M9:M56" si="3">ROUND(L9/K9,3)</f>
        <v>#REF!</v>
      </c>
      <c r="N9" s="159" t="e">
        <f>SUM(N10:N56)</f>
        <v>#REF!</v>
      </c>
      <c r="O9" s="160" t="e">
        <f>SUM(O10:O56)</f>
        <v>#REF!</v>
      </c>
      <c r="P9" s="217" t="e">
        <f t="shared" ref="P9:P56" si="4">ROUND(O9/N9,3)</f>
        <v>#REF!</v>
      </c>
      <c r="Q9" s="162" t="e">
        <f>SUM(Q10:Q56)</f>
        <v>#REF!</v>
      </c>
      <c r="R9" s="160" t="e">
        <f>SUM(R10:R56)</f>
        <v>#REF!</v>
      </c>
      <c r="S9" s="217" t="e">
        <f t="shared" ref="S9:S56" si="5">ROUND(R9/Q9,3)</f>
        <v>#REF!</v>
      </c>
      <c r="T9" s="159" t="e">
        <f>SUM(T10:T56)</f>
        <v>#REF!</v>
      </c>
      <c r="U9" s="160" t="e">
        <f>SUM(U10:U56)</f>
        <v>#REF!</v>
      </c>
      <c r="V9" s="217" t="e">
        <f t="shared" ref="V9:V56" si="6">ROUND(U9/T9,3)</f>
        <v>#REF!</v>
      </c>
      <c r="W9" s="162" t="e">
        <f>SUM(W10:W56)</f>
        <v>#REF!</v>
      </c>
      <c r="X9" s="160" t="e">
        <f>SUM(X10:X56)</f>
        <v>#REF!</v>
      </c>
      <c r="Y9" s="217" t="e">
        <f t="shared" ref="Y9:Y56" si="7">ROUND(X9/W9,3)</f>
        <v>#REF!</v>
      </c>
      <c r="Z9" s="159" t="e">
        <f>SUM(Z10:Z56)</f>
        <v>#REF!</v>
      </c>
      <c r="AA9" s="160" t="e">
        <f>SUM(AA10:AA56)</f>
        <v>#REF!</v>
      </c>
      <c r="AB9" s="217" t="e">
        <f>ROUND(AA9/Z9,3)</f>
        <v>#REF!</v>
      </c>
      <c r="AC9" s="162" t="e">
        <f>SUM(AC10:AC56)</f>
        <v>#REF!</v>
      </c>
      <c r="AD9" s="160" t="e">
        <f>SUM(AD10:AD56)</f>
        <v>#REF!</v>
      </c>
      <c r="AE9" s="217" t="e">
        <f t="shared" ref="AE9:AE56" si="8">ROUND(AD9/AC9,3)</f>
        <v>#REF!</v>
      </c>
    </row>
    <row r="10" spans="1:34">
      <c r="A10" s="111" t="s">
        <v>560</v>
      </c>
      <c r="B10" s="163" t="e">
        <f>E10+N10</f>
        <v>#REF!</v>
      </c>
      <c r="C10" s="164" t="e">
        <f>F10+O10</f>
        <v>#REF!</v>
      </c>
      <c r="D10" s="218" t="e">
        <f t="shared" si="0"/>
        <v>#REF!</v>
      </c>
      <c r="E10" s="166" t="e">
        <f>#REF!/1000</f>
        <v>#REF!</v>
      </c>
      <c r="F10" s="164" t="e">
        <f>#REF!/1000</f>
        <v>#REF!</v>
      </c>
      <c r="G10" s="218" t="e">
        <f t="shared" si="1"/>
        <v>#REF!</v>
      </c>
      <c r="H10" s="163" t="e">
        <f>#REF!/1000</f>
        <v>#REF!</v>
      </c>
      <c r="I10" s="164" t="e">
        <f>#REF!/1000</f>
        <v>#REF!</v>
      </c>
      <c r="J10" s="218" t="e">
        <f t="shared" si="2"/>
        <v>#REF!</v>
      </c>
      <c r="K10" s="166" t="e">
        <f>#REF!/1000</f>
        <v>#REF!</v>
      </c>
      <c r="L10" s="164" t="e">
        <f>#REF!/1000</f>
        <v>#REF!</v>
      </c>
      <c r="M10" s="218" t="e">
        <f t="shared" si="3"/>
        <v>#REF!</v>
      </c>
      <c r="N10" s="163" t="e">
        <f>#REF!/1000</f>
        <v>#REF!</v>
      </c>
      <c r="O10" s="164" t="e">
        <f>#REF!/1000</f>
        <v>#REF!</v>
      </c>
      <c r="P10" s="218" t="e">
        <f t="shared" si="4"/>
        <v>#REF!</v>
      </c>
      <c r="Q10" s="166" t="e">
        <f>#REF!/1000</f>
        <v>#REF!</v>
      </c>
      <c r="R10" s="164" t="e">
        <f>#REF!/1000</f>
        <v>#REF!</v>
      </c>
      <c r="S10" s="218" t="e">
        <f t="shared" si="5"/>
        <v>#REF!</v>
      </c>
      <c r="T10" s="163" t="e">
        <f>#REF!/1000</f>
        <v>#REF!</v>
      </c>
      <c r="U10" s="164" t="e">
        <f>#REF!/1000</f>
        <v>#REF!</v>
      </c>
      <c r="V10" s="218" t="e">
        <f t="shared" si="6"/>
        <v>#REF!</v>
      </c>
      <c r="W10" s="166" t="e">
        <f>#REF!/1000</f>
        <v>#REF!</v>
      </c>
      <c r="X10" s="164" t="e">
        <f>#REF!/1000</f>
        <v>#REF!</v>
      </c>
      <c r="Y10" s="218" t="e">
        <f t="shared" si="7"/>
        <v>#REF!</v>
      </c>
      <c r="Z10" s="163" t="e">
        <f>#REF!/1000</f>
        <v>#REF!</v>
      </c>
      <c r="AA10" s="164" t="e">
        <f>#REF!/1000</f>
        <v>#REF!</v>
      </c>
      <c r="AB10" s="218">
        <f t="shared" ref="AB10:AB56" si="9">IF(ISERROR(ROUND(AA10/Z10,3)),0,ROUND(AA10/Z10,3))</f>
        <v>0</v>
      </c>
      <c r="AC10" s="166" t="e">
        <f>#REF!/1000</f>
        <v>#REF!</v>
      </c>
      <c r="AD10" s="164" t="e">
        <f>#REF!/1000</f>
        <v>#REF!</v>
      </c>
      <c r="AE10" s="218" t="e">
        <f t="shared" si="8"/>
        <v>#REF!</v>
      </c>
      <c r="AG10" s="219"/>
      <c r="AH10" s="219"/>
    </row>
    <row r="11" spans="1:34">
      <c r="A11" s="111" t="s">
        <v>561</v>
      </c>
      <c r="B11" s="167" t="e">
        <f t="shared" ref="B11:B56" si="10">E11+N11</f>
        <v>#REF!</v>
      </c>
      <c r="C11" s="168" t="e">
        <f t="shared" ref="C11:C56" si="11">F11+O11</f>
        <v>#REF!</v>
      </c>
      <c r="D11" s="220" t="e">
        <f t="shared" si="0"/>
        <v>#REF!</v>
      </c>
      <c r="E11" s="170" t="e">
        <f>#REF!/1000</f>
        <v>#REF!</v>
      </c>
      <c r="F11" s="168" t="e">
        <f>#REF!/1000</f>
        <v>#REF!</v>
      </c>
      <c r="G11" s="220" t="e">
        <f t="shared" si="1"/>
        <v>#REF!</v>
      </c>
      <c r="H11" s="167" t="e">
        <f>#REF!/1000</f>
        <v>#REF!</v>
      </c>
      <c r="I11" s="168" t="e">
        <f>#REF!/1000</f>
        <v>#REF!</v>
      </c>
      <c r="J11" s="220" t="e">
        <f t="shared" si="2"/>
        <v>#REF!</v>
      </c>
      <c r="K11" s="170" t="e">
        <f>#REF!/1000</f>
        <v>#REF!</v>
      </c>
      <c r="L11" s="168" t="e">
        <f>#REF!/1000</f>
        <v>#REF!</v>
      </c>
      <c r="M11" s="220" t="e">
        <f t="shared" si="3"/>
        <v>#REF!</v>
      </c>
      <c r="N11" s="167" t="e">
        <f>#REF!/1000</f>
        <v>#REF!</v>
      </c>
      <c r="O11" s="168" t="e">
        <f>#REF!/1000</f>
        <v>#REF!</v>
      </c>
      <c r="P11" s="220" t="e">
        <f t="shared" si="4"/>
        <v>#REF!</v>
      </c>
      <c r="Q11" s="170" t="e">
        <f>#REF!/1000</f>
        <v>#REF!</v>
      </c>
      <c r="R11" s="168" t="e">
        <f>#REF!/1000</f>
        <v>#REF!</v>
      </c>
      <c r="S11" s="220" t="e">
        <f t="shared" si="5"/>
        <v>#REF!</v>
      </c>
      <c r="T11" s="167" t="e">
        <f>#REF!/1000</f>
        <v>#REF!</v>
      </c>
      <c r="U11" s="168" t="e">
        <f>#REF!/1000</f>
        <v>#REF!</v>
      </c>
      <c r="V11" s="220" t="e">
        <f t="shared" si="6"/>
        <v>#REF!</v>
      </c>
      <c r="W11" s="170" t="e">
        <f>#REF!/1000</f>
        <v>#REF!</v>
      </c>
      <c r="X11" s="168" t="e">
        <f>#REF!/1000</f>
        <v>#REF!</v>
      </c>
      <c r="Y11" s="220" t="e">
        <f t="shared" si="7"/>
        <v>#REF!</v>
      </c>
      <c r="Z11" s="167" t="e">
        <f>#REF!/1000</f>
        <v>#REF!</v>
      </c>
      <c r="AA11" s="168" t="e">
        <f>#REF!/1000</f>
        <v>#REF!</v>
      </c>
      <c r="AB11" s="220">
        <f t="shared" si="9"/>
        <v>0</v>
      </c>
      <c r="AC11" s="170" t="e">
        <f>#REF!/1000</f>
        <v>#REF!</v>
      </c>
      <c r="AD11" s="168" t="e">
        <f>#REF!/1000</f>
        <v>#REF!</v>
      </c>
      <c r="AE11" s="220" t="e">
        <f t="shared" si="8"/>
        <v>#REF!</v>
      </c>
      <c r="AG11" s="219"/>
      <c r="AH11" s="219"/>
    </row>
    <row r="12" spans="1:34">
      <c r="A12" s="111" t="s">
        <v>562</v>
      </c>
      <c r="B12" s="167" t="e">
        <f t="shared" si="10"/>
        <v>#REF!</v>
      </c>
      <c r="C12" s="168" t="e">
        <f t="shared" si="11"/>
        <v>#REF!</v>
      </c>
      <c r="D12" s="220" t="e">
        <f t="shared" si="0"/>
        <v>#REF!</v>
      </c>
      <c r="E12" s="170" t="e">
        <f>#REF!/1000</f>
        <v>#REF!</v>
      </c>
      <c r="F12" s="168" t="e">
        <f>#REF!/1000</f>
        <v>#REF!</v>
      </c>
      <c r="G12" s="220" t="e">
        <f t="shared" si="1"/>
        <v>#REF!</v>
      </c>
      <c r="H12" s="167" t="e">
        <f>#REF!/1000</f>
        <v>#REF!</v>
      </c>
      <c r="I12" s="168" t="e">
        <f>#REF!/1000</f>
        <v>#REF!</v>
      </c>
      <c r="J12" s="220" t="e">
        <f t="shared" si="2"/>
        <v>#REF!</v>
      </c>
      <c r="K12" s="170" t="e">
        <f>#REF!/1000</f>
        <v>#REF!</v>
      </c>
      <c r="L12" s="168" t="e">
        <f>#REF!/1000</f>
        <v>#REF!</v>
      </c>
      <c r="M12" s="220" t="e">
        <f t="shared" si="3"/>
        <v>#REF!</v>
      </c>
      <c r="N12" s="167" t="e">
        <f>#REF!/1000</f>
        <v>#REF!</v>
      </c>
      <c r="O12" s="168" t="e">
        <f>#REF!/1000</f>
        <v>#REF!</v>
      </c>
      <c r="P12" s="220" t="e">
        <f t="shared" si="4"/>
        <v>#REF!</v>
      </c>
      <c r="Q12" s="170" t="e">
        <f>#REF!/1000</f>
        <v>#REF!</v>
      </c>
      <c r="R12" s="168" t="e">
        <f>#REF!/1000</f>
        <v>#REF!</v>
      </c>
      <c r="S12" s="220" t="e">
        <f t="shared" si="5"/>
        <v>#REF!</v>
      </c>
      <c r="T12" s="167" t="e">
        <f>#REF!/1000</f>
        <v>#REF!</v>
      </c>
      <c r="U12" s="168" t="e">
        <f>#REF!/1000</f>
        <v>#REF!</v>
      </c>
      <c r="V12" s="220" t="e">
        <f t="shared" si="6"/>
        <v>#REF!</v>
      </c>
      <c r="W12" s="170" t="e">
        <f>#REF!/1000</f>
        <v>#REF!</v>
      </c>
      <c r="X12" s="168" t="e">
        <f>#REF!/1000</f>
        <v>#REF!</v>
      </c>
      <c r="Y12" s="220" t="e">
        <f t="shared" si="7"/>
        <v>#REF!</v>
      </c>
      <c r="Z12" s="167" t="e">
        <f>#REF!/1000</f>
        <v>#REF!</v>
      </c>
      <c r="AA12" s="168" t="e">
        <f>#REF!/1000</f>
        <v>#REF!</v>
      </c>
      <c r="AB12" s="220">
        <f t="shared" si="9"/>
        <v>0</v>
      </c>
      <c r="AC12" s="170" t="e">
        <f>#REF!/1000</f>
        <v>#REF!</v>
      </c>
      <c r="AD12" s="168" t="e">
        <f>#REF!/1000</f>
        <v>#REF!</v>
      </c>
      <c r="AE12" s="220" t="e">
        <f t="shared" si="8"/>
        <v>#REF!</v>
      </c>
      <c r="AG12" s="219"/>
      <c r="AH12" s="219"/>
    </row>
    <row r="13" spans="1:34">
      <c r="A13" s="111" t="s">
        <v>563</v>
      </c>
      <c r="B13" s="167" t="e">
        <f t="shared" si="10"/>
        <v>#REF!</v>
      </c>
      <c r="C13" s="168" t="e">
        <f t="shared" si="11"/>
        <v>#REF!</v>
      </c>
      <c r="D13" s="220" t="e">
        <f t="shared" si="0"/>
        <v>#REF!</v>
      </c>
      <c r="E13" s="170" t="e">
        <f>#REF!/1000</f>
        <v>#REF!</v>
      </c>
      <c r="F13" s="168" t="e">
        <f>#REF!/1000</f>
        <v>#REF!</v>
      </c>
      <c r="G13" s="220" t="e">
        <f t="shared" si="1"/>
        <v>#REF!</v>
      </c>
      <c r="H13" s="167" t="e">
        <f>#REF!/1000</f>
        <v>#REF!</v>
      </c>
      <c r="I13" s="168" t="e">
        <f>#REF!/1000</f>
        <v>#REF!</v>
      </c>
      <c r="J13" s="220" t="e">
        <f t="shared" si="2"/>
        <v>#REF!</v>
      </c>
      <c r="K13" s="170" t="e">
        <f>#REF!/1000</f>
        <v>#REF!</v>
      </c>
      <c r="L13" s="168" t="e">
        <f>#REF!/1000</f>
        <v>#REF!</v>
      </c>
      <c r="M13" s="220" t="e">
        <f t="shared" si="3"/>
        <v>#REF!</v>
      </c>
      <c r="N13" s="167" t="e">
        <f>#REF!/1000</f>
        <v>#REF!</v>
      </c>
      <c r="O13" s="168" t="e">
        <f>#REF!/1000</f>
        <v>#REF!</v>
      </c>
      <c r="P13" s="220" t="e">
        <f t="shared" si="4"/>
        <v>#REF!</v>
      </c>
      <c r="Q13" s="170" t="e">
        <f>#REF!/1000</f>
        <v>#REF!</v>
      </c>
      <c r="R13" s="168" t="e">
        <f>#REF!/1000</f>
        <v>#REF!</v>
      </c>
      <c r="S13" s="220" t="e">
        <f t="shared" si="5"/>
        <v>#REF!</v>
      </c>
      <c r="T13" s="167" t="e">
        <f>#REF!/1000</f>
        <v>#REF!</v>
      </c>
      <c r="U13" s="168" t="e">
        <f>#REF!/1000</f>
        <v>#REF!</v>
      </c>
      <c r="V13" s="220" t="e">
        <f t="shared" si="6"/>
        <v>#REF!</v>
      </c>
      <c r="W13" s="170" t="e">
        <f>#REF!/1000</f>
        <v>#REF!</v>
      </c>
      <c r="X13" s="168" t="e">
        <f>#REF!/1000</f>
        <v>#REF!</v>
      </c>
      <c r="Y13" s="220" t="e">
        <f t="shared" si="7"/>
        <v>#REF!</v>
      </c>
      <c r="Z13" s="167" t="e">
        <f>#REF!/1000</f>
        <v>#REF!</v>
      </c>
      <c r="AA13" s="168" t="e">
        <f>#REF!/1000</f>
        <v>#REF!</v>
      </c>
      <c r="AB13" s="220">
        <f t="shared" si="9"/>
        <v>0</v>
      </c>
      <c r="AC13" s="170" t="e">
        <f>#REF!/1000</f>
        <v>#REF!</v>
      </c>
      <c r="AD13" s="168" t="e">
        <f>#REF!/1000</f>
        <v>#REF!</v>
      </c>
      <c r="AE13" s="220" t="e">
        <f t="shared" si="8"/>
        <v>#REF!</v>
      </c>
      <c r="AG13" s="219"/>
      <c r="AH13" s="219"/>
    </row>
    <row r="14" spans="1:34">
      <c r="A14" s="111" t="s">
        <v>564</v>
      </c>
      <c r="B14" s="167" t="e">
        <f t="shared" si="10"/>
        <v>#REF!</v>
      </c>
      <c r="C14" s="168" t="e">
        <f t="shared" si="11"/>
        <v>#REF!</v>
      </c>
      <c r="D14" s="220" t="e">
        <f t="shared" si="0"/>
        <v>#REF!</v>
      </c>
      <c r="E14" s="170" t="e">
        <f>#REF!/1000</f>
        <v>#REF!</v>
      </c>
      <c r="F14" s="168" t="e">
        <f>#REF!/1000</f>
        <v>#REF!</v>
      </c>
      <c r="G14" s="220" t="e">
        <f t="shared" si="1"/>
        <v>#REF!</v>
      </c>
      <c r="H14" s="167" t="e">
        <f>#REF!/1000</f>
        <v>#REF!</v>
      </c>
      <c r="I14" s="168" t="e">
        <f>#REF!/1000</f>
        <v>#REF!</v>
      </c>
      <c r="J14" s="220" t="e">
        <f t="shared" si="2"/>
        <v>#REF!</v>
      </c>
      <c r="K14" s="170" t="e">
        <f>#REF!/1000</f>
        <v>#REF!</v>
      </c>
      <c r="L14" s="168" t="e">
        <f>#REF!/1000</f>
        <v>#REF!</v>
      </c>
      <c r="M14" s="220" t="e">
        <f t="shared" si="3"/>
        <v>#REF!</v>
      </c>
      <c r="N14" s="167" t="e">
        <f>#REF!/1000</f>
        <v>#REF!</v>
      </c>
      <c r="O14" s="168" t="e">
        <f>#REF!/1000</f>
        <v>#REF!</v>
      </c>
      <c r="P14" s="220" t="e">
        <f t="shared" si="4"/>
        <v>#REF!</v>
      </c>
      <c r="Q14" s="170" t="e">
        <f>#REF!/1000</f>
        <v>#REF!</v>
      </c>
      <c r="R14" s="168" t="e">
        <f>#REF!/1000</f>
        <v>#REF!</v>
      </c>
      <c r="S14" s="220" t="e">
        <f t="shared" si="5"/>
        <v>#REF!</v>
      </c>
      <c r="T14" s="167" t="e">
        <f>#REF!/1000</f>
        <v>#REF!</v>
      </c>
      <c r="U14" s="168" t="e">
        <f>#REF!/1000</f>
        <v>#REF!</v>
      </c>
      <c r="V14" s="220" t="e">
        <f t="shared" si="6"/>
        <v>#REF!</v>
      </c>
      <c r="W14" s="170" t="e">
        <f>#REF!/1000</f>
        <v>#REF!</v>
      </c>
      <c r="X14" s="168" t="e">
        <f>#REF!/1000</f>
        <v>#REF!</v>
      </c>
      <c r="Y14" s="220" t="e">
        <f t="shared" si="7"/>
        <v>#REF!</v>
      </c>
      <c r="Z14" s="167" t="e">
        <f>#REF!/1000</f>
        <v>#REF!</v>
      </c>
      <c r="AA14" s="168" t="e">
        <f>#REF!/1000</f>
        <v>#REF!</v>
      </c>
      <c r="AB14" s="220">
        <f t="shared" si="9"/>
        <v>0</v>
      </c>
      <c r="AC14" s="170" t="e">
        <f>#REF!/1000</f>
        <v>#REF!</v>
      </c>
      <c r="AD14" s="168" t="e">
        <f>#REF!/1000</f>
        <v>#REF!</v>
      </c>
      <c r="AE14" s="220" t="e">
        <f t="shared" si="8"/>
        <v>#REF!</v>
      </c>
      <c r="AG14" s="219"/>
      <c r="AH14" s="219"/>
    </row>
    <row r="15" spans="1:34">
      <c r="A15" s="111" t="s">
        <v>565</v>
      </c>
      <c r="B15" s="167" t="e">
        <f t="shared" si="10"/>
        <v>#REF!</v>
      </c>
      <c r="C15" s="168" t="e">
        <f t="shared" si="11"/>
        <v>#REF!</v>
      </c>
      <c r="D15" s="220" t="e">
        <f t="shared" si="0"/>
        <v>#REF!</v>
      </c>
      <c r="E15" s="170" t="e">
        <f>#REF!/1000</f>
        <v>#REF!</v>
      </c>
      <c r="F15" s="168" t="e">
        <f>#REF!/1000</f>
        <v>#REF!</v>
      </c>
      <c r="G15" s="220" t="e">
        <f t="shared" si="1"/>
        <v>#REF!</v>
      </c>
      <c r="H15" s="167" t="e">
        <f>#REF!/1000</f>
        <v>#REF!</v>
      </c>
      <c r="I15" s="168" t="e">
        <f>#REF!/1000</f>
        <v>#REF!</v>
      </c>
      <c r="J15" s="220" t="e">
        <f t="shared" si="2"/>
        <v>#REF!</v>
      </c>
      <c r="K15" s="170" t="e">
        <f>#REF!/1000</f>
        <v>#REF!</v>
      </c>
      <c r="L15" s="168" t="e">
        <f>#REF!/1000</f>
        <v>#REF!</v>
      </c>
      <c r="M15" s="220" t="e">
        <f t="shared" si="3"/>
        <v>#REF!</v>
      </c>
      <c r="N15" s="167" t="e">
        <f>#REF!/1000</f>
        <v>#REF!</v>
      </c>
      <c r="O15" s="168" t="e">
        <f>#REF!/1000</f>
        <v>#REF!</v>
      </c>
      <c r="P15" s="220" t="e">
        <f t="shared" si="4"/>
        <v>#REF!</v>
      </c>
      <c r="Q15" s="170" t="e">
        <f>#REF!/1000</f>
        <v>#REF!</v>
      </c>
      <c r="R15" s="168" t="e">
        <f>#REF!/1000</f>
        <v>#REF!</v>
      </c>
      <c r="S15" s="220" t="e">
        <f t="shared" si="5"/>
        <v>#REF!</v>
      </c>
      <c r="T15" s="167" t="e">
        <f>#REF!/1000</f>
        <v>#REF!</v>
      </c>
      <c r="U15" s="168" t="e">
        <f>#REF!/1000</f>
        <v>#REF!</v>
      </c>
      <c r="V15" s="220" t="e">
        <f t="shared" si="6"/>
        <v>#REF!</v>
      </c>
      <c r="W15" s="170" t="e">
        <f>#REF!/1000</f>
        <v>#REF!</v>
      </c>
      <c r="X15" s="168" t="e">
        <f>#REF!/1000</f>
        <v>#REF!</v>
      </c>
      <c r="Y15" s="220" t="e">
        <f t="shared" si="7"/>
        <v>#REF!</v>
      </c>
      <c r="Z15" s="167" t="e">
        <f>#REF!/1000</f>
        <v>#REF!</v>
      </c>
      <c r="AA15" s="168" t="e">
        <f>#REF!/1000</f>
        <v>#REF!</v>
      </c>
      <c r="AB15" s="220">
        <f t="shared" si="9"/>
        <v>0</v>
      </c>
      <c r="AC15" s="170" t="e">
        <f>#REF!/1000</f>
        <v>#REF!</v>
      </c>
      <c r="AD15" s="168" t="e">
        <f>#REF!/1000</f>
        <v>#REF!</v>
      </c>
      <c r="AE15" s="220" t="e">
        <f t="shared" si="8"/>
        <v>#REF!</v>
      </c>
      <c r="AG15" s="219"/>
      <c r="AH15" s="219"/>
    </row>
    <row r="16" spans="1:34">
      <c r="A16" s="171" t="s">
        <v>566</v>
      </c>
      <c r="B16" s="172" t="e">
        <f t="shared" si="10"/>
        <v>#REF!</v>
      </c>
      <c r="C16" s="173" t="e">
        <f t="shared" si="11"/>
        <v>#REF!</v>
      </c>
      <c r="D16" s="221" t="e">
        <f t="shared" si="0"/>
        <v>#REF!</v>
      </c>
      <c r="E16" s="175" t="e">
        <f>#REF!/1000</f>
        <v>#REF!</v>
      </c>
      <c r="F16" s="173" t="e">
        <f>#REF!/1000</f>
        <v>#REF!</v>
      </c>
      <c r="G16" s="221" t="e">
        <f t="shared" si="1"/>
        <v>#REF!</v>
      </c>
      <c r="H16" s="172" t="e">
        <f>#REF!/1000</f>
        <v>#REF!</v>
      </c>
      <c r="I16" s="173" t="e">
        <f>#REF!/1000</f>
        <v>#REF!</v>
      </c>
      <c r="J16" s="221" t="e">
        <f t="shared" si="2"/>
        <v>#REF!</v>
      </c>
      <c r="K16" s="175" t="e">
        <f>#REF!/1000</f>
        <v>#REF!</v>
      </c>
      <c r="L16" s="173" t="e">
        <f>#REF!/1000</f>
        <v>#REF!</v>
      </c>
      <c r="M16" s="221" t="e">
        <f t="shared" si="3"/>
        <v>#REF!</v>
      </c>
      <c r="N16" s="172" t="e">
        <f>#REF!/1000</f>
        <v>#REF!</v>
      </c>
      <c r="O16" s="173" t="e">
        <f>#REF!/1000</f>
        <v>#REF!</v>
      </c>
      <c r="P16" s="221" t="e">
        <f t="shared" si="4"/>
        <v>#REF!</v>
      </c>
      <c r="Q16" s="175" t="e">
        <f>#REF!/1000</f>
        <v>#REF!</v>
      </c>
      <c r="R16" s="173" t="e">
        <f>#REF!/1000</f>
        <v>#REF!</v>
      </c>
      <c r="S16" s="221" t="e">
        <f t="shared" si="5"/>
        <v>#REF!</v>
      </c>
      <c r="T16" s="172" t="e">
        <f>#REF!/1000</f>
        <v>#REF!</v>
      </c>
      <c r="U16" s="173" t="e">
        <f>#REF!/1000</f>
        <v>#REF!</v>
      </c>
      <c r="V16" s="221" t="e">
        <f t="shared" si="6"/>
        <v>#REF!</v>
      </c>
      <c r="W16" s="175" t="e">
        <f>#REF!/1000</f>
        <v>#REF!</v>
      </c>
      <c r="X16" s="173" t="e">
        <f>#REF!/1000</f>
        <v>#REF!</v>
      </c>
      <c r="Y16" s="221" t="e">
        <f t="shared" si="7"/>
        <v>#REF!</v>
      </c>
      <c r="Z16" s="172" t="e">
        <f>#REF!/1000</f>
        <v>#REF!</v>
      </c>
      <c r="AA16" s="173" t="e">
        <f>#REF!/1000</f>
        <v>#REF!</v>
      </c>
      <c r="AB16" s="220">
        <f t="shared" si="9"/>
        <v>0</v>
      </c>
      <c r="AC16" s="175" t="e">
        <f>#REF!/1000</f>
        <v>#REF!</v>
      </c>
      <c r="AD16" s="173" t="e">
        <f>#REF!/1000</f>
        <v>#REF!</v>
      </c>
      <c r="AE16" s="221" t="e">
        <f t="shared" si="8"/>
        <v>#REF!</v>
      </c>
      <c r="AG16" s="219"/>
      <c r="AH16" s="219"/>
    </row>
    <row r="17" spans="1:34">
      <c r="A17" s="111" t="s">
        <v>567</v>
      </c>
      <c r="B17" s="176" t="e">
        <f t="shared" si="10"/>
        <v>#REF!</v>
      </c>
      <c r="C17" s="168" t="e">
        <f t="shared" si="11"/>
        <v>#REF!</v>
      </c>
      <c r="D17" s="220" t="e">
        <f t="shared" si="0"/>
        <v>#REF!</v>
      </c>
      <c r="E17" s="176" t="e">
        <f>#REF!/1000</f>
        <v>#REF!</v>
      </c>
      <c r="F17" s="168" t="e">
        <f>#REF!/1000</f>
        <v>#REF!</v>
      </c>
      <c r="G17" s="220" t="e">
        <f t="shared" si="1"/>
        <v>#REF!</v>
      </c>
      <c r="H17" s="176" t="e">
        <f>#REF!/1000</f>
        <v>#REF!</v>
      </c>
      <c r="I17" s="168" t="e">
        <f>#REF!/1000</f>
        <v>#REF!</v>
      </c>
      <c r="J17" s="220" t="e">
        <f t="shared" si="2"/>
        <v>#REF!</v>
      </c>
      <c r="K17" s="176" t="e">
        <f>#REF!/1000</f>
        <v>#REF!</v>
      </c>
      <c r="L17" s="168" t="e">
        <f>#REF!/1000</f>
        <v>#REF!</v>
      </c>
      <c r="M17" s="220" t="e">
        <f t="shared" si="3"/>
        <v>#REF!</v>
      </c>
      <c r="N17" s="176" t="e">
        <f>#REF!/1000</f>
        <v>#REF!</v>
      </c>
      <c r="O17" s="168" t="e">
        <f>#REF!/1000</f>
        <v>#REF!</v>
      </c>
      <c r="P17" s="220" t="e">
        <f t="shared" si="4"/>
        <v>#REF!</v>
      </c>
      <c r="Q17" s="176" t="e">
        <f>#REF!/1000</f>
        <v>#REF!</v>
      </c>
      <c r="R17" s="168" t="e">
        <f>#REF!/1000</f>
        <v>#REF!</v>
      </c>
      <c r="S17" s="220" t="e">
        <f t="shared" si="5"/>
        <v>#REF!</v>
      </c>
      <c r="T17" s="176" t="e">
        <f>#REF!/1000</f>
        <v>#REF!</v>
      </c>
      <c r="U17" s="168" t="e">
        <f>#REF!/1000</f>
        <v>#REF!</v>
      </c>
      <c r="V17" s="220" t="e">
        <f t="shared" si="6"/>
        <v>#REF!</v>
      </c>
      <c r="W17" s="176" t="e">
        <f>#REF!/1000</f>
        <v>#REF!</v>
      </c>
      <c r="X17" s="168" t="e">
        <f>#REF!/1000</f>
        <v>#REF!</v>
      </c>
      <c r="Y17" s="220" t="e">
        <f t="shared" si="7"/>
        <v>#REF!</v>
      </c>
      <c r="Z17" s="176" t="e">
        <f>#REF!/1000</f>
        <v>#REF!</v>
      </c>
      <c r="AA17" s="168" t="e">
        <f>#REF!/1000</f>
        <v>#REF!</v>
      </c>
      <c r="AB17" s="218">
        <f t="shared" si="9"/>
        <v>0</v>
      </c>
      <c r="AC17" s="176" t="e">
        <f>#REF!/1000</f>
        <v>#REF!</v>
      </c>
      <c r="AD17" s="168" t="e">
        <f>#REF!/1000</f>
        <v>#REF!</v>
      </c>
      <c r="AE17" s="220" t="e">
        <f t="shared" si="8"/>
        <v>#REF!</v>
      </c>
      <c r="AG17" s="219"/>
      <c r="AH17" s="219"/>
    </row>
    <row r="18" spans="1:34">
      <c r="A18" s="111" t="s">
        <v>568</v>
      </c>
      <c r="B18" s="176" t="e">
        <f t="shared" si="10"/>
        <v>#REF!</v>
      </c>
      <c r="C18" s="168" t="e">
        <f t="shared" si="11"/>
        <v>#REF!</v>
      </c>
      <c r="D18" s="220" t="e">
        <f t="shared" si="0"/>
        <v>#REF!</v>
      </c>
      <c r="E18" s="176" t="e">
        <f>#REF!/1000</f>
        <v>#REF!</v>
      </c>
      <c r="F18" s="168" t="e">
        <f>#REF!/1000</f>
        <v>#REF!</v>
      </c>
      <c r="G18" s="220" t="e">
        <f t="shared" si="1"/>
        <v>#REF!</v>
      </c>
      <c r="H18" s="176" t="e">
        <f>#REF!/1000</f>
        <v>#REF!</v>
      </c>
      <c r="I18" s="168" t="e">
        <f>#REF!/1000</f>
        <v>#REF!</v>
      </c>
      <c r="J18" s="220" t="e">
        <f t="shared" si="2"/>
        <v>#REF!</v>
      </c>
      <c r="K18" s="176" t="e">
        <f>#REF!/1000</f>
        <v>#REF!</v>
      </c>
      <c r="L18" s="168" t="e">
        <f>#REF!/1000</f>
        <v>#REF!</v>
      </c>
      <c r="M18" s="220" t="e">
        <f t="shared" si="3"/>
        <v>#REF!</v>
      </c>
      <c r="N18" s="176" t="e">
        <f>#REF!/1000</f>
        <v>#REF!</v>
      </c>
      <c r="O18" s="168" t="e">
        <f>#REF!/1000</f>
        <v>#REF!</v>
      </c>
      <c r="P18" s="220" t="e">
        <f t="shared" si="4"/>
        <v>#REF!</v>
      </c>
      <c r="Q18" s="176" t="e">
        <f>#REF!/1000</f>
        <v>#REF!</v>
      </c>
      <c r="R18" s="168" t="e">
        <f>#REF!/1000</f>
        <v>#REF!</v>
      </c>
      <c r="S18" s="220" t="e">
        <f t="shared" si="5"/>
        <v>#REF!</v>
      </c>
      <c r="T18" s="176" t="e">
        <f>#REF!/1000</f>
        <v>#REF!</v>
      </c>
      <c r="U18" s="168" t="e">
        <f>#REF!/1000</f>
        <v>#REF!</v>
      </c>
      <c r="V18" s="220" t="e">
        <f t="shared" si="6"/>
        <v>#REF!</v>
      </c>
      <c r="W18" s="176" t="e">
        <f>#REF!/1000</f>
        <v>#REF!</v>
      </c>
      <c r="X18" s="168" t="e">
        <f>#REF!/1000</f>
        <v>#REF!</v>
      </c>
      <c r="Y18" s="220" t="e">
        <f t="shared" si="7"/>
        <v>#REF!</v>
      </c>
      <c r="Z18" s="176" t="e">
        <f>#REF!/1000</f>
        <v>#REF!</v>
      </c>
      <c r="AA18" s="168" t="e">
        <f>#REF!/1000</f>
        <v>#REF!</v>
      </c>
      <c r="AB18" s="220">
        <f t="shared" si="9"/>
        <v>0</v>
      </c>
      <c r="AC18" s="176" t="e">
        <f>#REF!/1000</f>
        <v>#REF!</v>
      </c>
      <c r="AD18" s="168" t="e">
        <f>#REF!/1000</f>
        <v>#REF!</v>
      </c>
      <c r="AE18" s="220" t="e">
        <f t="shared" si="8"/>
        <v>#REF!</v>
      </c>
      <c r="AG18" s="219"/>
      <c r="AH18" s="219"/>
    </row>
    <row r="19" spans="1:34">
      <c r="A19" s="111" t="s">
        <v>569</v>
      </c>
      <c r="B19" s="176" t="e">
        <f t="shared" si="10"/>
        <v>#REF!</v>
      </c>
      <c r="C19" s="168" t="e">
        <f t="shared" si="11"/>
        <v>#REF!</v>
      </c>
      <c r="D19" s="220" t="e">
        <f t="shared" si="0"/>
        <v>#REF!</v>
      </c>
      <c r="E19" s="176" t="e">
        <f>#REF!/1000</f>
        <v>#REF!</v>
      </c>
      <c r="F19" s="168" t="e">
        <f>#REF!/1000</f>
        <v>#REF!</v>
      </c>
      <c r="G19" s="220" t="e">
        <f t="shared" si="1"/>
        <v>#REF!</v>
      </c>
      <c r="H19" s="176" t="e">
        <f>#REF!/1000</f>
        <v>#REF!</v>
      </c>
      <c r="I19" s="168" t="e">
        <f>#REF!/1000</f>
        <v>#REF!</v>
      </c>
      <c r="J19" s="220" t="e">
        <f t="shared" si="2"/>
        <v>#REF!</v>
      </c>
      <c r="K19" s="176" t="e">
        <f>#REF!/1000</f>
        <v>#REF!</v>
      </c>
      <c r="L19" s="168" t="e">
        <f>#REF!/1000</f>
        <v>#REF!</v>
      </c>
      <c r="M19" s="220" t="e">
        <f t="shared" si="3"/>
        <v>#REF!</v>
      </c>
      <c r="N19" s="176" t="e">
        <f>#REF!/1000</f>
        <v>#REF!</v>
      </c>
      <c r="O19" s="168" t="e">
        <f>#REF!/1000</f>
        <v>#REF!</v>
      </c>
      <c r="P19" s="220" t="e">
        <f t="shared" si="4"/>
        <v>#REF!</v>
      </c>
      <c r="Q19" s="176" t="e">
        <f>#REF!/1000</f>
        <v>#REF!</v>
      </c>
      <c r="R19" s="168" t="e">
        <f>#REF!/1000</f>
        <v>#REF!</v>
      </c>
      <c r="S19" s="220" t="e">
        <f t="shared" si="5"/>
        <v>#REF!</v>
      </c>
      <c r="T19" s="176" t="e">
        <f>#REF!/1000</f>
        <v>#REF!</v>
      </c>
      <c r="U19" s="168" t="e">
        <f>#REF!/1000</f>
        <v>#REF!</v>
      </c>
      <c r="V19" s="220" t="e">
        <f t="shared" si="6"/>
        <v>#REF!</v>
      </c>
      <c r="W19" s="176" t="e">
        <f>#REF!/1000</f>
        <v>#REF!</v>
      </c>
      <c r="X19" s="168" t="e">
        <f>#REF!/1000</f>
        <v>#REF!</v>
      </c>
      <c r="Y19" s="220" t="e">
        <f t="shared" si="7"/>
        <v>#REF!</v>
      </c>
      <c r="Z19" s="176" t="e">
        <f>#REF!/1000</f>
        <v>#REF!</v>
      </c>
      <c r="AA19" s="168" t="e">
        <f>#REF!/1000</f>
        <v>#REF!</v>
      </c>
      <c r="AB19" s="220">
        <f t="shared" si="9"/>
        <v>0</v>
      </c>
      <c r="AC19" s="176" t="e">
        <f>#REF!/1000</f>
        <v>#REF!</v>
      </c>
      <c r="AD19" s="168" t="e">
        <f>#REF!/1000</f>
        <v>#REF!</v>
      </c>
      <c r="AE19" s="220" t="e">
        <f t="shared" si="8"/>
        <v>#REF!</v>
      </c>
      <c r="AG19" s="219"/>
      <c r="AH19" s="219"/>
    </row>
    <row r="20" spans="1:34">
      <c r="A20" s="111" t="s">
        <v>570</v>
      </c>
      <c r="B20" s="176" t="e">
        <f t="shared" si="10"/>
        <v>#REF!</v>
      </c>
      <c r="C20" s="168" t="e">
        <f t="shared" si="11"/>
        <v>#REF!</v>
      </c>
      <c r="D20" s="220" t="e">
        <f t="shared" si="0"/>
        <v>#REF!</v>
      </c>
      <c r="E20" s="176" t="e">
        <f>#REF!/1000</f>
        <v>#REF!</v>
      </c>
      <c r="F20" s="168" t="e">
        <f>#REF!/1000</f>
        <v>#REF!</v>
      </c>
      <c r="G20" s="220" t="e">
        <f t="shared" si="1"/>
        <v>#REF!</v>
      </c>
      <c r="H20" s="176" t="e">
        <f>#REF!/1000</f>
        <v>#REF!</v>
      </c>
      <c r="I20" s="168" t="e">
        <f>#REF!/1000</f>
        <v>#REF!</v>
      </c>
      <c r="J20" s="220" t="e">
        <f t="shared" si="2"/>
        <v>#REF!</v>
      </c>
      <c r="K20" s="176" t="e">
        <f>#REF!/1000</f>
        <v>#REF!</v>
      </c>
      <c r="L20" s="168" t="e">
        <f>#REF!/1000</f>
        <v>#REF!</v>
      </c>
      <c r="M20" s="220" t="e">
        <f t="shared" si="3"/>
        <v>#REF!</v>
      </c>
      <c r="N20" s="176" t="e">
        <f>#REF!/1000</f>
        <v>#REF!</v>
      </c>
      <c r="O20" s="168" t="e">
        <f>#REF!/1000</f>
        <v>#REF!</v>
      </c>
      <c r="P20" s="220" t="e">
        <f t="shared" si="4"/>
        <v>#REF!</v>
      </c>
      <c r="Q20" s="176" t="e">
        <f>#REF!/1000</f>
        <v>#REF!</v>
      </c>
      <c r="R20" s="168" t="e">
        <f>#REF!/1000</f>
        <v>#REF!</v>
      </c>
      <c r="S20" s="220" t="e">
        <f t="shared" si="5"/>
        <v>#REF!</v>
      </c>
      <c r="T20" s="176" t="e">
        <f>#REF!/1000</f>
        <v>#REF!</v>
      </c>
      <c r="U20" s="168" t="e">
        <f>#REF!/1000</f>
        <v>#REF!</v>
      </c>
      <c r="V20" s="220" t="e">
        <f t="shared" si="6"/>
        <v>#REF!</v>
      </c>
      <c r="W20" s="176" t="e">
        <f>#REF!/1000</f>
        <v>#REF!</v>
      </c>
      <c r="X20" s="168" t="e">
        <f>#REF!/1000</f>
        <v>#REF!</v>
      </c>
      <c r="Y20" s="220" t="e">
        <f t="shared" si="7"/>
        <v>#REF!</v>
      </c>
      <c r="Z20" s="176" t="e">
        <f>#REF!/1000</f>
        <v>#REF!</v>
      </c>
      <c r="AA20" s="168" t="e">
        <f>#REF!/1000</f>
        <v>#REF!</v>
      </c>
      <c r="AB20" s="220">
        <f t="shared" si="9"/>
        <v>0</v>
      </c>
      <c r="AC20" s="176" t="e">
        <f>#REF!/1000</f>
        <v>#REF!</v>
      </c>
      <c r="AD20" s="168" t="e">
        <f>#REF!/1000</f>
        <v>#REF!</v>
      </c>
      <c r="AE20" s="220" t="e">
        <f t="shared" si="8"/>
        <v>#REF!</v>
      </c>
      <c r="AG20" s="219"/>
      <c r="AH20" s="219"/>
    </row>
    <row r="21" spans="1:34">
      <c r="A21" s="171" t="s">
        <v>571</v>
      </c>
      <c r="B21" s="176" t="e">
        <f t="shared" si="10"/>
        <v>#REF!</v>
      </c>
      <c r="C21" s="168" t="e">
        <f t="shared" si="11"/>
        <v>#REF!</v>
      </c>
      <c r="D21" s="220" t="e">
        <f t="shared" si="0"/>
        <v>#REF!</v>
      </c>
      <c r="E21" s="176" t="e">
        <f>#REF!/1000</f>
        <v>#REF!</v>
      </c>
      <c r="F21" s="168" t="e">
        <f>#REF!/1000</f>
        <v>#REF!</v>
      </c>
      <c r="G21" s="220" t="e">
        <f t="shared" si="1"/>
        <v>#REF!</v>
      </c>
      <c r="H21" s="176" t="e">
        <f>#REF!/1000</f>
        <v>#REF!</v>
      </c>
      <c r="I21" s="168" t="e">
        <f>#REF!/1000</f>
        <v>#REF!</v>
      </c>
      <c r="J21" s="220" t="e">
        <f t="shared" si="2"/>
        <v>#REF!</v>
      </c>
      <c r="K21" s="176" t="e">
        <f>#REF!/1000</f>
        <v>#REF!</v>
      </c>
      <c r="L21" s="168" t="e">
        <f>#REF!/1000</f>
        <v>#REF!</v>
      </c>
      <c r="M21" s="220" t="e">
        <f t="shared" si="3"/>
        <v>#REF!</v>
      </c>
      <c r="N21" s="176" t="e">
        <f>#REF!/1000</f>
        <v>#REF!</v>
      </c>
      <c r="O21" s="168" t="e">
        <f>#REF!/1000</f>
        <v>#REF!</v>
      </c>
      <c r="P21" s="220" t="e">
        <f t="shared" si="4"/>
        <v>#REF!</v>
      </c>
      <c r="Q21" s="176" t="e">
        <f>#REF!/1000</f>
        <v>#REF!</v>
      </c>
      <c r="R21" s="168" t="e">
        <f>#REF!/1000</f>
        <v>#REF!</v>
      </c>
      <c r="S21" s="220" t="e">
        <f t="shared" si="5"/>
        <v>#REF!</v>
      </c>
      <c r="T21" s="176" t="e">
        <f>#REF!/1000</f>
        <v>#REF!</v>
      </c>
      <c r="U21" s="168" t="e">
        <f>#REF!/1000</f>
        <v>#REF!</v>
      </c>
      <c r="V21" s="220" t="e">
        <f t="shared" si="6"/>
        <v>#REF!</v>
      </c>
      <c r="W21" s="176" t="e">
        <f>#REF!/1000</f>
        <v>#REF!</v>
      </c>
      <c r="X21" s="168" t="e">
        <f>#REF!/1000</f>
        <v>#REF!</v>
      </c>
      <c r="Y21" s="220" t="e">
        <f t="shared" si="7"/>
        <v>#REF!</v>
      </c>
      <c r="Z21" s="176" t="e">
        <f>#REF!/1000</f>
        <v>#REF!</v>
      </c>
      <c r="AA21" s="168" t="e">
        <f>#REF!/1000</f>
        <v>#REF!</v>
      </c>
      <c r="AB21" s="220">
        <f t="shared" si="9"/>
        <v>0</v>
      </c>
      <c r="AC21" s="176" t="e">
        <f>#REF!/1000</f>
        <v>#REF!</v>
      </c>
      <c r="AD21" s="168" t="e">
        <f>#REF!/1000</f>
        <v>#REF!</v>
      </c>
      <c r="AE21" s="220" t="e">
        <f t="shared" si="8"/>
        <v>#REF!</v>
      </c>
      <c r="AG21" s="219"/>
      <c r="AH21" s="219"/>
    </row>
    <row r="22" spans="1:34">
      <c r="A22" s="111" t="s">
        <v>572</v>
      </c>
      <c r="B22" s="163" t="e">
        <f t="shared" si="10"/>
        <v>#REF!</v>
      </c>
      <c r="C22" s="164" t="e">
        <f t="shared" si="11"/>
        <v>#REF!</v>
      </c>
      <c r="D22" s="218" t="e">
        <f t="shared" si="0"/>
        <v>#REF!</v>
      </c>
      <c r="E22" s="166" t="e">
        <f>#REF!/1000</f>
        <v>#REF!</v>
      </c>
      <c r="F22" s="164" t="e">
        <f>#REF!/1000</f>
        <v>#REF!</v>
      </c>
      <c r="G22" s="218" t="e">
        <f t="shared" si="1"/>
        <v>#REF!</v>
      </c>
      <c r="H22" s="163" t="e">
        <f>#REF!/1000</f>
        <v>#REF!</v>
      </c>
      <c r="I22" s="164" t="e">
        <f>#REF!/1000</f>
        <v>#REF!</v>
      </c>
      <c r="J22" s="218" t="e">
        <f t="shared" si="2"/>
        <v>#REF!</v>
      </c>
      <c r="K22" s="166" t="e">
        <f>#REF!/1000</f>
        <v>#REF!</v>
      </c>
      <c r="L22" s="164" t="e">
        <f>#REF!/1000</f>
        <v>#REF!</v>
      </c>
      <c r="M22" s="218" t="e">
        <f t="shared" si="3"/>
        <v>#REF!</v>
      </c>
      <c r="N22" s="163" t="e">
        <f>#REF!/1000</f>
        <v>#REF!</v>
      </c>
      <c r="O22" s="164" t="e">
        <f>#REF!/1000</f>
        <v>#REF!</v>
      </c>
      <c r="P22" s="218" t="e">
        <f t="shared" si="4"/>
        <v>#REF!</v>
      </c>
      <c r="Q22" s="166" t="e">
        <f>#REF!/1000</f>
        <v>#REF!</v>
      </c>
      <c r="R22" s="164" t="e">
        <f>#REF!/1000</f>
        <v>#REF!</v>
      </c>
      <c r="S22" s="218" t="e">
        <f t="shared" si="5"/>
        <v>#REF!</v>
      </c>
      <c r="T22" s="163" t="e">
        <f>#REF!/1000</f>
        <v>#REF!</v>
      </c>
      <c r="U22" s="164" t="e">
        <f>#REF!/1000</f>
        <v>#REF!</v>
      </c>
      <c r="V22" s="218" t="e">
        <f t="shared" si="6"/>
        <v>#REF!</v>
      </c>
      <c r="W22" s="166" t="e">
        <f>#REF!/1000</f>
        <v>#REF!</v>
      </c>
      <c r="X22" s="164" t="e">
        <f>#REF!/1000</f>
        <v>#REF!</v>
      </c>
      <c r="Y22" s="218" t="e">
        <f t="shared" si="7"/>
        <v>#REF!</v>
      </c>
      <c r="Z22" s="163" t="e">
        <f>#REF!/1000</f>
        <v>#REF!</v>
      </c>
      <c r="AA22" s="164" t="e">
        <f>#REF!/1000</f>
        <v>#REF!</v>
      </c>
      <c r="AB22" s="218">
        <f t="shared" si="9"/>
        <v>0</v>
      </c>
      <c r="AC22" s="166" t="e">
        <f>#REF!/1000</f>
        <v>#REF!</v>
      </c>
      <c r="AD22" s="164" t="e">
        <f>#REF!/1000</f>
        <v>#REF!</v>
      </c>
      <c r="AE22" s="218" t="e">
        <f t="shared" si="8"/>
        <v>#REF!</v>
      </c>
      <c r="AG22" s="219"/>
      <c r="AH22" s="219"/>
    </row>
    <row r="23" spans="1:34">
      <c r="A23" s="111" t="s">
        <v>573</v>
      </c>
      <c r="B23" s="167" t="e">
        <f t="shared" si="10"/>
        <v>#REF!</v>
      </c>
      <c r="C23" s="168" t="e">
        <f t="shared" si="11"/>
        <v>#REF!</v>
      </c>
      <c r="D23" s="220" t="e">
        <f t="shared" si="0"/>
        <v>#REF!</v>
      </c>
      <c r="E23" s="170" t="e">
        <f>#REF!/1000</f>
        <v>#REF!</v>
      </c>
      <c r="F23" s="168" t="e">
        <f>#REF!/1000</f>
        <v>#REF!</v>
      </c>
      <c r="G23" s="220" t="e">
        <f t="shared" si="1"/>
        <v>#REF!</v>
      </c>
      <c r="H23" s="167" t="e">
        <f>#REF!/1000</f>
        <v>#REF!</v>
      </c>
      <c r="I23" s="168" t="e">
        <f>#REF!/1000</f>
        <v>#REF!</v>
      </c>
      <c r="J23" s="220" t="e">
        <f t="shared" si="2"/>
        <v>#REF!</v>
      </c>
      <c r="K23" s="170" t="e">
        <f>#REF!/1000</f>
        <v>#REF!</v>
      </c>
      <c r="L23" s="168" t="e">
        <f>#REF!/1000</f>
        <v>#REF!</v>
      </c>
      <c r="M23" s="220" t="e">
        <f t="shared" si="3"/>
        <v>#REF!</v>
      </c>
      <c r="N23" s="167" t="e">
        <f>#REF!/1000</f>
        <v>#REF!</v>
      </c>
      <c r="O23" s="168" t="e">
        <f>#REF!/1000</f>
        <v>#REF!</v>
      </c>
      <c r="P23" s="220" t="e">
        <f t="shared" si="4"/>
        <v>#REF!</v>
      </c>
      <c r="Q23" s="170" t="e">
        <f>#REF!/1000</f>
        <v>#REF!</v>
      </c>
      <c r="R23" s="168" t="e">
        <f>#REF!/1000</f>
        <v>#REF!</v>
      </c>
      <c r="S23" s="220" t="e">
        <f t="shared" si="5"/>
        <v>#REF!</v>
      </c>
      <c r="T23" s="167" t="e">
        <f>#REF!/1000</f>
        <v>#REF!</v>
      </c>
      <c r="U23" s="168" t="e">
        <f>#REF!/1000</f>
        <v>#REF!</v>
      </c>
      <c r="V23" s="220" t="e">
        <f t="shared" si="6"/>
        <v>#REF!</v>
      </c>
      <c r="W23" s="170" t="e">
        <f>#REF!/1000</f>
        <v>#REF!</v>
      </c>
      <c r="X23" s="168" t="e">
        <f>#REF!/1000</f>
        <v>#REF!</v>
      </c>
      <c r="Y23" s="220" t="e">
        <f t="shared" si="7"/>
        <v>#REF!</v>
      </c>
      <c r="Z23" s="167" t="e">
        <f>#REF!/1000</f>
        <v>#REF!</v>
      </c>
      <c r="AA23" s="168" t="e">
        <f>#REF!/1000</f>
        <v>#REF!</v>
      </c>
      <c r="AB23" s="220">
        <f t="shared" si="9"/>
        <v>0</v>
      </c>
      <c r="AC23" s="170" t="e">
        <f>#REF!/1000</f>
        <v>#REF!</v>
      </c>
      <c r="AD23" s="168" t="e">
        <f>#REF!/1000</f>
        <v>#REF!</v>
      </c>
      <c r="AE23" s="220" t="e">
        <f t="shared" si="8"/>
        <v>#REF!</v>
      </c>
      <c r="AG23" s="219"/>
      <c r="AH23" s="219"/>
    </row>
    <row r="24" spans="1:34">
      <c r="A24" s="111" t="s">
        <v>574</v>
      </c>
      <c r="B24" s="167" t="e">
        <f t="shared" si="10"/>
        <v>#REF!</v>
      </c>
      <c r="C24" s="168" t="e">
        <f t="shared" si="11"/>
        <v>#REF!</v>
      </c>
      <c r="D24" s="220" t="e">
        <f t="shared" si="0"/>
        <v>#REF!</v>
      </c>
      <c r="E24" s="170" t="e">
        <f>#REF!/1000</f>
        <v>#REF!</v>
      </c>
      <c r="F24" s="168" t="e">
        <f>#REF!/1000</f>
        <v>#REF!</v>
      </c>
      <c r="G24" s="220" t="e">
        <f t="shared" si="1"/>
        <v>#REF!</v>
      </c>
      <c r="H24" s="167" t="e">
        <f>#REF!/1000</f>
        <v>#REF!</v>
      </c>
      <c r="I24" s="168" t="e">
        <f>#REF!/1000</f>
        <v>#REF!</v>
      </c>
      <c r="J24" s="220" t="e">
        <f t="shared" si="2"/>
        <v>#REF!</v>
      </c>
      <c r="K24" s="170" t="e">
        <f>#REF!/1000</f>
        <v>#REF!</v>
      </c>
      <c r="L24" s="168" t="e">
        <f>#REF!/1000</f>
        <v>#REF!</v>
      </c>
      <c r="M24" s="220" t="e">
        <f t="shared" si="3"/>
        <v>#REF!</v>
      </c>
      <c r="N24" s="167" t="e">
        <f>#REF!/1000</f>
        <v>#REF!</v>
      </c>
      <c r="O24" s="168" t="e">
        <f>#REF!/1000</f>
        <v>#REF!</v>
      </c>
      <c r="P24" s="220" t="e">
        <f t="shared" si="4"/>
        <v>#REF!</v>
      </c>
      <c r="Q24" s="170" t="e">
        <f>#REF!/1000</f>
        <v>#REF!</v>
      </c>
      <c r="R24" s="168" t="e">
        <f>#REF!/1000</f>
        <v>#REF!</v>
      </c>
      <c r="S24" s="220" t="e">
        <f t="shared" si="5"/>
        <v>#REF!</v>
      </c>
      <c r="T24" s="167" t="e">
        <f>#REF!/1000</f>
        <v>#REF!</v>
      </c>
      <c r="U24" s="168" t="e">
        <f>#REF!/1000</f>
        <v>#REF!</v>
      </c>
      <c r="V24" s="220" t="e">
        <f t="shared" si="6"/>
        <v>#REF!</v>
      </c>
      <c r="W24" s="170" t="e">
        <f>#REF!/1000</f>
        <v>#REF!</v>
      </c>
      <c r="X24" s="168" t="e">
        <f>#REF!/1000</f>
        <v>#REF!</v>
      </c>
      <c r="Y24" s="220" t="e">
        <f t="shared" si="7"/>
        <v>#REF!</v>
      </c>
      <c r="Z24" s="167" t="e">
        <f>#REF!/1000</f>
        <v>#REF!</v>
      </c>
      <c r="AA24" s="168" t="e">
        <f>#REF!/1000</f>
        <v>#REF!</v>
      </c>
      <c r="AB24" s="220">
        <f t="shared" si="9"/>
        <v>0</v>
      </c>
      <c r="AC24" s="170" t="e">
        <f>#REF!/1000</f>
        <v>#REF!</v>
      </c>
      <c r="AD24" s="168" t="e">
        <f>#REF!/1000</f>
        <v>#REF!</v>
      </c>
      <c r="AE24" s="220" t="e">
        <f t="shared" si="8"/>
        <v>#REF!</v>
      </c>
      <c r="AG24" s="219"/>
      <c r="AH24" s="219"/>
    </row>
    <row r="25" spans="1:34">
      <c r="A25" s="111" t="s">
        <v>575</v>
      </c>
      <c r="B25" s="167" t="e">
        <f t="shared" si="10"/>
        <v>#REF!</v>
      </c>
      <c r="C25" s="168" t="e">
        <f t="shared" si="11"/>
        <v>#REF!</v>
      </c>
      <c r="D25" s="220" t="e">
        <f t="shared" si="0"/>
        <v>#REF!</v>
      </c>
      <c r="E25" s="170" t="e">
        <f>#REF!/1000</f>
        <v>#REF!</v>
      </c>
      <c r="F25" s="168" t="e">
        <f>#REF!/1000</f>
        <v>#REF!</v>
      </c>
      <c r="G25" s="220" t="e">
        <f t="shared" si="1"/>
        <v>#REF!</v>
      </c>
      <c r="H25" s="167" t="e">
        <f>#REF!/1000</f>
        <v>#REF!</v>
      </c>
      <c r="I25" s="168" t="e">
        <f>#REF!/1000</f>
        <v>#REF!</v>
      </c>
      <c r="J25" s="220" t="e">
        <f t="shared" si="2"/>
        <v>#REF!</v>
      </c>
      <c r="K25" s="170" t="e">
        <f>#REF!/1000</f>
        <v>#REF!</v>
      </c>
      <c r="L25" s="168" t="e">
        <f>#REF!/1000</f>
        <v>#REF!</v>
      </c>
      <c r="M25" s="220" t="e">
        <f t="shared" si="3"/>
        <v>#REF!</v>
      </c>
      <c r="N25" s="167" t="e">
        <f>#REF!/1000</f>
        <v>#REF!</v>
      </c>
      <c r="O25" s="168" t="e">
        <f>#REF!/1000</f>
        <v>#REF!</v>
      </c>
      <c r="P25" s="220" t="e">
        <f t="shared" si="4"/>
        <v>#REF!</v>
      </c>
      <c r="Q25" s="170" t="e">
        <f>#REF!/1000</f>
        <v>#REF!</v>
      </c>
      <c r="R25" s="168" t="e">
        <f>#REF!/1000</f>
        <v>#REF!</v>
      </c>
      <c r="S25" s="220" t="e">
        <f t="shared" si="5"/>
        <v>#REF!</v>
      </c>
      <c r="T25" s="167" t="e">
        <f>#REF!/1000</f>
        <v>#REF!</v>
      </c>
      <c r="U25" s="168" t="e">
        <f>#REF!/1000</f>
        <v>#REF!</v>
      </c>
      <c r="V25" s="220" t="e">
        <f t="shared" si="6"/>
        <v>#REF!</v>
      </c>
      <c r="W25" s="170" t="e">
        <f>#REF!/1000</f>
        <v>#REF!</v>
      </c>
      <c r="X25" s="168" t="e">
        <f>#REF!/1000</f>
        <v>#REF!</v>
      </c>
      <c r="Y25" s="220" t="e">
        <f t="shared" si="7"/>
        <v>#REF!</v>
      </c>
      <c r="Z25" s="167" t="e">
        <f>#REF!/1000</f>
        <v>#REF!</v>
      </c>
      <c r="AA25" s="168" t="e">
        <f>#REF!/1000</f>
        <v>#REF!</v>
      </c>
      <c r="AB25" s="220">
        <f t="shared" si="9"/>
        <v>0</v>
      </c>
      <c r="AC25" s="170" t="e">
        <f>#REF!/1000</f>
        <v>#REF!</v>
      </c>
      <c r="AD25" s="168" t="e">
        <f>#REF!/1000</f>
        <v>#REF!</v>
      </c>
      <c r="AE25" s="220" t="e">
        <f t="shared" si="8"/>
        <v>#REF!</v>
      </c>
      <c r="AG25" s="219"/>
      <c r="AH25" s="219"/>
    </row>
    <row r="26" spans="1:34">
      <c r="A26" s="171" t="s">
        <v>576</v>
      </c>
      <c r="B26" s="172" t="e">
        <f t="shared" si="10"/>
        <v>#REF!</v>
      </c>
      <c r="C26" s="173" t="e">
        <f t="shared" si="11"/>
        <v>#REF!</v>
      </c>
      <c r="D26" s="221" t="e">
        <f t="shared" si="0"/>
        <v>#REF!</v>
      </c>
      <c r="E26" s="175" t="e">
        <f>#REF!/1000</f>
        <v>#REF!</v>
      </c>
      <c r="F26" s="173" t="e">
        <f>#REF!/1000</f>
        <v>#REF!</v>
      </c>
      <c r="G26" s="221" t="e">
        <f t="shared" si="1"/>
        <v>#REF!</v>
      </c>
      <c r="H26" s="172" t="e">
        <f>#REF!/1000</f>
        <v>#REF!</v>
      </c>
      <c r="I26" s="173" t="e">
        <f>#REF!/1000</f>
        <v>#REF!</v>
      </c>
      <c r="J26" s="221" t="e">
        <f t="shared" si="2"/>
        <v>#REF!</v>
      </c>
      <c r="K26" s="175" t="e">
        <f>#REF!/1000</f>
        <v>#REF!</v>
      </c>
      <c r="L26" s="173" t="e">
        <f>#REF!/1000</f>
        <v>#REF!</v>
      </c>
      <c r="M26" s="221" t="e">
        <f t="shared" si="3"/>
        <v>#REF!</v>
      </c>
      <c r="N26" s="172" t="e">
        <f>#REF!/1000</f>
        <v>#REF!</v>
      </c>
      <c r="O26" s="173" t="e">
        <f>#REF!/1000</f>
        <v>#REF!</v>
      </c>
      <c r="P26" s="221" t="e">
        <f t="shared" si="4"/>
        <v>#REF!</v>
      </c>
      <c r="Q26" s="175" t="e">
        <f>#REF!/1000</f>
        <v>#REF!</v>
      </c>
      <c r="R26" s="173" t="e">
        <f>#REF!/1000</f>
        <v>#REF!</v>
      </c>
      <c r="S26" s="221" t="e">
        <f t="shared" si="5"/>
        <v>#REF!</v>
      </c>
      <c r="T26" s="172" t="e">
        <f>#REF!/1000</f>
        <v>#REF!</v>
      </c>
      <c r="U26" s="173" t="e">
        <f>#REF!/1000</f>
        <v>#REF!</v>
      </c>
      <c r="V26" s="221" t="e">
        <f t="shared" si="6"/>
        <v>#REF!</v>
      </c>
      <c r="W26" s="175" t="e">
        <f>#REF!/1000</f>
        <v>#REF!</v>
      </c>
      <c r="X26" s="173" t="e">
        <f>#REF!/1000</f>
        <v>#REF!</v>
      </c>
      <c r="Y26" s="221" t="e">
        <f t="shared" si="7"/>
        <v>#REF!</v>
      </c>
      <c r="Z26" s="172" t="e">
        <f>#REF!/1000</f>
        <v>#REF!</v>
      </c>
      <c r="AA26" s="173" t="e">
        <f>#REF!/1000</f>
        <v>#REF!</v>
      </c>
      <c r="AB26" s="220">
        <f t="shared" si="9"/>
        <v>0</v>
      </c>
      <c r="AC26" s="175" t="e">
        <f>#REF!/1000</f>
        <v>#REF!</v>
      </c>
      <c r="AD26" s="173" t="e">
        <f>#REF!/1000</f>
        <v>#REF!</v>
      </c>
      <c r="AE26" s="221" t="e">
        <f t="shared" si="8"/>
        <v>#REF!</v>
      </c>
      <c r="AG26" s="219"/>
      <c r="AH26" s="219"/>
    </row>
    <row r="27" spans="1:34">
      <c r="A27" s="111" t="s">
        <v>577</v>
      </c>
      <c r="B27" s="176" t="e">
        <f t="shared" si="10"/>
        <v>#REF!</v>
      </c>
      <c r="C27" s="168" t="e">
        <f t="shared" si="11"/>
        <v>#REF!</v>
      </c>
      <c r="D27" s="220" t="e">
        <f t="shared" si="0"/>
        <v>#REF!</v>
      </c>
      <c r="E27" s="176" t="e">
        <f>#REF!/1000</f>
        <v>#REF!</v>
      </c>
      <c r="F27" s="168" t="e">
        <f>#REF!/1000</f>
        <v>#REF!</v>
      </c>
      <c r="G27" s="220" t="e">
        <f t="shared" si="1"/>
        <v>#REF!</v>
      </c>
      <c r="H27" s="176" t="e">
        <f>#REF!/1000</f>
        <v>#REF!</v>
      </c>
      <c r="I27" s="168" t="e">
        <f>#REF!/1000</f>
        <v>#REF!</v>
      </c>
      <c r="J27" s="220" t="e">
        <f t="shared" si="2"/>
        <v>#REF!</v>
      </c>
      <c r="K27" s="176" t="e">
        <f>#REF!/1000</f>
        <v>#REF!</v>
      </c>
      <c r="L27" s="168" t="e">
        <f>#REF!/1000</f>
        <v>#REF!</v>
      </c>
      <c r="M27" s="220" t="e">
        <f t="shared" si="3"/>
        <v>#REF!</v>
      </c>
      <c r="N27" s="176" t="e">
        <f>#REF!/1000</f>
        <v>#REF!</v>
      </c>
      <c r="O27" s="168" t="e">
        <f>#REF!/1000</f>
        <v>#REF!</v>
      </c>
      <c r="P27" s="220" t="e">
        <f t="shared" si="4"/>
        <v>#REF!</v>
      </c>
      <c r="Q27" s="176" t="e">
        <f>#REF!/1000</f>
        <v>#REF!</v>
      </c>
      <c r="R27" s="168" t="e">
        <f>#REF!/1000</f>
        <v>#REF!</v>
      </c>
      <c r="S27" s="220" t="e">
        <f t="shared" si="5"/>
        <v>#REF!</v>
      </c>
      <c r="T27" s="176" t="e">
        <f>#REF!/1000</f>
        <v>#REF!</v>
      </c>
      <c r="U27" s="168" t="e">
        <f>#REF!/1000</f>
        <v>#REF!</v>
      </c>
      <c r="V27" s="220" t="e">
        <f t="shared" si="6"/>
        <v>#REF!</v>
      </c>
      <c r="W27" s="176" t="e">
        <f>#REF!/1000</f>
        <v>#REF!</v>
      </c>
      <c r="X27" s="168" t="e">
        <f>#REF!/1000</f>
        <v>#REF!</v>
      </c>
      <c r="Y27" s="220" t="e">
        <f t="shared" si="7"/>
        <v>#REF!</v>
      </c>
      <c r="Z27" s="176" t="e">
        <f>#REF!/1000</f>
        <v>#REF!</v>
      </c>
      <c r="AA27" s="168" t="e">
        <f>#REF!/1000</f>
        <v>#REF!</v>
      </c>
      <c r="AB27" s="218">
        <f t="shared" si="9"/>
        <v>0</v>
      </c>
      <c r="AC27" s="176" t="e">
        <f>#REF!/1000</f>
        <v>#REF!</v>
      </c>
      <c r="AD27" s="168" t="e">
        <f>#REF!/1000</f>
        <v>#REF!</v>
      </c>
      <c r="AE27" s="220" t="e">
        <f t="shared" si="8"/>
        <v>#REF!</v>
      </c>
      <c r="AG27" s="219"/>
      <c r="AH27" s="219"/>
    </row>
    <row r="28" spans="1:34">
      <c r="A28" s="111" t="s">
        <v>578</v>
      </c>
      <c r="B28" s="176" t="e">
        <f t="shared" si="10"/>
        <v>#REF!</v>
      </c>
      <c r="C28" s="168" t="e">
        <f t="shared" si="11"/>
        <v>#REF!</v>
      </c>
      <c r="D28" s="220" t="e">
        <f t="shared" si="0"/>
        <v>#REF!</v>
      </c>
      <c r="E28" s="176" t="e">
        <f>#REF!/1000</f>
        <v>#REF!</v>
      </c>
      <c r="F28" s="168" t="e">
        <f>#REF!/1000</f>
        <v>#REF!</v>
      </c>
      <c r="G28" s="220" t="e">
        <f t="shared" si="1"/>
        <v>#REF!</v>
      </c>
      <c r="H28" s="176" t="e">
        <f>#REF!/1000</f>
        <v>#REF!</v>
      </c>
      <c r="I28" s="168" t="e">
        <f>#REF!/1000</f>
        <v>#REF!</v>
      </c>
      <c r="J28" s="220" t="e">
        <f t="shared" si="2"/>
        <v>#REF!</v>
      </c>
      <c r="K28" s="176" t="e">
        <f>#REF!/1000</f>
        <v>#REF!</v>
      </c>
      <c r="L28" s="168" t="e">
        <f>#REF!/1000</f>
        <v>#REF!</v>
      </c>
      <c r="M28" s="220" t="e">
        <f t="shared" si="3"/>
        <v>#REF!</v>
      </c>
      <c r="N28" s="176" t="e">
        <f>#REF!/1000</f>
        <v>#REF!</v>
      </c>
      <c r="O28" s="168" t="e">
        <f>#REF!/1000</f>
        <v>#REF!</v>
      </c>
      <c r="P28" s="220" t="e">
        <f t="shared" si="4"/>
        <v>#REF!</v>
      </c>
      <c r="Q28" s="176" t="e">
        <f>#REF!/1000</f>
        <v>#REF!</v>
      </c>
      <c r="R28" s="168" t="e">
        <f>#REF!/1000</f>
        <v>#REF!</v>
      </c>
      <c r="S28" s="220" t="e">
        <f t="shared" si="5"/>
        <v>#REF!</v>
      </c>
      <c r="T28" s="176" t="e">
        <f>#REF!/1000</f>
        <v>#REF!</v>
      </c>
      <c r="U28" s="168" t="e">
        <f>#REF!/1000</f>
        <v>#REF!</v>
      </c>
      <c r="V28" s="220" t="e">
        <f t="shared" si="6"/>
        <v>#REF!</v>
      </c>
      <c r="W28" s="176" t="e">
        <f>#REF!/1000</f>
        <v>#REF!</v>
      </c>
      <c r="X28" s="168" t="e">
        <f>#REF!/1000</f>
        <v>#REF!</v>
      </c>
      <c r="Y28" s="220" t="e">
        <f t="shared" si="7"/>
        <v>#REF!</v>
      </c>
      <c r="Z28" s="176" t="e">
        <f>#REF!/1000</f>
        <v>#REF!</v>
      </c>
      <c r="AA28" s="168" t="e">
        <f>#REF!/1000</f>
        <v>#REF!</v>
      </c>
      <c r="AB28" s="220">
        <f t="shared" si="9"/>
        <v>0</v>
      </c>
      <c r="AC28" s="176" t="e">
        <f>#REF!/1000</f>
        <v>#REF!</v>
      </c>
      <c r="AD28" s="168" t="e">
        <f>#REF!/1000</f>
        <v>#REF!</v>
      </c>
      <c r="AE28" s="220" t="e">
        <f t="shared" si="8"/>
        <v>#REF!</v>
      </c>
      <c r="AG28" s="219"/>
      <c r="AH28" s="219"/>
    </row>
    <row r="29" spans="1:34">
      <c r="A29" s="111" t="s">
        <v>579</v>
      </c>
      <c r="B29" s="176" t="e">
        <f t="shared" si="10"/>
        <v>#REF!</v>
      </c>
      <c r="C29" s="168" t="e">
        <f t="shared" si="11"/>
        <v>#REF!</v>
      </c>
      <c r="D29" s="220" t="e">
        <f t="shared" si="0"/>
        <v>#REF!</v>
      </c>
      <c r="E29" s="176" t="e">
        <f>#REF!/1000</f>
        <v>#REF!</v>
      </c>
      <c r="F29" s="168" t="e">
        <f>#REF!/1000</f>
        <v>#REF!</v>
      </c>
      <c r="G29" s="220" t="e">
        <f t="shared" si="1"/>
        <v>#REF!</v>
      </c>
      <c r="H29" s="176" t="e">
        <f>#REF!/1000</f>
        <v>#REF!</v>
      </c>
      <c r="I29" s="168" t="e">
        <f>#REF!/1000</f>
        <v>#REF!</v>
      </c>
      <c r="J29" s="220" t="e">
        <f t="shared" si="2"/>
        <v>#REF!</v>
      </c>
      <c r="K29" s="176" t="e">
        <f>#REF!/1000</f>
        <v>#REF!</v>
      </c>
      <c r="L29" s="168" t="e">
        <f>#REF!/1000</f>
        <v>#REF!</v>
      </c>
      <c r="M29" s="220" t="e">
        <f t="shared" si="3"/>
        <v>#REF!</v>
      </c>
      <c r="N29" s="176" t="e">
        <f>#REF!/1000</f>
        <v>#REF!</v>
      </c>
      <c r="O29" s="168" t="e">
        <f>#REF!/1000</f>
        <v>#REF!</v>
      </c>
      <c r="P29" s="220" t="e">
        <f t="shared" si="4"/>
        <v>#REF!</v>
      </c>
      <c r="Q29" s="176" t="e">
        <f>#REF!/1000</f>
        <v>#REF!</v>
      </c>
      <c r="R29" s="168" t="e">
        <f>#REF!/1000</f>
        <v>#REF!</v>
      </c>
      <c r="S29" s="220" t="e">
        <f t="shared" si="5"/>
        <v>#REF!</v>
      </c>
      <c r="T29" s="176" t="e">
        <f>#REF!/1000</f>
        <v>#REF!</v>
      </c>
      <c r="U29" s="168" t="e">
        <f>#REF!/1000</f>
        <v>#REF!</v>
      </c>
      <c r="V29" s="220" t="e">
        <f t="shared" si="6"/>
        <v>#REF!</v>
      </c>
      <c r="W29" s="176" t="e">
        <f>#REF!/1000</f>
        <v>#REF!</v>
      </c>
      <c r="X29" s="168" t="e">
        <f>#REF!/1000</f>
        <v>#REF!</v>
      </c>
      <c r="Y29" s="220" t="e">
        <f t="shared" si="7"/>
        <v>#REF!</v>
      </c>
      <c r="Z29" s="176" t="e">
        <f>#REF!/1000</f>
        <v>#REF!</v>
      </c>
      <c r="AA29" s="168" t="e">
        <f>#REF!/1000</f>
        <v>#REF!</v>
      </c>
      <c r="AB29" s="220">
        <f t="shared" si="9"/>
        <v>0</v>
      </c>
      <c r="AC29" s="176" t="e">
        <f>#REF!/1000</f>
        <v>#REF!</v>
      </c>
      <c r="AD29" s="168" t="e">
        <f>#REF!/1000</f>
        <v>#REF!</v>
      </c>
      <c r="AE29" s="220" t="e">
        <f t="shared" si="8"/>
        <v>#REF!</v>
      </c>
      <c r="AG29" s="219"/>
      <c r="AH29" s="219"/>
    </row>
    <row r="30" spans="1:34">
      <c r="A30" s="111" t="s">
        <v>580</v>
      </c>
      <c r="B30" s="176" t="e">
        <f t="shared" si="10"/>
        <v>#REF!</v>
      </c>
      <c r="C30" s="168" t="e">
        <f t="shared" si="11"/>
        <v>#REF!</v>
      </c>
      <c r="D30" s="220" t="e">
        <f t="shared" si="0"/>
        <v>#REF!</v>
      </c>
      <c r="E30" s="176" t="e">
        <f>#REF!/1000</f>
        <v>#REF!</v>
      </c>
      <c r="F30" s="168" t="e">
        <f>#REF!/1000</f>
        <v>#REF!</v>
      </c>
      <c r="G30" s="220" t="e">
        <f t="shared" si="1"/>
        <v>#REF!</v>
      </c>
      <c r="H30" s="176" t="e">
        <f>#REF!/1000</f>
        <v>#REF!</v>
      </c>
      <c r="I30" s="168" t="e">
        <f>#REF!/1000</f>
        <v>#REF!</v>
      </c>
      <c r="J30" s="220" t="e">
        <f t="shared" si="2"/>
        <v>#REF!</v>
      </c>
      <c r="K30" s="176" t="e">
        <f>#REF!/1000</f>
        <v>#REF!</v>
      </c>
      <c r="L30" s="168" t="e">
        <f>#REF!/1000</f>
        <v>#REF!</v>
      </c>
      <c r="M30" s="220" t="e">
        <f t="shared" si="3"/>
        <v>#REF!</v>
      </c>
      <c r="N30" s="176" t="e">
        <f>#REF!/1000</f>
        <v>#REF!</v>
      </c>
      <c r="O30" s="168" t="e">
        <f>#REF!/1000</f>
        <v>#REF!</v>
      </c>
      <c r="P30" s="220" t="e">
        <f t="shared" si="4"/>
        <v>#REF!</v>
      </c>
      <c r="Q30" s="176" t="e">
        <f>#REF!/1000</f>
        <v>#REF!</v>
      </c>
      <c r="R30" s="168" t="e">
        <f>#REF!/1000</f>
        <v>#REF!</v>
      </c>
      <c r="S30" s="220" t="e">
        <f t="shared" si="5"/>
        <v>#REF!</v>
      </c>
      <c r="T30" s="176" t="e">
        <f>#REF!/1000</f>
        <v>#REF!</v>
      </c>
      <c r="U30" s="168" t="e">
        <f>#REF!/1000</f>
        <v>#REF!</v>
      </c>
      <c r="V30" s="220" t="e">
        <f t="shared" si="6"/>
        <v>#REF!</v>
      </c>
      <c r="W30" s="176" t="e">
        <f>#REF!/1000</f>
        <v>#REF!</v>
      </c>
      <c r="X30" s="168" t="e">
        <f>#REF!/1000</f>
        <v>#REF!</v>
      </c>
      <c r="Y30" s="220" t="e">
        <f t="shared" si="7"/>
        <v>#REF!</v>
      </c>
      <c r="Z30" s="176" t="e">
        <f>#REF!/1000</f>
        <v>#REF!</v>
      </c>
      <c r="AA30" s="168" t="e">
        <f>#REF!/1000</f>
        <v>#REF!</v>
      </c>
      <c r="AB30" s="220">
        <f t="shared" si="9"/>
        <v>0</v>
      </c>
      <c r="AC30" s="176" t="e">
        <f>#REF!/1000</f>
        <v>#REF!</v>
      </c>
      <c r="AD30" s="168" t="e">
        <f>#REF!/1000</f>
        <v>#REF!</v>
      </c>
      <c r="AE30" s="220" t="e">
        <f t="shared" si="8"/>
        <v>#REF!</v>
      </c>
      <c r="AG30" s="219"/>
      <c r="AH30" s="219"/>
    </row>
    <row r="31" spans="1:34">
      <c r="A31" s="171" t="s">
        <v>581</v>
      </c>
      <c r="B31" s="176" t="e">
        <f t="shared" si="10"/>
        <v>#REF!</v>
      </c>
      <c r="C31" s="168" t="e">
        <f t="shared" si="11"/>
        <v>#REF!</v>
      </c>
      <c r="D31" s="220" t="e">
        <f t="shared" si="0"/>
        <v>#REF!</v>
      </c>
      <c r="E31" s="176" t="e">
        <f>#REF!/1000</f>
        <v>#REF!</v>
      </c>
      <c r="F31" s="168" t="e">
        <f>#REF!/1000</f>
        <v>#REF!</v>
      </c>
      <c r="G31" s="220" t="e">
        <f t="shared" si="1"/>
        <v>#REF!</v>
      </c>
      <c r="H31" s="176" t="e">
        <f>#REF!/1000</f>
        <v>#REF!</v>
      </c>
      <c r="I31" s="168" t="e">
        <f>#REF!/1000</f>
        <v>#REF!</v>
      </c>
      <c r="J31" s="220" t="e">
        <f t="shared" si="2"/>
        <v>#REF!</v>
      </c>
      <c r="K31" s="176" t="e">
        <f>#REF!/1000</f>
        <v>#REF!</v>
      </c>
      <c r="L31" s="168" t="e">
        <f>#REF!/1000</f>
        <v>#REF!</v>
      </c>
      <c r="M31" s="220" t="e">
        <f t="shared" si="3"/>
        <v>#REF!</v>
      </c>
      <c r="N31" s="176" t="e">
        <f>#REF!/1000</f>
        <v>#REF!</v>
      </c>
      <c r="O31" s="168" t="e">
        <f>#REF!/1000</f>
        <v>#REF!</v>
      </c>
      <c r="P31" s="220" t="e">
        <f t="shared" si="4"/>
        <v>#REF!</v>
      </c>
      <c r="Q31" s="176" t="e">
        <f>#REF!/1000</f>
        <v>#REF!</v>
      </c>
      <c r="R31" s="168" t="e">
        <f>#REF!/1000</f>
        <v>#REF!</v>
      </c>
      <c r="S31" s="220" t="e">
        <f t="shared" si="5"/>
        <v>#REF!</v>
      </c>
      <c r="T31" s="176" t="e">
        <f>#REF!/1000</f>
        <v>#REF!</v>
      </c>
      <c r="U31" s="168" t="e">
        <f>#REF!/1000</f>
        <v>#REF!</v>
      </c>
      <c r="V31" s="220" t="e">
        <f t="shared" si="6"/>
        <v>#REF!</v>
      </c>
      <c r="W31" s="176" t="e">
        <f>#REF!/1000</f>
        <v>#REF!</v>
      </c>
      <c r="X31" s="168" t="e">
        <f>#REF!/1000</f>
        <v>#REF!</v>
      </c>
      <c r="Y31" s="220" t="e">
        <f t="shared" si="7"/>
        <v>#REF!</v>
      </c>
      <c r="Z31" s="176" t="e">
        <f>#REF!/1000</f>
        <v>#REF!</v>
      </c>
      <c r="AA31" s="168" t="e">
        <f>#REF!/1000</f>
        <v>#REF!</v>
      </c>
      <c r="AB31" s="220">
        <f t="shared" si="9"/>
        <v>0</v>
      </c>
      <c r="AC31" s="176" t="e">
        <f>#REF!/1000</f>
        <v>#REF!</v>
      </c>
      <c r="AD31" s="168" t="e">
        <f>#REF!/1000</f>
        <v>#REF!</v>
      </c>
      <c r="AE31" s="220" t="e">
        <f t="shared" si="8"/>
        <v>#REF!</v>
      </c>
      <c r="AG31" s="219"/>
      <c r="AH31" s="219"/>
    </row>
    <row r="32" spans="1:34">
      <c r="A32" s="111" t="s">
        <v>582</v>
      </c>
      <c r="B32" s="163" t="e">
        <f t="shared" si="10"/>
        <v>#REF!</v>
      </c>
      <c r="C32" s="164" t="e">
        <f t="shared" si="11"/>
        <v>#REF!</v>
      </c>
      <c r="D32" s="218" t="e">
        <f t="shared" si="0"/>
        <v>#REF!</v>
      </c>
      <c r="E32" s="166" t="e">
        <f>#REF!/1000</f>
        <v>#REF!</v>
      </c>
      <c r="F32" s="164" t="e">
        <f>#REF!/1000</f>
        <v>#REF!</v>
      </c>
      <c r="G32" s="218" t="e">
        <f t="shared" si="1"/>
        <v>#REF!</v>
      </c>
      <c r="H32" s="163" t="e">
        <f>#REF!/1000</f>
        <v>#REF!</v>
      </c>
      <c r="I32" s="164" t="e">
        <f>#REF!/1000</f>
        <v>#REF!</v>
      </c>
      <c r="J32" s="218" t="e">
        <f t="shared" si="2"/>
        <v>#REF!</v>
      </c>
      <c r="K32" s="166" t="e">
        <f>#REF!/1000</f>
        <v>#REF!</v>
      </c>
      <c r="L32" s="164" t="e">
        <f>#REF!/1000</f>
        <v>#REF!</v>
      </c>
      <c r="M32" s="218" t="e">
        <f t="shared" si="3"/>
        <v>#REF!</v>
      </c>
      <c r="N32" s="163" t="e">
        <f>#REF!/1000</f>
        <v>#REF!</v>
      </c>
      <c r="O32" s="164" t="e">
        <f>#REF!/1000</f>
        <v>#REF!</v>
      </c>
      <c r="P32" s="218" t="e">
        <f t="shared" si="4"/>
        <v>#REF!</v>
      </c>
      <c r="Q32" s="166" t="e">
        <f>#REF!/1000</f>
        <v>#REF!</v>
      </c>
      <c r="R32" s="164" t="e">
        <f>#REF!/1000</f>
        <v>#REF!</v>
      </c>
      <c r="S32" s="218" t="e">
        <f t="shared" si="5"/>
        <v>#REF!</v>
      </c>
      <c r="T32" s="163" t="e">
        <f>#REF!/1000</f>
        <v>#REF!</v>
      </c>
      <c r="U32" s="164" t="e">
        <f>#REF!/1000</f>
        <v>#REF!</v>
      </c>
      <c r="V32" s="218" t="e">
        <f t="shared" si="6"/>
        <v>#REF!</v>
      </c>
      <c r="W32" s="166" t="e">
        <f>#REF!/1000</f>
        <v>#REF!</v>
      </c>
      <c r="X32" s="164" t="e">
        <f>#REF!/1000</f>
        <v>#REF!</v>
      </c>
      <c r="Y32" s="218" t="e">
        <f t="shared" si="7"/>
        <v>#REF!</v>
      </c>
      <c r="Z32" s="163" t="e">
        <f>#REF!/1000</f>
        <v>#REF!</v>
      </c>
      <c r="AA32" s="164" t="e">
        <f>#REF!/1000</f>
        <v>#REF!</v>
      </c>
      <c r="AB32" s="218">
        <f t="shared" si="9"/>
        <v>0</v>
      </c>
      <c r="AC32" s="166" t="e">
        <f>#REF!/1000</f>
        <v>#REF!</v>
      </c>
      <c r="AD32" s="164" t="e">
        <f>#REF!/1000</f>
        <v>#REF!</v>
      </c>
      <c r="AE32" s="218" t="e">
        <f t="shared" si="8"/>
        <v>#REF!</v>
      </c>
      <c r="AG32" s="219"/>
      <c r="AH32" s="219"/>
    </row>
    <row r="33" spans="1:34">
      <c r="A33" s="111" t="s">
        <v>583</v>
      </c>
      <c r="B33" s="167" t="e">
        <f t="shared" si="10"/>
        <v>#REF!</v>
      </c>
      <c r="C33" s="168" t="e">
        <f t="shared" si="11"/>
        <v>#REF!</v>
      </c>
      <c r="D33" s="220" t="e">
        <f t="shared" si="0"/>
        <v>#REF!</v>
      </c>
      <c r="E33" s="170" t="e">
        <f>#REF!/1000</f>
        <v>#REF!</v>
      </c>
      <c r="F33" s="168" t="e">
        <f>#REF!/1000</f>
        <v>#REF!</v>
      </c>
      <c r="G33" s="220" t="e">
        <f t="shared" si="1"/>
        <v>#REF!</v>
      </c>
      <c r="H33" s="167" t="e">
        <f>#REF!/1000</f>
        <v>#REF!</v>
      </c>
      <c r="I33" s="168" t="e">
        <f>#REF!/1000</f>
        <v>#REF!</v>
      </c>
      <c r="J33" s="220" t="e">
        <f t="shared" si="2"/>
        <v>#REF!</v>
      </c>
      <c r="K33" s="170" t="e">
        <f>#REF!/1000</f>
        <v>#REF!</v>
      </c>
      <c r="L33" s="168" t="e">
        <f>#REF!/1000</f>
        <v>#REF!</v>
      </c>
      <c r="M33" s="220" t="e">
        <f t="shared" si="3"/>
        <v>#REF!</v>
      </c>
      <c r="N33" s="167" t="e">
        <f>#REF!/1000</f>
        <v>#REF!</v>
      </c>
      <c r="O33" s="168" t="e">
        <f>#REF!/1000</f>
        <v>#REF!</v>
      </c>
      <c r="P33" s="220" t="e">
        <f t="shared" si="4"/>
        <v>#REF!</v>
      </c>
      <c r="Q33" s="170" t="e">
        <f>#REF!/1000</f>
        <v>#REF!</v>
      </c>
      <c r="R33" s="168" t="e">
        <f>#REF!/1000</f>
        <v>#REF!</v>
      </c>
      <c r="S33" s="220" t="e">
        <f t="shared" si="5"/>
        <v>#REF!</v>
      </c>
      <c r="T33" s="167" t="e">
        <f>#REF!/1000</f>
        <v>#REF!</v>
      </c>
      <c r="U33" s="168" t="e">
        <f>#REF!/1000</f>
        <v>#REF!</v>
      </c>
      <c r="V33" s="220" t="e">
        <f t="shared" si="6"/>
        <v>#REF!</v>
      </c>
      <c r="W33" s="170" t="e">
        <f>#REF!/1000</f>
        <v>#REF!</v>
      </c>
      <c r="X33" s="168" t="e">
        <f>#REF!/1000</f>
        <v>#REF!</v>
      </c>
      <c r="Y33" s="220" t="e">
        <f t="shared" si="7"/>
        <v>#REF!</v>
      </c>
      <c r="Z33" s="167" t="e">
        <f>#REF!/1000</f>
        <v>#REF!</v>
      </c>
      <c r="AA33" s="168" t="e">
        <f>#REF!/1000</f>
        <v>#REF!</v>
      </c>
      <c r="AB33" s="220">
        <f t="shared" si="9"/>
        <v>0</v>
      </c>
      <c r="AC33" s="170" t="e">
        <f>#REF!/1000</f>
        <v>#REF!</v>
      </c>
      <c r="AD33" s="168" t="e">
        <f>#REF!/1000</f>
        <v>#REF!</v>
      </c>
      <c r="AE33" s="220" t="e">
        <f t="shared" si="8"/>
        <v>#REF!</v>
      </c>
      <c r="AG33" s="219"/>
      <c r="AH33" s="219"/>
    </row>
    <row r="34" spans="1:34">
      <c r="A34" s="111" t="s">
        <v>584</v>
      </c>
      <c r="B34" s="167" t="e">
        <f t="shared" si="10"/>
        <v>#REF!</v>
      </c>
      <c r="C34" s="168" t="e">
        <f t="shared" si="11"/>
        <v>#REF!</v>
      </c>
      <c r="D34" s="220" t="e">
        <f t="shared" si="0"/>
        <v>#REF!</v>
      </c>
      <c r="E34" s="170" t="e">
        <f>#REF!/1000</f>
        <v>#REF!</v>
      </c>
      <c r="F34" s="168" t="e">
        <f>#REF!/1000</f>
        <v>#REF!</v>
      </c>
      <c r="G34" s="220" t="e">
        <f t="shared" si="1"/>
        <v>#REF!</v>
      </c>
      <c r="H34" s="167" t="e">
        <f>#REF!/1000</f>
        <v>#REF!</v>
      </c>
      <c r="I34" s="168" t="e">
        <f>#REF!/1000</f>
        <v>#REF!</v>
      </c>
      <c r="J34" s="220" t="e">
        <f t="shared" si="2"/>
        <v>#REF!</v>
      </c>
      <c r="K34" s="170" t="e">
        <f>#REF!/1000</f>
        <v>#REF!</v>
      </c>
      <c r="L34" s="168" t="e">
        <f>#REF!/1000</f>
        <v>#REF!</v>
      </c>
      <c r="M34" s="220" t="e">
        <f t="shared" si="3"/>
        <v>#REF!</v>
      </c>
      <c r="N34" s="167" t="e">
        <f>#REF!/1000</f>
        <v>#REF!</v>
      </c>
      <c r="O34" s="168" t="e">
        <f>#REF!/1000</f>
        <v>#REF!</v>
      </c>
      <c r="P34" s="220" t="e">
        <f t="shared" si="4"/>
        <v>#REF!</v>
      </c>
      <c r="Q34" s="170" t="e">
        <f>#REF!/1000</f>
        <v>#REF!</v>
      </c>
      <c r="R34" s="168" t="e">
        <f>#REF!/1000</f>
        <v>#REF!</v>
      </c>
      <c r="S34" s="220" t="e">
        <f t="shared" si="5"/>
        <v>#REF!</v>
      </c>
      <c r="T34" s="167" t="e">
        <f>#REF!/1000</f>
        <v>#REF!</v>
      </c>
      <c r="U34" s="168" t="e">
        <f>#REF!/1000</f>
        <v>#REF!</v>
      </c>
      <c r="V34" s="220" t="e">
        <f t="shared" si="6"/>
        <v>#REF!</v>
      </c>
      <c r="W34" s="170" t="e">
        <f>#REF!/1000</f>
        <v>#REF!</v>
      </c>
      <c r="X34" s="168" t="e">
        <f>#REF!/1000</f>
        <v>#REF!</v>
      </c>
      <c r="Y34" s="220" t="e">
        <f t="shared" si="7"/>
        <v>#REF!</v>
      </c>
      <c r="Z34" s="167" t="e">
        <f>#REF!/1000</f>
        <v>#REF!</v>
      </c>
      <c r="AA34" s="168" t="e">
        <f>#REF!/1000</f>
        <v>#REF!</v>
      </c>
      <c r="AB34" s="220">
        <f t="shared" si="9"/>
        <v>0</v>
      </c>
      <c r="AC34" s="170" t="e">
        <f>#REF!/1000</f>
        <v>#REF!</v>
      </c>
      <c r="AD34" s="168" t="e">
        <f>#REF!/1000</f>
        <v>#REF!</v>
      </c>
      <c r="AE34" s="220" t="e">
        <f t="shared" si="8"/>
        <v>#REF!</v>
      </c>
      <c r="AG34" s="219"/>
      <c r="AH34" s="219"/>
    </row>
    <row r="35" spans="1:34">
      <c r="A35" s="111" t="s">
        <v>585</v>
      </c>
      <c r="B35" s="167" t="e">
        <f t="shared" si="10"/>
        <v>#REF!</v>
      </c>
      <c r="C35" s="168" t="e">
        <f t="shared" si="11"/>
        <v>#REF!</v>
      </c>
      <c r="D35" s="220" t="e">
        <f t="shared" si="0"/>
        <v>#REF!</v>
      </c>
      <c r="E35" s="170" t="e">
        <f>#REF!/1000</f>
        <v>#REF!</v>
      </c>
      <c r="F35" s="168" t="e">
        <f>#REF!/1000</f>
        <v>#REF!</v>
      </c>
      <c r="G35" s="220" t="e">
        <f t="shared" si="1"/>
        <v>#REF!</v>
      </c>
      <c r="H35" s="167" t="e">
        <f>#REF!/1000</f>
        <v>#REF!</v>
      </c>
      <c r="I35" s="168" t="e">
        <f>#REF!/1000</f>
        <v>#REF!</v>
      </c>
      <c r="J35" s="220" t="e">
        <f t="shared" si="2"/>
        <v>#REF!</v>
      </c>
      <c r="K35" s="170" t="e">
        <f>#REF!/1000</f>
        <v>#REF!</v>
      </c>
      <c r="L35" s="168" t="e">
        <f>#REF!/1000</f>
        <v>#REF!</v>
      </c>
      <c r="M35" s="220" t="e">
        <f t="shared" si="3"/>
        <v>#REF!</v>
      </c>
      <c r="N35" s="167" t="e">
        <f>#REF!/1000</f>
        <v>#REF!</v>
      </c>
      <c r="O35" s="168" t="e">
        <f>#REF!/1000</f>
        <v>#REF!</v>
      </c>
      <c r="P35" s="220" t="e">
        <f t="shared" si="4"/>
        <v>#REF!</v>
      </c>
      <c r="Q35" s="170" t="e">
        <f>#REF!/1000</f>
        <v>#REF!</v>
      </c>
      <c r="R35" s="168" t="e">
        <f>#REF!/1000</f>
        <v>#REF!</v>
      </c>
      <c r="S35" s="220" t="e">
        <f t="shared" si="5"/>
        <v>#REF!</v>
      </c>
      <c r="T35" s="167" t="e">
        <f>#REF!/1000</f>
        <v>#REF!</v>
      </c>
      <c r="U35" s="168" t="e">
        <f>#REF!/1000</f>
        <v>#REF!</v>
      </c>
      <c r="V35" s="220" t="e">
        <f t="shared" si="6"/>
        <v>#REF!</v>
      </c>
      <c r="W35" s="170" t="e">
        <f>#REF!/1000</f>
        <v>#REF!</v>
      </c>
      <c r="X35" s="168" t="e">
        <f>#REF!/1000</f>
        <v>#REF!</v>
      </c>
      <c r="Y35" s="220" t="e">
        <f t="shared" si="7"/>
        <v>#REF!</v>
      </c>
      <c r="Z35" s="167" t="e">
        <f>#REF!/1000</f>
        <v>#REF!</v>
      </c>
      <c r="AA35" s="168" t="e">
        <f>#REF!/1000</f>
        <v>#REF!</v>
      </c>
      <c r="AB35" s="220">
        <f t="shared" si="9"/>
        <v>0</v>
      </c>
      <c r="AC35" s="170" t="e">
        <f>#REF!/1000</f>
        <v>#REF!</v>
      </c>
      <c r="AD35" s="168" t="e">
        <f>#REF!/1000</f>
        <v>#REF!</v>
      </c>
      <c r="AE35" s="220" t="e">
        <f t="shared" si="8"/>
        <v>#REF!</v>
      </c>
      <c r="AG35" s="219"/>
      <c r="AH35" s="219"/>
    </row>
    <row r="36" spans="1:34">
      <c r="A36" s="171" t="s">
        <v>586</v>
      </c>
      <c r="B36" s="172" t="e">
        <f t="shared" si="10"/>
        <v>#REF!</v>
      </c>
      <c r="C36" s="173" t="e">
        <f t="shared" si="11"/>
        <v>#REF!</v>
      </c>
      <c r="D36" s="221" t="e">
        <f t="shared" si="0"/>
        <v>#REF!</v>
      </c>
      <c r="E36" s="175" t="e">
        <f>#REF!/1000</f>
        <v>#REF!</v>
      </c>
      <c r="F36" s="173" t="e">
        <f>#REF!/1000</f>
        <v>#REF!</v>
      </c>
      <c r="G36" s="221" t="e">
        <f t="shared" si="1"/>
        <v>#REF!</v>
      </c>
      <c r="H36" s="172" t="e">
        <f>#REF!/1000</f>
        <v>#REF!</v>
      </c>
      <c r="I36" s="173" t="e">
        <f>#REF!/1000</f>
        <v>#REF!</v>
      </c>
      <c r="J36" s="221" t="e">
        <f t="shared" si="2"/>
        <v>#REF!</v>
      </c>
      <c r="K36" s="175" t="e">
        <f>#REF!/1000</f>
        <v>#REF!</v>
      </c>
      <c r="L36" s="173" t="e">
        <f>#REF!/1000</f>
        <v>#REF!</v>
      </c>
      <c r="M36" s="221" t="e">
        <f t="shared" si="3"/>
        <v>#REF!</v>
      </c>
      <c r="N36" s="172" t="e">
        <f>#REF!/1000</f>
        <v>#REF!</v>
      </c>
      <c r="O36" s="173" t="e">
        <f>#REF!/1000</f>
        <v>#REF!</v>
      </c>
      <c r="P36" s="221" t="e">
        <f t="shared" si="4"/>
        <v>#REF!</v>
      </c>
      <c r="Q36" s="175" t="e">
        <f>#REF!/1000</f>
        <v>#REF!</v>
      </c>
      <c r="R36" s="173" t="e">
        <f>#REF!/1000</f>
        <v>#REF!</v>
      </c>
      <c r="S36" s="221" t="e">
        <f t="shared" si="5"/>
        <v>#REF!</v>
      </c>
      <c r="T36" s="172" t="e">
        <f>#REF!/1000</f>
        <v>#REF!</v>
      </c>
      <c r="U36" s="173" t="e">
        <f>#REF!/1000</f>
        <v>#REF!</v>
      </c>
      <c r="V36" s="221" t="e">
        <f t="shared" si="6"/>
        <v>#REF!</v>
      </c>
      <c r="W36" s="175" t="e">
        <f>#REF!/1000</f>
        <v>#REF!</v>
      </c>
      <c r="X36" s="173" t="e">
        <f>#REF!/1000</f>
        <v>#REF!</v>
      </c>
      <c r="Y36" s="221" t="e">
        <f t="shared" si="7"/>
        <v>#REF!</v>
      </c>
      <c r="Z36" s="172" t="e">
        <f>#REF!/1000</f>
        <v>#REF!</v>
      </c>
      <c r="AA36" s="173" t="e">
        <f>#REF!/1000</f>
        <v>#REF!</v>
      </c>
      <c r="AB36" s="220">
        <f t="shared" si="9"/>
        <v>0</v>
      </c>
      <c r="AC36" s="175" t="e">
        <f>#REF!/1000</f>
        <v>#REF!</v>
      </c>
      <c r="AD36" s="173" t="e">
        <f>#REF!/1000</f>
        <v>#REF!</v>
      </c>
      <c r="AE36" s="221" t="e">
        <f t="shared" si="8"/>
        <v>#REF!</v>
      </c>
      <c r="AG36" s="219"/>
      <c r="AH36" s="219"/>
    </row>
    <row r="37" spans="1:34">
      <c r="A37" s="111" t="s">
        <v>587</v>
      </c>
      <c r="B37" s="176" t="e">
        <f t="shared" si="10"/>
        <v>#REF!</v>
      </c>
      <c r="C37" s="168" t="e">
        <f t="shared" si="11"/>
        <v>#REF!</v>
      </c>
      <c r="D37" s="220" t="e">
        <f t="shared" si="0"/>
        <v>#REF!</v>
      </c>
      <c r="E37" s="176" t="e">
        <f>#REF!/1000</f>
        <v>#REF!</v>
      </c>
      <c r="F37" s="168" t="e">
        <f>#REF!/1000</f>
        <v>#REF!</v>
      </c>
      <c r="G37" s="220" t="e">
        <f t="shared" si="1"/>
        <v>#REF!</v>
      </c>
      <c r="H37" s="176" t="e">
        <f>#REF!/1000</f>
        <v>#REF!</v>
      </c>
      <c r="I37" s="168" t="e">
        <f>#REF!/1000</f>
        <v>#REF!</v>
      </c>
      <c r="J37" s="220" t="e">
        <f t="shared" si="2"/>
        <v>#REF!</v>
      </c>
      <c r="K37" s="176" t="e">
        <f>#REF!/1000</f>
        <v>#REF!</v>
      </c>
      <c r="L37" s="168" t="e">
        <f>#REF!/1000</f>
        <v>#REF!</v>
      </c>
      <c r="M37" s="220" t="e">
        <f t="shared" si="3"/>
        <v>#REF!</v>
      </c>
      <c r="N37" s="176" t="e">
        <f>#REF!/1000</f>
        <v>#REF!</v>
      </c>
      <c r="O37" s="168" t="e">
        <f>#REF!/1000</f>
        <v>#REF!</v>
      </c>
      <c r="P37" s="220" t="e">
        <f t="shared" si="4"/>
        <v>#REF!</v>
      </c>
      <c r="Q37" s="176" t="e">
        <f>#REF!/1000</f>
        <v>#REF!</v>
      </c>
      <c r="R37" s="168" t="e">
        <f>#REF!/1000</f>
        <v>#REF!</v>
      </c>
      <c r="S37" s="220" t="e">
        <f t="shared" si="5"/>
        <v>#REF!</v>
      </c>
      <c r="T37" s="176" t="e">
        <f>#REF!/1000</f>
        <v>#REF!</v>
      </c>
      <c r="U37" s="168" t="e">
        <f>#REF!/1000</f>
        <v>#REF!</v>
      </c>
      <c r="V37" s="220" t="e">
        <f t="shared" si="6"/>
        <v>#REF!</v>
      </c>
      <c r="W37" s="176" t="e">
        <f>#REF!/1000</f>
        <v>#REF!</v>
      </c>
      <c r="X37" s="168" t="e">
        <f>#REF!/1000</f>
        <v>#REF!</v>
      </c>
      <c r="Y37" s="220" t="e">
        <f t="shared" si="7"/>
        <v>#REF!</v>
      </c>
      <c r="Z37" s="176" t="e">
        <f>#REF!/1000</f>
        <v>#REF!</v>
      </c>
      <c r="AA37" s="168" t="e">
        <f>#REF!/1000</f>
        <v>#REF!</v>
      </c>
      <c r="AB37" s="218">
        <f t="shared" si="9"/>
        <v>0</v>
      </c>
      <c r="AC37" s="176" t="e">
        <f>#REF!/1000</f>
        <v>#REF!</v>
      </c>
      <c r="AD37" s="168" t="e">
        <f>#REF!/1000</f>
        <v>#REF!</v>
      </c>
      <c r="AE37" s="220" t="e">
        <f t="shared" si="8"/>
        <v>#REF!</v>
      </c>
      <c r="AG37" s="219"/>
      <c r="AH37" s="219"/>
    </row>
    <row r="38" spans="1:34">
      <c r="A38" s="111" t="s">
        <v>588</v>
      </c>
      <c r="B38" s="176" t="e">
        <f t="shared" si="10"/>
        <v>#REF!</v>
      </c>
      <c r="C38" s="168" t="e">
        <f t="shared" si="11"/>
        <v>#REF!</v>
      </c>
      <c r="D38" s="220" t="e">
        <f t="shared" si="0"/>
        <v>#REF!</v>
      </c>
      <c r="E38" s="176" t="e">
        <f>#REF!/1000</f>
        <v>#REF!</v>
      </c>
      <c r="F38" s="168" t="e">
        <f>#REF!/1000</f>
        <v>#REF!</v>
      </c>
      <c r="G38" s="220" t="e">
        <f t="shared" si="1"/>
        <v>#REF!</v>
      </c>
      <c r="H38" s="176" t="e">
        <f>#REF!/1000</f>
        <v>#REF!</v>
      </c>
      <c r="I38" s="168" t="e">
        <f>#REF!/1000</f>
        <v>#REF!</v>
      </c>
      <c r="J38" s="220" t="e">
        <f t="shared" si="2"/>
        <v>#REF!</v>
      </c>
      <c r="K38" s="176" t="e">
        <f>#REF!/1000</f>
        <v>#REF!</v>
      </c>
      <c r="L38" s="168" t="e">
        <f>#REF!/1000</f>
        <v>#REF!</v>
      </c>
      <c r="M38" s="220" t="e">
        <f t="shared" si="3"/>
        <v>#REF!</v>
      </c>
      <c r="N38" s="176" t="e">
        <f>#REF!/1000</f>
        <v>#REF!</v>
      </c>
      <c r="O38" s="168" t="e">
        <f>#REF!/1000</f>
        <v>#REF!</v>
      </c>
      <c r="P38" s="220" t="e">
        <f t="shared" si="4"/>
        <v>#REF!</v>
      </c>
      <c r="Q38" s="176" t="e">
        <f>#REF!/1000</f>
        <v>#REF!</v>
      </c>
      <c r="R38" s="168" t="e">
        <f>#REF!/1000</f>
        <v>#REF!</v>
      </c>
      <c r="S38" s="220" t="e">
        <f t="shared" si="5"/>
        <v>#REF!</v>
      </c>
      <c r="T38" s="176" t="e">
        <f>#REF!/1000</f>
        <v>#REF!</v>
      </c>
      <c r="U38" s="168" t="e">
        <f>#REF!/1000</f>
        <v>#REF!</v>
      </c>
      <c r="V38" s="220" t="e">
        <f t="shared" si="6"/>
        <v>#REF!</v>
      </c>
      <c r="W38" s="176" t="e">
        <f>#REF!/1000</f>
        <v>#REF!</v>
      </c>
      <c r="X38" s="168" t="e">
        <f>#REF!/1000</f>
        <v>#REF!</v>
      </c>
      <c r="Y38" s="220" t="e">
        <f t="shared" si="7"/>
        <v>#REF!</v>
      </c>
      <c r="Z38" s="176" t="e">
        <f>#REF!/1000</f>
        <v>#REF!</v>
      </c>
      <c r="AA38" s="168" t="e">
        <f>#REF!/1000</f>
        <v>#REF!</v>
      </c>
      <c r="AB38" s="220">
        <f t="shared" si="9"/>
        <v>0</v>
      </c>
      <c r="AC38" s="176" t="e">
        <f>#REF!/1000</f>
        <v>#REF!</v>
      </c>
      <c r="AD38" s="168" t="e">
        <f>#REF!/1000</f>
        <v>#REF!</v>
      </c>
      <c r="AE38" s="220" t="e">
        <f t="shared" si="8"/>
        <v>#REF!</v>
      </c>
      <c r="AG38" s="219"/>
      <c r="AH38" s="219"/>
    </row>
    <row r="39" spans="1:34">
      <c r="A39" s="111" t="s">
        <v>589</v>
      </c>
      <c r="B39" s="176" t="e">
        <f t="shared" si="10"/>
        <v>#REF!</v>
      </c>
      <c r="C39" s="168" t="e">
        <f t="shared" si="11"/>
        <v>#REF!</v>
      </c>
      <c r="D39" s="220" t="e">
        <f t="shared" si="0"/>
        <v>#REF!</v>
      </c>
      <c r="E39" s="176" t="e">
        <f>#REF!/1000</f>
        <v>#REF!</v>
      </c>
      <c r="F39" s="168" t="e">
        <f>#REF!/1000</f>
        <v>#REF!</v>
      </c>
      <c r="G39" s="220" t="e">
        <f t="shared" si="1"/>
        <v>#REF!</v>
      </c>
      <c r="H39" s="176" t="e">
        <f>#REF!/1000</f>
        <v>#REF!</v>
      </c>
      <c r="I39" s="168" t="e">
        <f>#REF!/1000</f>
        <v>#REF!</v>
      </c>
      <c r="J39" s="220" t="e">
        <f t="shared" si="2"/>
        <v>#REF!</v>
      </c>
      <c r="K39" s="176" t="e">
        <f>#REF!/1000</f>
        <v>#REF!</v>
      </c>
      <c r="L39" s="168" t="e">
        <f>#REF!/1000</f>
        <v>#REF!</v>
      </c>
      <c r="M39" s="220" t="e">
        <f t="shared" si="3"/>
        <v>#REF!</v>
      </c>
      <c r="N39" s="176" t="e">
        <f>#REF!/1000</f>
        <v>#REF!</v>
      </c>
      <c r="O39" s="168" t="e">
        <f>#REF!/1000</f>
        <v>#REF!</v>
      </c>
      <c r="P39" s="220" t="e">
        <f t="shared" si="4"/>
        <v>#REF!</v>
      </c>
      <c r="Q39" s="176" t="e">
        <f>#REF!/1000</f>
        <v>#REF!</v>
      </c>
      <c r="R39" s="168" t="e">
        <f>#REF!/1000</f>
        <v>#REF!</v>
      </c>
      <c r="S39" s="220" t="e">
        <f t="shared" si="5"/>
        <v>#REF!</v>
      </c>
      <c r="T39" s="176" t="e">
        <f>#REF!/1000</f>
        <v>#REF!</v>
      </c>
      <c r="U39" s="168" t="e">
        <f>#REF!/1000</f>
        <v>#REF!</v>
      </c>
      <c r="V39" s="220" t="e">
        <f t="shared" si="6"/>
        <v>#REF!</v>
      </c>
      <c r="W39" s="176" t="e">
        <f>#REF!/1000</f>
        <v>#REF!</v>
      </c>
      <c r="X39" s="168" t="e">
        <f>#REF!/1000</f>
        <v>#REF!</v>
      </c>
      <c r="Y39" s="220" t="e">
        <f t="shared" si="7"/>
        <v>#REF!</v>
      </c>
      <c r="Z39" s="176" t="e">
        <f>#REF!/1000</f>
        <v>#REF!</v>
      </c>
      <c r="AA39" s="168" t="e">
        <f>#REF!/1000</f>
        <v>#REF!</v>
      </c>
      <c r="AB39" s="220">
        <f t="shared" si="9"/>
        <v>0</v>
      </c>
      <c r="AC39" s="176" t="e">
        <f>#REF!/1000</f>
        <v>#REF!</v>
      </c>
      <c r="AD39" s="168" t="e">
        <f>#REF!/1000</f>
        <v>#REF!</v>
      </c>
      <c r="AE39" s="220" t="e">
        <f t="shared" si="8"/>
        <v>#REF!</v>
      </c>
      <c r="AG39" s="219"/>
      <c r="AH39" s="219"/>
    </row>
    <row r="40" spans="1:34">
      <c r="A40" s="111" t="s">
        <v>590</v>
      </c>
      <c r="B40" s="176" t="e">
        <f t="shared" si="10"/>
        <v>#REF!</v>
      </c>
      <c r="C40" s="168" t="e">
        <f t="shared" si="11"/>
        <v>#REF!</v>
      </c>
      <c r="D40" s="220" t="e">
        <f t="shared" si="0"/>
        <v>#REF!</v>
      </c>
      <c r="E40" s="176" t="e">
        <f>#REF!/1000</f>
        <v>#REF!</v>
      </c>
      <c r="F40" s="168" t="e">
        <f>#REF!/1000</f>
        <v>#REF!</v>
      </c>
      <c r="G40" s="220" t="e">
        <f t="shared" si="1"/>
        <v>#REF!</v>
      </c>
      <c r="H40" s="176" t="e">
        <f>#REF!/1000</f>
        <v>#REF!</v>
      </c>
      <c r="I40" s="168" t="e">
        <f>#REF!/1000</f>
        <v>#REF!</v>
      </c>
      <c r="J40" s="220" t="e">
        <f t="shared" si="2"/>
        <v>#REF!</v>
      </c>
      <c r="K40" s="176" t="e">
        <f>#REF!/1000</f>
        <v>#REF!</v>
      </c>
      <c r="L40" s="168" t="e">
        <f>#REF!/1000</f>
        <v>#REF!</v>
      </c>
      <c r="M40" s="220" t="e">
        <f t="shared" si="3"/>
        <v>#REF!</v>
      </c>
      <c r="N40" s="176" t="e">
        <f>#REF!/1000</f>
        <v>#REF!</v>
      </c>
      <c r="O40" s="168" t="e">
        <f>#REF!/1000</f>
        <v>#REF!</v>
      </c>
      <c r="P40" s="220" t="e">
        <f t="shared" si="4"/>
        <v>#REF!</v>
      </c>
      <c r="Q40" s="176" t="e">
        <f>#REF!/1000</f>
        <v>#REF!</v>
      </c>
      <c r="R40" s="168" t="e">
        <f>#REF!/1000</f>
        <v>#REF!</v>
      </c>
      <c r="S40" s="220" t="e">
        <f t="shared" si="5"/>
        <v>#REF!</v>
      </c>
      <c r="T40" s="176" t="e">
        <f>#REF!/1000</f>
        <v>#REF!</v>
      </c>
      <c r="U40" s="168" t="e">
        <f>#REF!/1000</f>
        <v>#REF!</v>
      </c>
      <c r="V40" s="220" t="e">
        <f t="shared" si="6"/>
        <v>#REF!</v>
      </c>
      <c r="W40" s="176" t="e">
        <f>#REF!/1000</f>
        <v>#REF!</v>
      </c>
      <c r="X40" s="168" t="e">
        <f>#REF!/1000</f>
        <v>#REF!</v>
      </c>
      <c r="Y40" s="220" t="e">
        <f t="shared" si="7"/>
        <v>#REF!</v>
      </c>
      <c r="Z40" s="176" t="e">
        <f>#REF!/1000</f>
        <v>#REF!</v>
      </c>
      <c r="AA40" s="168" t="e">
        <f>#REF!/1000</f>
        <v>#REF!</v>
      </c>
      <c r="AB40" s="220">
        <f t="shared" si="9"/>
        <v>0</v>
      </c>
      <c r="AC40" s="176" t="e">
        <f>#REF!/1000</f>
        <v>#REF!</v>
      </c>
      <c r="AD40" s="168" t="e">
        <f>#REF!/1000</f>
        <v>#REF!</v>
      </c>
      <c r="AE40" s="220" t="e">
        <f t="shared" si="8"/>
        <v>#REF!</v>
      </c>
      <c r="AG40" s="219"/>
      <c r="AH40" s="219"/>
    </row>
    <row r="41" spans="1:34">
      <c r="A41" s="171" t="s">
        <v>591</v>
      </c>
      <c r="B41" s="176" t="e">
        <f t="shared" si="10"/>
        <v>#REF!</v>
      </c>
      <c r="C41" s="168" t="e">
        <f t="shared" si="11"/>
        <v>#REF!</v>
      </c>
      <c r="D41" s="220" t="e">
        <f t="shared" si="0"/>
        <v>#REF!</v>
      </c>
      <c r="E41" s="176" t="e">
        <f>#REF!/1000</f>
        <v>#REF!</v>
      </c>
      <c r="F41" s="168" t="e">
        <f>#REF!/1000</f>
        <v>#REF!</v>
      </c>
      <c r="G41" s="220" t="e">
        <f t="shared" si="1"/>
        <v>#REF!</v>
      </c>
      <c r="H41" s="176" t="e">
        <f>#REF!/1000</f>
        <v>#REF!</v>
      </c>
      <c r="I41" s="168" t="e">
        <f>#REF!/1000</f>
        <v>#REF!</v>
      </c>
      <c r="J41" s="220" t="e">
        <f t="shared" si="2"/>
        <v>#REF!</v>
      </c>
      <c r="K41" s="176" t="e">
        <f>#REF!/1000</f>
        <v>#REF!</v>
      </c>
      <c r="L41" s="168" t="e">
        <f>#REF!/1000</f>
        <v>#REF!</v>
      </c>
      <c r="M41" s="220" t="e">
        <f t="shared" si="3"/>
        <v>#REF!</v>
      </c>
      <c r="N41" s="176" t="e">
        <f>#REF!/1000</f>
        <v>#REF!</v>
      </c>
      <c r="O41" s="168" t="e">
        <f>#REF!/1000</f>
        <v>#REF!</v>
      </c>
      <c r="P41" s="220" t="e">
        <f t="shared" si="4"/>
        <v>#REF!</v>
      </c>
      <c r="Q41" s="176" t="e">
        <f>#REF!/1000</f>
        <v>#REF!</v>
      </c>
      <c r="R41" s="168" t="e">
        <f>#REF!/1000</f>
        <v>#REF!</v>
      </c>
      <c r="S41" s="220" t="e">
        <f t="shared" si="5"/>
        <v>#REF!</v>
      </c>
      <c r="T41" s="176" t="e">
        <f>#REF!/1000</f>
        <v>#REF!</v>
      </c>
      <c r="U41" s="168" t="e">
        <f>#REF!/1000</f>
        <v>#REF!</v>
      </c>
      <c r="V41" s="220" t="e">
        <f t="shared" si="6"/>
        <v>#REF!</v>
      </c>
      <c r="W41" s="176" t="e">
        <f>#REF!/1000</f>
        <v>#REF!</v>
      </c>
      <c r="X41" s="168" t="e">
        <f>#REF!/1000</f>
        <v>#REF!</v>
      </c>
      <c r="Y41" s="220" t="e">
        <f t="shared" si="7"/>
        <v>#REF!</v>
      </c>
      <c r="Z41" s="176" t="e">
        <f>#REF!/1000</f>
        <v>#REF!</v>
      </c>
      <c r="AA41" s="168" t="e">
        <f>#REF!/1000</f>
        <v>#REF!</v>
      </c>
      <c r="AB41" s="220">
        <f t="shared" si="9"/>
        <v>0</v>
      </c>
      <c r="AC41" s="176" t="e">
        <f>#REF!/1000</f>
        <v>#REF!</v>
      </c>
      <c r="AD41" s="168" t="e">
        <f>#REF!/1000</f>
        <v>#REF!</v>
      </c>
      <c r="AE41" s="220" t="e">
        <f t="shared" si="8"/>
        <v>#REF!</v>
      </c>
      <c r="AG41" s="219"/>
      <c r="AH41" s="219"/>
    </row>
    <row r="42" spans="1:34">
      <c r="A42" s="111" t="s">
        <v>592</v>
      </c>
      <c r="B42" s="163" t="e">
        <f t="shared" si="10"/>
        <v>#REF!</v>
      </c>
      <c r="C42" s="164" t="e">
        <f t="shared" si="11"/>
        <v>#REF!</v>
      </c>
      <c r="D42" s="218" t="e">
        <f t="shared" si="0"/>
        <v>#REF!</v>
      </c>
      <c r="E42" s="166" t="e">
        <f>#REF!/1000</f>
        <v>#REF!</v>
      </c>
      <c r="F42" s="164" t="e">
        <f>#REF!/1000</f>
        <v>#REF!</v>
      </c>
      <c r="G42" s="218" t="e">
        <f t="shared" si="1"/>
        <v>#REF!</v>
      </c>
      <c r="H42" s="163" t="e">
        <f>#REF!/1000</f>
        <v>#REF!</v>
      </c>
      <c r="I42" s="164" t="e">
        <f>#REF!/1000</f>
        <v>#REF!</v>
      </c>
      <c r="J42" s="218" t="e">
        <f t="shared" si="2"/>
        <v>#REF!</v>
      </c>
      <c r="K42" s="166" t="e">
        <f>#REF!/1000</f>
        <v>#REF!</v>
      </c>
      <c r="L42" s="164" t="e">
        <f>#REF!/1000</f>
        <v>#REF!</v>
      </c>
      <c r="M42" s="218" t="e">
        <f t="shared" si="3"/>
        <v>#REF!</v>
      </c>
      <c r="N42" s="163" t="e">
        <f>#REF!/1000</f>
        <v>#REF!</v>
      </c>
      <c r="O42" s="164" t="e">
        <f>#REF!/1000</f>
        <v>#REF!</v>
      </c>
      <c r="P42" s="218" t="e">
        <f t="shared" si="4"/>
        <v>#REF!</v>
      </c>
      <c r="Q42" s="166" t="e">
        <f>#REF!/1000</f>
        <v>#REF!</v>
      </c>
      <c r="R42" s="164" t="e">
        <f>#REF!/1000</f>
        <v>#REF!</v>
      </c>
      <c r="S42" s="218" t="e">
        <f t="shared" si="5"/>
        <v>#REF!</v>
      </c>
      <c r="T42" s="163" t="e">
        <f>#REF!/1000</f>
        <v>#REF!</v>
      </c>
      <c r="U42" s="164" t="e">
        <f>#REF!/1000</f>
        <v>#REF!</v>
      </c>
      <c r="V42" s="218" t="e">
        <f t="shared" si="6"/>
        <v>#REF!</v>
      </c>
      <c r="W42" s="166" t="e">
        <f>#REF!/1000</f>
        <v>#REF!</v>
      </c>
      <c r="X42" s="164" t="e">
        <f>#REF!/1000</f>
        <v>#REF!</v>
      </c>
      <c r="Y42" s="218" t="e">
        <f t="shared" si="7"/>
        <v>#REF!</v>
      </c>
      <c r="Z42" s="163" t="e">
        <f>#REF!/1000</f>
        <v>#REF!</v>
      </c>
      <c r="AA42" s="164" t="e">
        <f>#REF!/1000</f>
        <v>#REF!</v>
      </c>
      <c r="AB42" s="218">
        <f t="shared" si="9"/>
        <v>0</v>
      </c>
      <c r="AC42" s="166" t="e">
        <f>#REF!/1000</f>
        <v>#REF!</v>
      </c>
      <c r="AD42" s="164" t="e">
        <f>#REF!/1000</f>
        <v>#REF!</v>
      </c>
      <c r="AE42" s="218" t="e">
        <f t="shared" si="8"/>
        <v>#REF!</v>
      </c>
      <c r="AG42" s="219"/>
      <c r="AH42" s="219"/>
    </row>
    <row r="43" spans="1:34">
      <c r="A43" s="111" t="s">
        <v>593</v>
      </c>
      <c r="B43" s="167" t="e">
        <f t="shared" si="10"/>
        <v>#REF!</v>
      </c>
      <c r="C43" s="168" t="e">
        <f t="shared" si="11"/>
        <v>#REF!</v>
      </c>
      <c r="D43" s="220" t="e">
        <f t="shared" si="0"/>
        <v>#REF!</v>
      </c>
      <c r="E43" s="170" t="e">
        <f>#REF!/1000</f>
        <v>#REF!</v>
      </c>
      <c r="F43" s="168" t="e">
        <f>#REF!/1000</f>
        <v>#REF!</v>
      </c>
      <c r="G43" s="220" t="e">
        <f t="shared" si="1"/>
        <v>#REF!</v>
      </c>
      <c r="H43" s="167" t="e">
        <f>#REF!/1000</f>
        <v>#REF!</v>
      </c>
      <c r="I43" s="168" t="e">
        <f>#REF!/1000</f>
        <v>#REF!</v>
      </c>
      <c r="J43" s="220" t="e">
        <f t="shared" si="2"/>
        <v>#REF!</v>
      </c>
      <c r="K43" s="170" t="e">
        <f>#REF!/1000</f>
        <v>#REF!</v>
      </c>
      <c r="L43" s="168" t="e">
        <f>#REF!/1000</f>
        <v>#REF!</v>
      </c>
      <c r="M43" s="220" t="e">
        <f t="shared" si="3"/>
        <v>#REF!</v>
      </c>
      <c r="N43" s="167" t="e">
        <f>#REF!/1000</f>
        <v>#REF!</v>
      </c>
      <c r="O43" s="168" t="e">
        <f>#REF!/1000</f>
        <v>#REF!</v>
      </c>
      <c r="P43" s="220" t="e">
        <f t="shared" si="4"/>
        <v>#REF!</v>
      </c>
      <c r="Q43" s="170" t="e">
        <f>#REF!/1000</f>
        <v>#REF!</v>
      </c>
      <c r="R43" s="168" t="e">
        <f>#REF!/1000</f>
        <v>#REF!</v>
      </c>
      <c r="S43" s="220" t="e">
        <f t="shared" si="5"/>
        <v>#REF!</v>
      </c>
      <c r="T43" s="167" t="e">
        <f>#REF!/1000</f>
        <v>#REF!</v>
      </c>
      <c r="U43" s="168" t="e">
        <f>#REF!/1000</f>
        <v>#REF!</v>
      </c>
      <c r="V43" s="220" t="e">
        <f t="shared" si="6"/>
        <v>#REF!</v>
      </c>
      <c r="W43" s="170" t="e">
        <f>#REF!/1000</f>
        <v>#REF!</v>
      </c>
      <c r="X43" s="168" t="e">
        <f>#REF!/1000</f>
        <v>#REF!</v>
      </c>
      <c r="Y43" s="220" t="e">
        <f t="shared" si="7"/>
        <v>#REF!</v>
      </c>
      <c r="Z43" s="167" t="e">
        <f>#REF!/1000</f>
        <v>#REF!</v>
      </c>
      <c r="AA43" s="168" t="e">
        <f>#REF!/1000</f>
        <v>#REF!</v>
      </c>
      <c r="AB43" s="220">
        <f t="shared" si="9"/>
        <v>0</v>
      </c>
      <c r="AC43" s="170" t="e">
        <f>#REF!/1000</f>
        <v>#REF!</v>
      </c>
      <c r="AD43" s="168" t="e">
        <f>#REF!/1000</f>
        <v>#REF!</v>
      </c>
      <c r="AE43" s="220" t="e">
        <f t="shared" si="8"/>
        <v>#REF!</v>
      </c>
      <c r="AG43" s="219"/>
      <c r="AH43" s="219"/>
    </row>
    <row r="44" spans="1:34">
      <c r="A44" s="111" t="s">
        <v>594</v>
      </c>
      <c r="B44" s="167" t="e">
        <f t="shared" si="10"/>
        <v>#REF!</v>
      </c>
      <c r="C44" s="168" t="e">
        <f t="shared" si="11"/>
        <v>#REF!</v>
      </c>
      <c r="D44" s="220" t="e">
        <f t="shared" si="0"/>
        <v>#REF!</v>
      </c>
      <c r="E44" s="170" t="e">
        <f>#REF!/1000</f>
        <v>#REF!</v>
      </c>
      <c r="F44" s="168" t="e">
        <f>#REF!/1000</f>
        <v>#REF!</v>
      </c>
      <c r="G44" s="220" t="e">
        <f t="shared" si="1"/>
        <v>#REF!</v>
      </c>
      <c r="H44" s="167" t="e">
        <f>#REF!/1000</f>
        <v>#REF!</v>
      </c>
      <c r="I44" s="168" t="e">
        <f>#REF!/1000</f>
        <v>#REF!</v>
      </c>
      <c r="J44" s="220" t="e">
        <f t="shared" si="2"/>
        <v>#REF!</v>
      </c>
      <c r="K44" s="170" t="e">
        <f>#REF!/1000</f>
        <v>#REF!</v>
      </c>
      <c r="L44" s="168" t="e">
        <f>#REF!/1000</f>
        <v>#REF!</v>
      </c>
      <c r="M44" s="220" t="e">
        <f t="shared" si="3"/>
        <v>#REF!</v>
      </c>
      <c r="N44" s="167" t="e">
        <f>#REF!/1000</f>
        <v>#REF!</v>
      </c>
      <c r="O44" s="168" t="e">
        <f>#REF!/1000</f>
        <v>#REF!</v>
      </c>
      <c r="P44" s="220" t="e">
        <f t="shared" si="4"/>
        <v>#REF!</v>
      </c>
      <c r="Q44" s="170" t="e">
        <f>#REF!/1000</f>
        <v>#REF!</v>
      </c>
      <c r="R44" s="168" t="e">
        <f>#REF!/1000</f>
        <v>#REF!</v>
      </c>
      <c r="S44" s="220" t="e">
        <f t="shared" si="5"/>
        <v>#REF!</v>
      </c>
      <c r="T44" s="167" t="e">
        <f>#REF!/1000</f>
        <v>#REF!</v>
      </c>
      <c r="U44" s="168" t="e">
        <f>#REF!/1000</f>
        <v>#REF!</v>
      </c>
      <c r="V44" s="220" t="e">
        <f t="shared" si="6"/>
        <v>#REF!</v>
      </c>
      <c r="W44" s="170" t="e">
        <f>#REF!/1000</f>
        <v>#REF!</v>
      </c>
      <c r="X44" s="168" t="e">
        <f>#REF!/1000</f>
        <v>#REF!</v>
      </c>
      <c r="Y44" s="220" t="e">
        <f t="shared" si="7"/>
        <v>#REF!</v>
      </c>
      <c r="Z44" s="167" t="e">
        <f>#REF!/1000</f>
        <v>#REF!</v>
      </c>
      <c r="AA44" s="168" t="e">
        <f>#REF!/1000</f>
        <v>#REF!</v>
      </c>
      <c r="AB44" s="220">
        <f t="shared" si="9"/>
        <v>0</v>
      </c>
      <c r="AC44" s="170" t="e">
        <f>#REF!/1000</f>
        <v>#REF!</v>
      </c>
      <c r="AD44" s="168" t="e">
        <f>#REF!/1000</f>
        <v>#REF!</v>
      </c>
      <c r="AE44" s="220" t="e">
        <f t="shared" si="8"/>
        <v>#REF!</v>
      </c>
      <c r="AG44" s="219"/>
      <c r="AH44" s="219"/>
    </row>
    <row r="45" spans="1:34">
      <c r="A45" s="111" t="s">
        <v>595</v>
      </c>
      <c r="B45" s="167" t="e">
        <f t="shared" si="10"/>
        <v>#REF!</v>
      </c>
      <c r="C45" s="168" t="e">
        <f t="shared" si="11"/>
        <v>#REF!</v>
      </c>
      <c r="D45" s="220" t="e">
        <f t="shared" si="0"/>
        <v>#REF!</v>
      </c>
      <c r="E45" s="170" t="e">
        <f>#REF!/1000</f>
        <v>#REF!</v>
      </c>
      <c r="F45" s="168" t="e">
        <f>#REF!/1000</f>
        <v>#REF!</v>
      </c>
      <c r="G45" s="220" t="e">
        <f t="shared" si="1"/>
        <v>#REF!</v>
      </c>
      <c r="H45" s="167" t="e">
        <f>#REF!/1000</f>
        <v>#REF!</v>
      </c>
      <c r="I45" s="168" t="e">
        <f>#REF!/1000</f>
        <v>#REF!</v>
      </c>
      <c r="J45" s="220" t="e">
        <f t="shared" si="2"/>
        <v>#REF!</v>
      </c>
      <c r="K45" s="170" t="e">
        <f>#REF!/1000</f>
        <v>#REF!</v>
      </c>
      <c r="L45" s="168" t="e">
        <f>#REF!/1000</f>
        <v>#REF!</v>
      </c>
      <c r="M45" s="220" t="e">
        <f t="shared" si="3"/>
        <v>#REF!</v>
      </c>
      <c r="N45" s="167" t="e">
        <f>#REF!/1000</f>
        <v>#REF!</v>
      </c>
      <c r="O45" s="168" t="e">
        <f>#REF!/1000</f>
        <v>#REF!</v>
      </c>
      <c r="P45" s="220" t="e">
        <f t="shared" si="4"/>
        <v>#REF!</v>
      </c>
      <c r="Q45" s="170" t="e">
        <f>#REF!/1000</f>
        <v>#REF!</v>
      </c>
      <c r="R45" s="168" t="e">
        <f>#REF!/1000</f>
        <v>#REF!</v>
      </c>
      <c r="S45" s="220" t="e">
        <f t="shared" si="5"/>
        <v>#REF!</v>
      </c>
      <c r="T45" s="167" t="e">
        <f>#REF!/1000</f>
        <v>#REF!</v>
      </c>
      <c r="U45" s="168" t="e">
        <f>#REF!/1000</f>
        <v>#REF!</v>
      </c>
      <c r="V45" s="220" t="e">
        <f t="shared" si="6"/>
        <v>#REF!</v>
      </c>
      <c r="W45" s="170" t="e">
        <f>#REF!/1000</f>
        <v>#REF!</v>
      </c>
      <c r="X45" s="168" t="e">
        <f>#REF!/1000</f>
        <v>#REF!</v>
      </c>
      <c r="Y45" s="220" t="e">
        <f t="shared" si="7"/>
        <v>#REF!</v>
      </c>
      <c r="Z45" s="167" t="e">
        <f>#REF!/1000</f>
        <v>#REF!</v>
      </c>
      <c r="AA45" s="168" t="e">
        <f>#REF!/1000</f>
        <v>#REF!</v>
      </c>
      <c r="AB45" s="220">
        <f t="shared" si="9"/>
        <v>0</v>
      </c>
      <c r="AC45" s="170" t="e">
        <f>#REF!/1000</f>
        <v>#REF!</v>
      </c>
      <c r="AD45" s="168" t="e">
        <f>#REF!/1000</f>
        <v>#REF!</v>
      </c>
      <c r="AE45" s="220" t="e">
        <f t="shared" si="8"/>
        <v>#REF!</v>
      </c>
      <c r="AG45" s="219"/>
      <c r="AH45" s="219"/>
    </row>
    <row r="46" spans="1:34">
      <c r="A46" s="171" t="s">
        <v>596</v>
      </c>
      <c r="B46" s="172" t="e">
        <f t="shared" si="10"/>
        <v>#REF!</v>
      </c>
      <c r="C46" s="173" t="e">
        <f t="shared" si="11"/>
        <v>#REF!</v>
      </c>
      <c r="D46" s="221" t="e">
        <f t="shared" si="0"/>
        <v>#REF!</v>
      </c>
      <c r="E46" s="175" t="e">
        <f>#REF!/1000</f>
        <v>#REF!</v>
      </c>
      <c r="F46" s="173" t="e">
        <f>#REF!/1000</f>
        <v>#REF!</v>
      </c>
      <c r="G46" s="221" t="e">
        <f t="shared" si="1"/>
        <v>#REF!</v>
      </c>
      <c r="H46" s="172" t="e">
        <f>#REF!/1000</f>
        <v>#REF!</v>
      </c>
      <c r="I46" s="173" t="e">
        <f>#REF!/1000</f>
        <v>#REF!</v>
      </c>
      <c r="J46" s="221" t="e">
        <f t="shared" si="2"/>
        <v>#REF!</v>
      </c>
      <c r="K46" s="175" t="e">
        <f>#REF!/1000</f>
        <v>#REF!</v>
      </c>
      <c r="L46" s="173" t="e">
        <f>#REF!/1000</f>
        <v>#REF!</v>
      </c>
      <c r="M46" s="221" t="e">
        <f t="shared" si="3"/>
        <v>#REF!</v>
      </c>
      <c r="N46" s="172" t="e">
        <f>#REF!/1000</f>
        <v>#REF!</v>
      </c>
      <c r="O46" s="173" t="e">
        <f>#REF!/1000</f>
        <v>#REF!</v>
      </c>
      <c r="P46" s="221" t="e">
        <f t="shared" si="4"/>
        <v>#REF!</v>
      </c>
      <c r="Q46" s="175" t="e">
        <f>#REF!/1000</f>
        <v>#REF!</v>
      </c>
      <c r="R46" s="173" t="e">
        <f>#REF!/1000</f>
        <v>#REF!</v>
      </c>
      <c r="S46" s="221" t="e">
        <f t="shared" si="5"/>
        <v>#REF!</v>
      </c>
      <c r="T46" s="172" t="e">
        <f>#REF!/1000</f>
        <v>#REF!</v>
      </c>
      <c r="U46" s="173" t="e">
        <f>#REF!/1000</f>
        <v>#REF!</v>
      </c>
      <c r="V46" s="221" t="e">
        <f t="shared" si="6"/>
        <v>#REF!</v>
      </c>
      <c r="W46" s="175" t="e">
        <f>#REF!/1000</f>
        <v>#REF!</v>
      </c>
      <c r="X46" s="173" t="e">
        <f>#REF!/1000</f>
        <v>#REF!</v>
      </c>
      <c r="Y46" s="221" t="e">
        <f t="shared" si="7"/>
        <v>#REF!</v>
      </c>
      <c r="Z46" s="172" t="e">
        <f>#REF!/1000</f>
        <v>#REF!</v>
      </c>
      <c r="AA46" s="173" t="e">
        <f>#REF!/1000</f>
        <v>#REF!</v>
      </c>
      <c r="AB46" s="220">
        <f t="shared" si="9"/>
        <v>0</v>
      </c>
      <c r="AC46" s="175" t="e">
        <f>#REF!/1000</f>
        <v>#REF!</v>
      </c>
      <c r="AD46" s="173" t="e">
        <f>#REF!/1000</f>
        <v>#REF!</v>
      </c>
      <c r="AE46" s="221" t="e">
        <f t="shared" si="8"/>
        <v>#REF!</v>
      </c>
      <c r="AG46" s="219"/>
      <c r="AH46" s="219"/>
    </row>
    <row r="47" spans="1:34">
      <c r="A47" s="111" t="s">
        <v>597</v>
      </c>
      <c r="B47" s="176" t="e">
        <f t="shared" si="10"/>
        <v>#REF!</v>
      </c>
      <c r="C47" s="168" t="e">
        <f t="shared" si="11"/>
        <v>#REF!</v>
      </c>
      <c r="D47" s="220" t="e">
        <f t="shared" si="0"/>
        <v>#REF!</v>
      </c>
      <c r="E47" s="176" t="e">
        <f>#REF!/1000</f>
        <v>#REF!</v>
      </c>
      <c r="F47" s="168" t="e">
        <f>#REF!/1000</f>
        <v>#REF!</v>
      </c>
      <c r="G47" s="220" t="e">
        <f t="shared" si="1"/>
        <v>#REF!</v>
      </c>
      <c r="H47" s="176" t="e">
        <f>#REF!/1000</f>
        <v>#REF!</v>
      </c>
      <c r="I47" s="168" t="e">
        <f>#REF!/1000</f>
        <v>#REF!</v>
      </c>
      <c r="J47" s="220" t="e">
        <f t="shared" si="2"/>
        <v>#REF!</v>
      </c>
      <c r="K47" s="176" t="e">
        <f>#REF!/1000</f>
        <v>#REF!</v>
      </c>
      <c r="L47" s="168" t="e">
        <f>#REF!/1000</f>
        <v>#REF!</v>
      </c>
      <c r="M47" s="220" t="e">
        <f t="shared" si="3"/>
        <v>#REF!</v>
      </c>
      <c r="N47" s="176" t="e">
        <f>#REF!/1000</f>
        <v>#REF!</v>
      </c>
      <c r="O47" s="168" t="e">
        <f>#REF!/1000</f>
        <v>#REF!</v>
      </c>
      <c r="P47" s="220" t="e">
        <f t="shared" si="4"/>
        <v>#REF!</v>
      </c>
      <c r="Q47" s="176" t="e">
        <f>#REF!/1000</f>
        <v>#REF!</v>
      </c>
      <c r="R47" s="168" t="e">
        <f>#REF!/1000</f>
        <v>#REF!</v>
      </c>
      <c r="S47" s="220" t="e">
        <f t="shared" si="5"/>
        <v>#REF!</v>
      </c>
      <c r="T47" s="176" t="e">
        <f>#REF!/1000</f>
        <v>#REF!</v>
      </c>
      <c r="U47" s="168" t="e">
        <f>#REF!/1000</f>
        <v>#REF!</v>
      </c>
      <c r="V47" s="220" t="e">
        <f t="shared" si="6"/>
        <v>#REF!</v>
      </c>
      <c r="W47" s="176" t="e">
        <f>#REF!/1000</f>
        <v>#REF!</v>
      </c>
      <c r="X47" s="168" t="e">
        <f>#REF!/1000</f>
        <v>#REF!</v>
      </c>
      <c r="Y47" s="220" t="e">
        <f t="shared" si="7"/>
        <v>#REF!</v>
      </c>
      <c r="Z47" s="176" t="e">
        <f>#REF!/1000</f>
        <v>#REF!</v>
      </c>
      <c r="AA47" s="168" t="e">
        <f>#REF!/1000</f>
        <v>#REF!</v>
      </c>
      <c r="AB47" s="218">
        <f t="shared" si="9"/>
        <v>0</v>
      </c>
      <c r="AC47" s="176" t="e">
        <f>#REF!/1000</f>
        <v>#REF!</v>
      </c>
      <c r="AD47" s="168" t="e">
        <f>#REF!/1000</f>
        <v>#REF!</v>
      </c>
      <c r="AE47" s="220" t="e">
        <f t="shared" si="8"/>
        <v>#REF!</v>
      </c>
      <c r="AG47" s="219"/>
      <c r="AH47" s="219"/>
    </row>
    <row r="48" spans="1:34">
      <c r="A48" s="111" t="s">
        <v>598</v>
      </c>
      <c r="B48" s="176" t="e">
        <f t="shared" si="10"/>
        <v>#REF!</v>
      </c>
      <c r="C48" s="168" t="e">
        <f t="shared" si="11"/>
        <v>#REF!</v>
      </c>
      <c r="D48" s="220" t="e">
        <f t="shared" si="0"/>
        <v>#REF!</v>
      </c>
      <c r="E48" s="176" t="e">
        <f>#REF!/1000</f>
        <v>#REF!</v>
      </c>
      <c r="F48" s="168" t="e">
        <f>#REF!/1000</f>
        <v>#REF!</v>
      </c>
      <c r="G48" s="220" t="e">
        <f t="shared" si="1"/>
        <v>#REF!</v>
      </c>
      <c r="H48" s="176" t="e">
        <f>#REF!/1000</f>
        <v>#REF!</v>
      </c>
      <c r="I48" s="168" t="e">
        <f>#REF!/1000</f>
        <v>#REF!</v>
      </c>
      <c r="J48" s="220" t="e">
        <f t="shared" si="2"/>
        <v>#REF!</v>
      </c>
      <c r="K48" s="176" t="e">
        <f>#REF!/1000</f>
        <v>#REF!</v>
      </c>
      <c r="L48" s="168" t="e">
        <f>#REF!/1000</f>
        <v>#REF!</v>
      </c>
      <c r="M48" s="220" t="e">
        <f t="shared" si="3"/>
        <v>#REF!</v>
      </c>
      <c r="N48" s="176" t="e">
        <f>#REF!/1000</f>
        <v>#REF!</v>
      </c>
      <c r="O48" s="168" t="e">
        <f>#REF!/1000</f>
        <v>#REF!</v>
      </c>
      <c r="P48" s="220" t="e">
        <f t="shared" si="4"/>
        <v>#REF!</v>
      </c>
      <c r="Q48" s="176" t="e">
        <f>#REF!/1000</f>
        <v>#REF!</v>
      </c>
      <c r="R48" s="168" t="e">
        <f>#REF!/1000</f>
        <v>#REF!</v>
      </c>
      <c r="S48" s="220" t="e">
        <f t="shared" si="5"/>
        <v>#REF!</v>
      </c>
      <c r="T48" s="176" t="e">
        <f>#REF!/1000</f>
        <v>#REF!</v>
      </c>
      <c r="U48" s="168" t="e">
        <f>#REF!/1000</f>
        <v>#REF!</v>
      </c>
      <c r="V48" s="220" t="e">
        <f t="shared" si="6"/>
        <v>#REF!</v>
      </c>
      <c r="W48" s="176" t="e">
        <f>#REF!/1000</f>
        <v>#REF!</v>
      </c>
      <c r="X48" s="168" t="e">
        <f>#REF!/1000</f>
        <v>#REF!</v>
      </c>
      <c r="Y48" s="220" t="e">
        <f t="shared" si="7"/>
        <v>#REF!</v>
      </c>
      <c r="Z48" s="176" t="e">
        <f>#REF!/1000</f>
        <v>#REF!</v>
      </c>
      <c r="AA48" s="168" t="e">
        <f>#REF!/1000</f>
        <v>#REF!</v>
      </c>
      <c r="AB48" s="220">
        <f t="shared" si="9"/>
        <v>0</v>
      </c>
      <c r="AC48" s="176" t="e">
        <f>#REF!/1000</f>
        <v>#REF!</v>
      </c>
      <c r="AD48" s="168" t="e">
        <f>#REF!/1000</f>
        <v>#REF!</v>
      </c>
      <c r="AE48" s="220" t="e">
        <f t="shared" si="8"/>
        <v>#REF!</v>
      </c>
      <c r="AG48" s="219"/>
      <c r="AH48" s="219"/>
    </row>
    <row r="49" spans="1:34">
      <c r="A49" s="111" t="s">
        <v>599</v>
      </c>
      <c r="B49" s="176" t="e">
        <f t="shared" si="10"/>
        <v>#REF!</v>
      </c>
      <c r="C49" s="168" t="e">
        <f t="shared" si="11"/>
        <v>#REF!</v>
      </c>
      <c r="D49" s="220" t="e">
        <f t="shared" si="0"/>
        <v>#REF!</v>
      </c>
      <c r="E49" s="176" t="e">
        <f>#REF!/1000</f>
        <v>#REF!</v>
      </c>
      <c r="F49" s="168" t="e">
        <f>#REF!/1000</f>
        <v>#REF!</v>
      </c>
      <c r="G49" s="220" t="e">
        <f t="shared" si="1"/>
        <v>#REF!</v>
      </c>
      <c r="H49" s="176" t="e">
        <f>#REF!/1000</f>
        <v>#REF!</v>
      </c>
      <c r="I49" s="168" t="e">
        <f>#REF!/1000</f>
        <v>#REF!</v>
      </c>
      <c r="J49" s="220" t="e">
        <f t="shared" si="2"/>
        <v>#REF!</v>
      </c>
      <c r="K49" s="176" t="e">
        <f>#REF!/1000</f>
        <v>#REF!</v>
      </c>
      <c r="L49" s="168" t="e">
        <f>#REF!/1000</f>
        <v>#REF!</v>
      </c>
      <c r="M49" s="220" t="e">
        <f t="shared" si="3"/>
        <v>#REF!</v>
      </c>
      <c r="N49" s="176" t="e">
        <f>#REF!/1000</f>
        <v>#REF!</v>
      </c>
      <c r="O49" s="168" t="e">
        <f>#REF!/1000</f>
        <v>#REF!</v>
      </c>
      <c r="P49" s="220" t="e">
        <f t="shared" si="4"/>
        <v>#REF!</v>
      </c>
      <c r="Q49" s="176" t="e">
        <f>#REF!/1000</f>
        <v>#REF!</v>
      </c>
      <c r="R49" s="168" t="e">
        <f>#REF!/1000</f>
        <v>#REF!</v>
      </c>
      <c r="S49" s="220" t="e">
        <f t="shared" si="5"/>
        <v>#REF!</v>
      </c>
      <c r="T49" s="176" t="e">
        <f>#REF!/1000</f>
        <v>#REF!</v>
      </c>
      <c r="U49" s="168" t="e">
        <f>#REF!/1000</f>
        <v>#REF!</v>
      </c>
      <c r="V49" s="220" t="e">
        <f t="shared" si="6"/>
        <v>#REF!</v>
      </c>
      <c r="W49" s="176" t="e">
        <f>#REF!/1000</f>
        <v>#REF!</v>
      </c>
      <c r="X49" s="168" t="e">
        <f>#REF!/1000</f>
        <v>#REF!</v>
      </c>
      <c r="Y49" s="220" t="e">
        <f t="shared" si="7"/>
        <v>#REF!</v>
      </c>
      <c r="Z49" s="176" t="e">
        <f>#REF!/1000</f>
        <v>#REF!</v>
      </c>
      <c r="AA49" s="168" t="e">
        <f>#REF!/1000</f>
        <v>#REF!</v>
      </c>
      <c r="AB49" s="220">
        <f t="shared" si="9"/>
        <v>0</v>
      </c>
      <c r="AC49" s="176" t="e">
        <f>#REF!/1000</f>
        <v>#REF!</v>
      </c>
      <c r="AD49" s="168" t="e">
        <f>#REF!/1000</f>
        <v>#REF!</v>
      </c>
      <c r="AE49" s="220" t="e">
        <f t="shared" si="8"/>
        <v>#REF!</v>
      </c>
      <c r="AG49" s="219"/>
      <c r="AH49" s="219"/>
    </row>
    <row r="50" spans="1:34">
      <c r="A50" s="111" t="s">
        <v>600</v>
      </c>
      <c r="B50" s="176" t="e">
        <f t="shared" si="10"/>
        <v>#REF!</v>
      </c>
      <c r="C50" s="168" t="e">
        <f t="shared" si="11"/>
        <v>#REF!</v>
      </c>
      <c r="D50" s="220" t="e">
        <f t="shared" si="0"/>
        <v>#REF!</v>
      </c>
      <c r="E50" s="176" t="e">
        <f>#REF!/1000</f>
        <v>#REF!</v>
      </c>
      <c r="F50" s="168" t="e">
        <f>#REF!/1000</f>
        <v>#REF!</v>
      </c>
      <c r="G50" s="220" t="e">
        <f t="shared" si="1"/>
        <v>#REF!</v>
      </c>
      <c r="H50" s="176" t="e">
        <f>#REF!/1000</f>
        <v>#REF!</v>
      </c>
      <c r="I50" s="168" t="e">
        <f>#REF!/1000</f>
        <v>#REF!</v>
      </c>
      <c r="J50" s="220" t="e">
        <f t="shared" si="2"/>
        <v>#REF!</v>
      </c>
      <c r="K50" s="176" t="e">
        <f>#REF!/1000</f>
        <v>#REF!</v>
      </c>
      <c r="L50" s="168" t="e">
        <f>#REF!/1000</f>
        <v>#REF!</v>
      </c>
      <c r="M50" s="220" t="e">
        <f t="shared" si="3"/>
        <v>#REF!</v>
      </c>
      <c r="N50" s="176" t="e">
        <f>#REF!/1000</f>
        <v>#REF!</v>
      </c>
      <c r="O50" s="168" t="e">
        <f>#REF!/1000</f>
        <v>#REF!</v>
      </c>
      <c r="P50" s="220" t="e">
        <f t="shared" si="4"/>
        <v>#REF!</v>
      </c>
      <c r="Q50" s="176" t="e">
        <f>#REF!/1000</f>
        <v>#REF!</v>
      </c>
      <c r="R50" s="168" t="e">
        <f>#REF!/1000</f>
        <v>#REF!</v>
      </c>
      <c r="S50" s="220" t="e">
        <f t="shared" si="5"/>
        <v>#REF!</v>
      </c>
      <c r="T50" s="176" t="e">
        <f>#REF!/1000</f>
        <v>#REF!</v>
      </c>
      <c r="U50" s="168" t="e">
        <f>#REF!/1000</f>
        <v>#REF!</v>
      </c>
      <c r="V50" s="220" t="e">
        <f t="shared" si="6"/>
        <v>#REF!</v>
      </c>
      <c r="W50" s="176" t="e">
        <f>#REF!/1000</f>
        <v>#REF!</v>
      </c>
      <c r="X50" s="168" t="e">
        <f>#REF!/1000</f>
        <v>#REF!</v>
      </c>
      <c r="Y50" s="220" t="e">
        <f t="shared" si="7"/>
        <v>#REF!</v>
      </c>
      <c r="Z50" s="176" t="e">
        <f>#REF!/1000</f>
        <v>#REF!</v>
      </c>
      <c r="AA50" s="168" t="e">
        <f>#REF!/1000</f>
        <v>#REF!</v>
      </c>
      <c r="AB50" s="220">
        <f t="shared" si="9"/>
        <v>0</v>
      </c>
      <c r="AC50" s="176" t="e">
        <f>#REF!/1000</f>
        <v>#REF!</v>
      </c>
      <c r="AD50" s="168" t="e">
        <f>#REF!/1000</f>
        <v>#REF!</v>
      </c>
      <c r="AE50" s="220" t="e">
        <f t="shared" si="8"/>
        <v>#REF!</v>
      </c>
      <c r="AG50" s="219"/>
      <c r="AH50" s="219"/>
    </row>
    <row r="51" spans="1:34">
      <c r="A51" s="171" t="s">
        <v>601</v>
      </c>
      <c r="B51" s="176" t="e">
        <f t="shared" si="10"/>
        <v>#REF!</v>
      </c>
      <c r="C51" s="168" t="e">
        <f t="shared" si="11"/>
        <v>#REF!</v>
      </c>
      <c r="D51" s="220" t="e">
        <f t="shared" si="0"/>
        <v>#REF!</v>
      </c>
      <c r="E51" s="176" t="e">
        <f>#REF!/1000</f>
        <v>#REF!</v>
      </c>
      <c r="F51" s="168" t="e">
        <f>#REF!/1000</f>
        <v>#REF!</v>
      </c>
      <c r="G51" s="220" t="e">
        <f t="shared" si="1"/>
        <v>#REF!</v>
      </c>
      <c r="H51" s="176" t="e">
        <f>#REF!/1000</f>
        <v>#REF!</v>
      </c>
      <c r="I51" s="168" t="e">
        <f>#REF!/1000</f>
        <v>#REF!</v>
      </c>
      <c r="J51" s="220" t="e">
        <f t="shared" si="2"/>
        <v>#REF!</v>
      </c>
      <c r="K51" s="176" t="e">
        <f>#REF!/1000</f>
        <v>#REF!</v>
      </c>
      <c r="L51" s="168" t="e">
        <f>#REF!/1000</f>
        <v>#REF!</v>
      </c>
      <c r="M51" s="220" t="e">
        <f t="shared" si="3"/>
        <v>#REF!</v>
      </c>
      <c r="N51" s="176" t="e">
        <f>#REF!/1000</f>
        <v>#REF!</v>
      </c>
      <c r="O51" s="168" t="e">
        <f>#REF!/1000</f>
        <v>#REF!</v>
      </c>
      <c r="P51" s="220" t="e">
        <f t="shared" si="4"/>
        <v>#REF!</v>
      </c>
      <c r="Q51" s="176" t="e">
        <f>#REF!/1000</f>
        <v>#REF!</v>
      </c>
      <c r="R51" s="168" t="e">
        <f>#REF!/1000</f>
        <v>#REF!</v>
      </c>
      <c r="S51" s="220" t="e">
        <f t="shared" si="5"/>
        <v>#REF!</v>
      </c>
      <c r="T51" s="176" t="e">
        <f>#REF!/1000</f>
        <v>#REF!</v>
      </c>
      <c r="U51" s="168" t="e">
        <f>#REF!/1000</f>
        <v>#REF!</v>
      </c>
      <c r="V51" s="220" t="e">
        <f t="shared" si="6"/>
        <v>#REF!</v>
      </c>
      <c r="W51" s="176" t="e">
        <f>#REF!/1000</f>
        <v>#REF!</v>
      </c>
      <c r="X51" s="168" t="e">
        <f>#REF!/1000</f>
        <v>#REF!</v>
      </c>
      <c r="Y51" s="220" t="e">
        <f t="shared" si="7"/>
        <v>#REF!</v>
      </c>
      <c r="Z51" s="176" t="e">
        <f>#REF!/1000</f>
        <v>#REF!</v>
      </c>
      <c r="AA51" s="168" t="e">
        <f>#REF!/1000</f>
        <v>#REF!</v>
      </c>
      <c r="AB51" s="220">
        <f t="shared" si="9"/>
        <v>0</v>
      </c>
      <c r="AC51" s="176" t="e">
        <f>#REF!/1000</f>
        <v>#REF!</v>
      </c>
      <c r="AD51" s="168" t="e">
        <f>#REF!/1000</f>
        <v>#REF!</v>
      </c>
      <c r="AE51" s="220" t="e">
        <f t="shared" si="8"/>
        <v>#REF!</v>
      </c>
      <c r="AG51" s="219"/>
      <c r="AH51" s="219"/>
    </row>
    <row r="52" spans="1:34">
      <c r="A52" s="111" t="s">
        <v>602</v>
      </c>
      <c r="B52" s="163" t="e">
        <f t="shared" si="10"/>
        <v>#REF!</v>
      </c>
      <c r="C52" s="164" t="e">
        <f t="shared" si="11"/>
        <v>#REF!</v>
      </c>
      <c r="D52" s="218" t="e">
        <f t="shared" si="0"/>
        <v>#REF!</v>
      </c>
      <c r="E52" s="166" t="e">
        <f>#REF!/1000</f>
        <v>#REF!</v>
      </c>
      <c r="F52" s="164" t="e">
        <f>#REF!/1000</f>
        <v>#REF!</v>
      </c>
      <c r="G52" s="218" t="e">
        <f t="shared" si="1"/>
        <v>#REF!</v>
      </c>
      <c r="H52" s="163" t="e">
        <f>#REF!/1000</f>
        <v>#REF!</v>
      </c>
      <c r="I52" s="164" t="e">
        <f>#REF!/1000</f>
        <v>#REF!</v>
      </c>
      <c r="J52" s="218" t="e">
        <f t="shared" si="2"/>
        <v>#REF!</v>
      </c>
      <c r="K52" s="166" t="e">
        <f>#REF!/1000</f>
        <v>#REF!</v>
      </c>
      <c r="L52" s="164" t="e">
        <f>#REF!/1000</f>
        <v>#REF!</v>
      </c>
      <c r="M52" s="218" t="e">
        <f t="shared" si="3"/>
        <v>#REF!</v>
      </c>
      <c r="N52" s="163" t="e">
        <f>#REF!/1000</f>
        <v>#REF!</v>
      </c>
      <c r="O52" s="164" t="e">
        <f>#REF!/1000</f>
        <v>#REF!</v>
      </c>
      <c r="P52" s="218" t="e">
        <f t="shared" si="4"/>
        <v>#REF!</v>
      </c>
      <c r="Q52" s="166" t="e">
        <f>#REF!/1000</f>
        <v>#REF!</v>
      </c>
      <c r="R52" s="164" t="e">
        <f>#REF!/1000</f>
        <v>#REF!</v>
      </c>
      <c r="S52" s="218" t="e">
        <f t="shared" si="5"/>
        <v>#REF!</v>
      </c>
      <c r="T52" s="163" t="e">
        <f>#REF!/1000</f>
        <v>#REF!</v>
      </c>
      <c r="U52" s="164" t="e">
        <f>#REF!/1000</f>
        <v>#REF!</v>
      </c>
      <c r="V52" s="218" t="e">
        <f t="shared" si="6"/>
        <v>#REF!</v>
      </c>
      <c r="W52" s="166" t="e">
        <f>#REF!/1000</f>
        <v>#REF!</v>
      </c>
      <c r="X52" s="164" t="e">
        <f>#REF!/1000</f>
        <v>#REF!</v>
      </c>
      <c r="Y52" s="218" t="e">
        <f t="shared" si="7"/>
        <v>#REF!</v>
      </c>
      <c r="Z52" s="163" t="e">
        <f>#REF!/1000</f>
        <v>#REF!</v>
      </c>
      <c r="AA52" s="164" t="e">
        <f>#REF!/1000</f>
        <v>#REF!</v>
      </c>
      <c r="AB52" s="218">
        <f t="shared" si="9"/>
        <v>0</v>
      </c>
      <c r="AC52" s="166" t="e">
        <f>#REF!/1000</f>
        <v>#REF!</v>
      </c>
      <c r="AD52" s="164" t="e">
        <f>#REF!/1000</f>
        <v>#REF!</v>
      </c>
      <c r="AE52" s="218" t="e">
        <f t="shared" si="8"/>
        <v>#REF!</v>
      </c>
      <c r="AG52" s="219"/>
      <c r="AH52" s="219"/>
    </row>
    <row r="53" spans="1:34">
      <c r="A53" s="111" t="s">
        <v>603</v>
      </c>
      <c r="B53" s="167" t="e">
        <f t="shared" si="10"/>
        <v>#REF!</v>
      </c>
      <c r="C53" s="168" t="e">
        <f t="shared" si="11"/>
        <v>#REF!</v>
      </c>
      <c r="D53" s="220" t="e">
        <f t="shared" si="0"/>
        <v>#REF!</v>
      </c>
      <c r="E53" s="170" t="e">
        <f>#REF!/1000</f>
        <v>#REF!</v>
      </c>
      <c r="F53" s="168" t="e">
        <f>#REF!/1000</f>
        <v>#REF!</v>
      </c>
      <c r="G53" s="220" t="e">
        <f t="shared" si="1"/>
        <v>#REF!</v>
      </c>
      <c r="H53" s="167" t="e">
        <f>#REF!/1000</f>
        <v>#REF!</v>
      </c>
      <c r="I53" s="168" t="e">
        <f>#REF!/1000</f>
        <v>#REF!</v>
      </c>
      <c r="J53" s="220" t="e">
        <f t="shared" si="2"/>
        <v>#REF!</v>
      </c>
      <c r="K53" s="170" t="e">
        <f>#REF!/1000</f>
        <v>#REF!</v>
      </c>
      <c r="L53" s="168" t="e">
        <f>#REF!/1000</f>
        <v>#REF!</v>
      </c>
      <c r="M53" s="220" t="e">
        <f t="shared" si="3"/>
        <v>#REF!</v>
      </c>
      <c r="N53" s="167" t="e">
        <f>#REF!/1000</f>
        <v>#REF!</v>
      </c>
      <c r="O53" s="168" t="e">
        <f>#REF!/1000</f>
        <v>#REF!</v>
      </c>
      <c r="P53" s="220" t="e">
        <f t="shared" si="4"/>
        <v>#REF!</v>
      </c>
      <c r="Q53" s="170" t="e">
        <f>#REF!/1000</f>
        <v>#REF!</v>
      </c>
      <c r="R53" s="168" t="e">
        <f>#REF!/1000</f>
        <v>#REF!</v>
      </c>
      <c r="S53" s="220" t="e">
        <f t="shared" si="5"/>
        <v>#REF!</v>
      </c>
      <c r="T53" s="167" t="e">
        <f>#REF!/1000</f>
        <v>#REF!</v>
      </c>
      <c r="U53" s="168" t="e">
        <f>#REF!/1000</f>
        <v>#REF!</v>
      </c>
      <c r="V53" s="220" t="e">
        <f t="shared" si="6"/>
        <v>#REF!</v>
      </c>
      <c r="W53" s="170" t="e">
        <f>#REF!/1000</f>
        <v>#REF!</v>
      </c>
      <c r="X53" s="168" t="e">
        <f>#REF!/1000</f>
        <v>#REF!</v>
      </c>
      <c r="Y53" s="220" t="e">
        <f t="shared" si="7"/>
        <v>#REF!</v>
      </c>
      <c r="Z53" s="167" t="e">
        <f>#REF!/1000</f>
        <v>#REF!</v>
      </c>
      <c r="AA53" s="168" t="e">
        <f>#REF!/1000</f>
        <v>#REF!</v>
      </c>
      <c r="AB53" s="220">
        <f t="shared" si="9"/>
        <v>0</v>
      </c>
      <c r="AC53" s="170" t="e">
        <f>#REF!/1000</f>
        <v>#REF!</v>
      </c>
      <c r="AD53" s="168" t="e">
        <f>#REF!/1000</f>
        <v>#REF!</v>
      </c>
      <c r="AE53" s="220" t="e">
        <f t="shared" si="8"/>
        <v>#REF!</v>
      </c>
      <c r="AG53" s="219"/>
      <c r="AH53" s="219"/>
    </row>
    <row r="54" spans="1:34">
      <c r="A54" s="111" t="s">
        <v>604</v>
      </c>
      <c r="B54" s="167" t="e">
        <f t="shared" si="10"/>
        <v>#REF!</v>
      </c>
      <c r="C54" s="168" t="e">
        <f t="shared" si="11"/>
        <v>#REF!</v>
      </c>
      <c r="D54" s="220" t="e">
        <f t="shared" si="0"/>
        <v>#REF!</v>
      </c>
      <c r="E54" s="170" t="e">
        <f>#REF!/1000</f>
        <v>#REF!</v>
      </c>
      <c r="F54" s="168" t="e">
        <f>#REF!/1000</f>
        <v>#REF!</v>
      </c>
      <c r="G54" s="220" t="e">
        <f t="shared" si="1"/>
        <v>#REF!</v>
      </c>
      <c r="H54" s="167" t="e">
        <f>#REF!/1000</f>
        <v>#REF!</v>
      </c>
      <c r="I54" s="168" t="e">
        <f>#REF!/1000</f>
        <v>#REF!</v>
      </c>
      <c r="J54" s="220" t="e">
        <f t="shared" si="2"/>
        <v>#REF!</v>
      </c>
      <c r="K54" s="170" t="e">
        <f>#REF!/1000</f>
        <v>#REF!</v>
      </c>
      <c r="L54" s="168" t="e">
        <f>#REF!/1000</f>
        <v>#REF!</v>
      </c>
      <c r="M54" s="220" t="e">
        <f t="shared" si="3"/>
        <v>#REF!</v>
      </c>
      <c r="N54" s="167" t="e">
        <f>#REF!/1000</f>
        <v>#REF!</v>
      </c>
      <c r="O54" s="168" t="e">
        <f>#REF!/1000</f>
        <v>#REF!</v>
      </c>
      <c r="P54" s="220" t="e">
        <f t="shared" si="4"/>
        <v>#REF!</v>
      </c>
      <c r="Q54" s="170" t="e">
        <f>#REF!/1000</f>
        <v>#REF!</v>
      </c>
      <c r="R54" s="168" t="e">
        <f>#REF!/1000</f>
        <v>#REF!</v>
      </c>
      <c r="S54" s="220" t="e">
        <f t="shared" si="5"/>
        <v>#REF!</v>
      </c>
      <c r="T54" s="167" t="e">
        <f>#REF!/1000</f>
        <v>#REF!</v>
      </c>
      <c r="U54" s="168" t="e">
        <f>#REF!/1000</f>
        <v>#REF!</v>
      </c>
      <c r="V54" s="220" t="e">
        <f t="shared" si="6"/>
        <v>#REF!</v>
      </c>
      <c r="W54" s="170" t="e">
        <f>#REF!/1000</f>
        <v>#REF!</v>
      </c>
      <c r="X54" s="168" t="e">
        <f>#REF!/1000</f>
        <v>#REF!</v>
      </c>
      <c r="Y54" s="220" t="e">
        <f t="shared" si="7"/>
        <v>#REF!</v>
      </c>
      <c r="Z54" s="167" t="e">
        <f>#REF!/1000</f>
        <v>#REF!</v>
      </c>
      <c r="AA54" s="168" t="e">
        <f>#REF!/1000</f>
        <v>#REF!</v>
      </c>
      <c r="AB54" s="220">
        <f t="shared" si="9"/>
        <v>0</v>
      </c>
      <c r="AC54" s="170" t="e">
        <f>#REF!/1000</f>
        <v>#REF!</v>
      </c>
      <c r="AD54" s="168" t="e">
        <f>#REF!/1000</f>
        <v>#REF!</v>
      </c>
      <c r="AE54" s="220" t="e">
        <f t="shared" si="8"/>
        <v>#REF!</v>
      </c>
      <c r="AG54" s="219"/>
      <c r="AH54" s="219"/>
    </row>
    <row r="55" spans="1:34">
      <c r="A55" s="111" t="s">
        <v>605</v>
      </c>
      <c r="B55" s="167" t="e">
        <f t="shared" si="10"/>
        <v>#REF!</v>
      </c>
      <c r="C55" s="168" t="e">
        <f t="shared" si="11"/>
        <v>#REF!</v>
      </c>
      <c r="D55" s="220" t="e">
        <f t="shared" si="0"/>
        <v>#REF!</v>
      </c>
      <c r="E55" s="170" t="e">
        <f>#REF!/1000</f>
        <v>#REF!</v>
      </c>
      <c r="F55" s="168" t="e">
        <f>#REF!/1000</f>
        <v>#REF!</v>
      </c>
      <c r="G55" s="220" t="e">
        <f t="shared" si="1"/>
        <v>#REF!</v>
      </c>
      <c r="H55" s="167" t="e">
        <f>#REF!/1000</f>
        <v>#REF!</v>
      </c>
      <c r="I55" s="168" t="e">
        <f>#REF!/1000</f>
        <v>#REF!</v>
      </c>
      <c r="J55" s="220" t="e">
        <f t="shared" si="2"/>
        <v>#REF!</v>
      </c>
      <c r="K55" s="170" t="e">
        <f>#REF!/1000</f>
        <v>#REF!</v>
      </c>
      <c r="L55" s="168" t="e">
        <f>#REF!/1000</f>
        <v>#REF!</v>
      </c>
      <c r="M55" s="220" t="e">
        <f t="shared" si="3"/>
        <v>#REF!</v>
      </c>
      <c r="N55" s="167" t="e">
        <f>#REF!/1000</f>
        <v>#REF!</v>
      </c>
      <c r="O55" s="168" t="e">
        <f>#REF!/1000</f>
        <v>#REF!</v>
      </c>
      <c r="P55" s="220" t="e">
        <f t="shared" si="4"/>
        <v>#REF!</v>
      </c>
      <c r="Q55" s="170" t="e">
        <f>#REF!/1000</f>
        <v>#REF!</v>
      </c>
      <c r="R55" s="168" t="e">
        <f>#REF!/1000</f>
        <v>#REF!</v>
      </c>
      <c r="S55" s="220" t="e">
        <f t="shared" si="5"/>
        <v>#REF!</v>
      </c>
      <c r="T55" s="167" t="e">
        <f>#REF!/1000</f>
        <v>#REF!</v>
      </c>
      <c r="U55" s="168" t="e">
        <f>#REF!/1000</f>
        <v>#REF!</v>
      </c>
      <c r="V55" s="220" t="e">
        <f t="shared" si="6"/>
        <v>#REF!</v>
      </c>
      <c r="W55" s="170" t="e">
        <f>#REF!/1000</f>
        <v>#REF!</v>
      </c>
      <c r="X55" s="168" t="e">
        <f>#REF!/1000</f>
        <v>#REF!</v>
      </c>
      <c r="Y55" s="220" t="e">
        <f t="shared" si="7"/>
        <v>#REF!</v>
      </c>
      <c r="Z55" s="167" t="e">
        <f>#REF!/1000</f>
        <v>#REF!</v>
      </c>
      <c r="AA55" s="168" t="e">
        <f>#REF!/1000</f>
        <v>#REF!</v>
      </c>
      <c r="AB55" s="220">
        <f t="shared" si="9"/>
        <v>0</v>
      </c>
      <c r="AC55" s="170" t="e">
        <f>#REF!/1000</f>
        <v>#REF!</v>
      </c>
      <c r="AD55" s="168" t="e">
        <f>#REF!/1000</f>
        <v>#REF!</v>
      </c>
      <c r="AE55" s="220" t="e">
        <f t="shared" si="8"/>
        <v>#REF!</v>
      </c>
      <c r="AG55" s="219"/>
      <c r="AH55" s="219"/>
    </row>
    <row r="56" spans="1:34">
      <c r="A56" s="171" t="s">
        <v>606</v>
      </c>
      <c r="B56" s="172" t="e">
        <f t="shared" si="10"/>
        <v>#REF!</v>
      </c>
      <c r="C56" s="173" t="e">
        <f t="shared" si="11"/>
        <v>#REF!</v>
      </c>
      <c r="D56" s="221" t="e">
        <f t="shared" si="0"/>
        <v>#REF!</v>
      </c>
      <c r="E56" s="175" t="e">
        <f>#REF!/1000</f>
        <v>#REF!</v>
      </c>
      <c r="F56" s="173" t="e">
        <f>#REF!/1000</f>
        <v>#REF!</v>
      </c>
      <c r="G56" s="221" t="e">
        <f t="shared" si="1"/>
        <v>#REF!</v>
      </c>
      <c r="H56" s="172" t="e">
        <f>#REF!/1000</f>
        <v>#REF!</v>
      </c>
      <c r="I56" s="173" t="e">
        <f>#REF!/1000</f>
        <v>#REF!</v>
      </c>
      <c r="J56" s="221" t="e">
        <f t="shared" si="2"/>
        <v>#REF!</v>
      </c>
      <c r="K56" s="175" t="e">
        <f>#REF!/1000</f>
        <v>#REF!</v>
      </c>
      <c r="L56" s="173" t="e">
        <f>#REF!/1000</f>
        <v>#REF!</v>
      </c>
      <c r="M56" s="221" t="e">
        <f t="shared" si="3"/>
        <v>#REF!</v>
      </c>
      <c r="N56" s="172" t="e">
        <f>#REF!/1000</f>
        <v>#REF!</v>
      </c>
      <c r="O56" s="173" t="e">
        <f>#REF!/1000</f>
        <v>#REF!</v>
      </c>
      <c r="P56" s="221" t="e">
        <f t="shared" si="4"/>
        <v>#REF!</v>
      </c>
      <c r="Q56" s="175" t="e">
        <f>#REF!/1000</f>
        <v>#REF!</v>
      </c>
      <c r="R56" s="173" t="e">
        <f>#REF!/1000</f>
        <v>#REF!</v>
      </c>
      <c r="S56" s="221" t="e">
        <f t="shared" si="5"/>
        <v>#REF!</v>
      </c>
      <c r="T56" s="172" t="e">
        <f>#REF!/1000</f>
        <v>#REF!</v>
      </c>
      <c r="U56" s="173" t="e">
        <f>#REF!/1000</f>
        <v>#REF!</v>
      </c>
      <c r="V56" s="221" t="e">
        <f t="shared" si="6"/>
        <v>#REF!</v>
      </c>
      <c r="W56" s="175" t="e">
        <f>#REF!/1000</f>
        <v>#REF!</v>
      </c>
      <c r="X56" s="173" t="e">
        <f>#REF!/1000</f>
        <v>#REF!</v>
      </c>
      <c r="Y56" s="221" t="e">
        <f t="shared" si="7"/>
        <v>#REF!</v>
      </c>
      <c r="Z56" s="172" t="e">
        <f>#REF!/1000</f>
        <v>#REF!</v>
      </c>
      <c r="AA56" s="173" t="e">
        <f>#REF!/1000</f>
        <v>#REF!</v>
      </c>
      <c r="AB56" s="221">
        <f t="shared" si="9"/>
        <v>0</v>
      </c>
      <c r="AC56" s="175" t="e">
        <f>#REF!/1000</f>
        <v>#REF!</v>
      </c>
      <c r="AD56" s="173" t="e">
        <f>#REF!/1000</f>
        <v>#REF!</v>
      </c>
      <c r="AE56" s="221" t="e">
        <f t="shared" si="8"/>
        <v>#REF!</v>
      </c>
      <c r="AG56" s="219"/>
      <c r="AH56" s="219"/>
    </row>
    <row r="57" spans="1:34" ht="21.75" customHeight="1">
      <c r="B57" s="80" t="s">
        <v>666</v>
      </c>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H57" s="219"/>
    </row>
  </sheetData>
  <customSheetViews>
    <customSheetView guid="{6F28069D-A7F4-41D2-AA1B-4487F97E36F1}" showPageBreaks="1" printArea="1" showRuler="0">
      <pageMargins left="0.78740157480314965" right="0.39370078740157483" top="0.78740157480314965" bottom="0.59055118110236227" header="0.51181102362204722" footer="0.51181102362204722"/>
      <pageSetup paperSize="8" orientation="landscape" r:id="rId1"/>
      <headerFooter alignWithMargins="0"/>
    </customSheetView>
  </customSheetViews>
  <mergeCells count="13">
    <mergeCell ref="A3:A5"/>
    <mergeCell ref="B3:D4"/>
    <mergeCell ref="N3:P4"/>
    <mergeCell ref="Q3:S4"/>
    <mergeCell ref="E3:M3"/>
    <mergeCell ref="E4:G4"/>
    <mergeCell ref="H4:J4"/>
    <mergeCell ref="K4:M4"/>
    <mergeCell ref="AC3:AE4"/>
    <mergeCell ref="T3:AB3"/>
    <mergeCell ref="T4:V4"/>
    <mergeCell ref="W4:Y4"/>
    <mergeCell ref="Z4:AB4"/>
  </mergeCells>
  <phoneticPr fontId="2"/>
  <pageMargins left="0.78740157480314965" right="0.39370078740157483" top="0.78740157480314965" bottom="0.59055118110236227" header="0.51181102362204722" footer="0.51181102362204722"/>
  <pageSetup paperSize="8" orientation="landscape" r:id="rId2"/>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pageSetUpPr fitToPage="1"/>
  </sheetPr>
  <dimension ref="A1:P22"/>
  <sheetViews>
    <sheetView workbookViewId="0">
      <pane xSplit="1" ySplit="5" topLeftCell="B6" activePane="bottomRight" state="frozen"/>
      <selection sqref="A1:R1"/>
      <selection pane="topRight" sqref="A1:R1"/>
      <selection pane="bottomLeft" sqref="A1:R1"/>
      <selection pane="bottomRight"/>
    </sheetView>
  </sheetViews>
  <sheetFormatPr defaultColWidth="9" defaultRowHeight="13"/>
  <cols>
    <col min="1" max="1" width="16.90625" style="6" customWidth="1"/>
    <col min="2" max="2" width="15" style="5" bestFit="1" customWidth="1"/>
    <col min="3" max="3" width="12.6328125" style="5" customWidth="1"/>
    <col min="4" max="4" width="10.6328125" style="5" customWidth="1"/>
    <col min="5" max="5" width="13.6328125" style="5" customWidth="1"/>
    <col min="6" max="6" width="12.6328125" style="5" customWidth="1"/>
    <col min="7" max="7" width="10.6328125" style="5" customWidth="1"/>
    <col min="8" max="8" width="13.6328125" style="5" customWidth="1"/>
    <col min="9" max="9" width="12.6328125" style="5" customWidth="1"/>
    <col min="10" max="10" width="10.6328125" style="5" customWidth="1"/>
    <col min="11" max="11" width="13.6328125" style="5" customWidth="1"/>
    <col min="12" max="12" width="12.6328125" style="5" customWidth="1"/>
    <col min="13" max="13" width="10.6328125" style="5" customWidth="1"/>
    <col min="14" max="14" width="13.6328125" style="5" customWidth="1"/>
    <col min="15" max="15" width="12.6328125" style="5" customWidth="1"/>
    <col min="16" max="16" width="10.6328125" style="5" customWidth="1"/>
    <col min="17" max="16384" width="9" style="5"/>
  </cols>
  <sheetData>
    <row r="1" spans="1:16" ht="19">
      <c r="A1" s="3" t="s">
        <v>157</v>
      </c>
      <c r="B1" s="177"/>
      <c r="C1" s="177"/>
      <c r="D1" s="177"/>
      <c r="E1" s="177"/>
      <c r="F1" s="177"/>
      <c r="G1" s="177"/>
      <c r="H1" s="177"/>
      <c r="I1" s="177"/>
      <c r="J1" s="177"/>
      <c r="K1" s="177"/>
      <c r="L1" s="177"/>
      <c r="M1" s="177"/>
      <c r="N1" s="177"/>
      <c r="O1" s="177"/>
      <c r="P1" s="177"/>
    </row>
    <row r="2" spans="1:16">
      <c r="P2" s="8" t="s">
        <v>702</v>
      </c>
    </row>
    <row r="3" spans="1:16" ht="30" customHeight="1">
      <c r="A3" s="801" t="s">
        <v>554</v>
      </c>
      <c r="B3" s="766" t="s">
        <v>634</v>
      </c>
      <c r="C3" s="815"/>
      <c r="D3" s="767"/>
      <c r="E3" s="766" t="s">
        <v>635</v>
      </c>
      <c r="F3" s="815"/>
      <c r="G3" s="767"/>
      <c r="H3" s="766" t="s">
        <v>636</v>
      </c>
      <c r="I3" s="815"/>
      <c r="J3" s="767"/>
      <c r="K3" s="766" t="s">
        <v>637</v>
      </c>
      <c r="L3" s="815"/>
      <c r="M3" s="767"/>
      <c r="N3" s="766" t="s">
        <v>552</v>
      </c>
      <c r="O3" s="815"/>
      <c r="P3" s="767"/>
    </row>
    <row r="4" spans="1:16" ht="30" customHeight="1">
      <c r="A4" s="802"/>
      <c r="B4" s="148" t="s">
        <v>629</v>
      </c>
      <c r="C4" s="148" t="s">
        <v>631</v>
      </c>
      <c r="D4" s="148" t="s">
        <v>638</v>
      </c>
      <c r="E4" s="149" t="s">
        <v>639</v>
      </c>
      <c r="F4" s="148" t="s">
        <v>640</v>
      </c>
      <c r="G4" s="150" t="s">
        <v>638</v>
      </c>
      <c r="H4" s="148" t="s">
        <v>639</v>
      </c>
      <c r="I4" s="150" t="s">
        <v>640</v>
      </c>
      <c r="J4" s="148" t="s">
        <v>638</v>
      </c>
      <c r="K4" s="150" t="s">
        <v>639</v>
      </c>
      <c r="L4" s="148" t="s">
        <v>640</v>
      </c>
      <c r="M4" s="150" t="s">
        <v>638</v>
      </c>
      <c r="N4" s="148" t="s">
        <v>639</v>
      </c>
      <c r="O4" s="148" t="s">
        <v>640</v>
      </c>
      <c r="P4" s="148" t="s">
        <v>638</v>
      </c>
    </row>
    <row r="5" spans="1:16">
      <c r="A5" s="9"/>
      <c r="B5" s="16" t="s">
        <v>641</v>
      </c>
      <c r="C5" s="151" t="s">
        <v>641</v>
      </c>
      <c r="D5" s="16" t="s">
        <v>642</v>
      </c>
      <c r="E5" s="152" t="s">
        <v>643</v>
      </c>
      <c r="F5" s="16" t="s">
        <v>643</v>
      </c>
      <c r="G5" s="152" t="s">
        <v>642</v>
      </c>
      <c r="H5" s="16" t="s">
        <v>643</v>
      </c>
      <c r="I5" s="152" t="s">
        <v>643</v>
      </c>
      <c r="J5" s="16" t="s">
        <v>642</v>
      </c>
      <c r="K5" s="152" t="s">
        <v>643</v>
      </c>
      <c r="L5" s="16" t="s">
        <v>643</v>
      </c>
      <c r="M5" s="16" t="s">
        <v>642</v>
      </c>
      <c r="N5" s="152" t="s">
        <v>643</v>
      </c>
      <c r="O5" s="16" t="s">
        <v>643</v>
      </c>
      <c r="P5" s="178" t="s">
        <v>642</v>
      </c>
    </row>
    <row r="6" spans="1:16" s="19" customFormat="1" ht="33.75" customHeight="1">
      <c r="A6" s="127" t="s">
        <v>703</v>
      </c>
      <c r="B6" s="179">
        <v>1155799107</v>
      </c>
      <c r="C6" s="180">
        <v>6257609</v>
      </c>
      <c r="D6" s="181">
        <v>0.5414097451798775</v>
      </c>
      <c r="E6" s="180">
        <v>612057983</v>
      </c>
      <c r="F6" s="179">
        <v>3533374</v>
      </c>
      <c r="G6" s="181">
        <v>0.57729399797731262</v>
      </c>
      <c r="H6" s="179">
        <v>153966450</v>
      </c>
      <c r="I6" s="180">
        <v>1263030</v>
      </c>
      <c r="J6" s="181">
        <v>0.82032806497779232</v>
      </c>
      <c r="K6" s="180">
        <v>387918227</v>
      </c>
      <c r="L6" s="179">
        <v>1417605</v>
      </c>
      <c r="M6" s="181">
        <v>0.36543913158274977</v>
      </c>
      <c r="N6" s="180">
        <v>1856447</v>
      </c>
      <c r="O6" s="179">
        <v>43600</v>
      </c>
      <c r="P6" s="181">
        <v>2.3485722996670519</v>
      </c>
    </row>
    <row r="7" spans="1:16" s="19" customFormat="1" ht="33.75" customHeight="1">
      <c r="A7" s="127" t="s">
        <v>704</v>
      </c>
      <c r="B7" s="179">
        <v>1035667124</v>
      </c>
      <c r="C7" s="180">
        <v>6138485</v>
      </c>
      <c r="D7" s="181">
        <v>0.59270829958294591</v>
      </c>
      <c r="E7" s="180">
        <v>543921545</v>
      </c>
      <c r="F7" s="179">
        <v>3724965</v>
      </c>
      <c r="G7" s="181">
        <v>0.68483497927996217</v>
      </c>
      <c r="H7" s="179">
        <v>146817289</v>
      </c>
      <c r="I7" s="180">
        <v>1181797</v>
      </c>
      <c r="J7" s="181">
        <v>0.80494402808377696</v>
      </c>
      <c r="K7" s="180">
        <v>342741201</v>
      </c>
      <c r="L7" s="179">
        <v>1184326</v>
      </c>
      <c r="M7" s="181">
        <v>0.3455452675501362</v>
      </c>
      <c r="N7" s="180">
        <v>2187089</v>
      </c>
      <c r="O7" s="179">
        <v>47397</v>
      </c>
      <c r="P7" s="181">
        <v>2.1671271722367038</v>
      </c>
    </row>
    <row r="8" spans="1:16" s="19" customFormat="1" ht="33.75" customHeight="1">
      <c r="A8" s="128" t="s">
        <v>705</v>
      </c>
      <c r="B8" s="182">
        <v>1141517501</v>
      </c>
      <c r="C8" s="182">
        <v>7439194</v>
      </c>
      <c r="D8" s="184">
        <v>0.65169338126512</v>
      </c>
      <c r="E8" s="182">
        <v>607236606</v>
      </c>
      <c r="F8" s="182">
        <v>4925696</v>
      </c>
      <c r="G8" s="184">
        <v>0.81116585385828999</v>
      </c>
      <c r="H8" s="182">
        <v>157981275</v>
      </c>
      <c r="I8" s="182">
        <v>1112085</v>
      </c>
      <c r="J8" s="184">
        <v>0.70393469099423334</v>
      </c>
      <c r="K8" s="182">
        <v>373768104</v>
      </c>
      <c r="L8" s="182">
        <v>1345858</v>
      </c>
      <c r="M8" s="184">
        <v>0.36007834419172374</v>
      </c>
      <c r="N8" s="182">
        <v>2531516</v>
      </c>
      <c r="O8" s="182">
        <v>55555</v>
      </c>
      <c r="P8" s="184">
        <v>2.1945348162918976</v>
      </c>
    </row>
    <row r="9" spans="1:16" ht="33.75" customHeight="1">
      <c r="A9" s="33" t="s">
        <v>525</v>
      </c>
      <c r="B9" s="185">
        <v>901750045</v>
      </c>
      <c r="C9" s="186">
        <v>4857343</v>
      </c>
      <c r="D9" s="187">
        <v>0.538657361530822</v>
      </c>
      <c r="E9" s="186">
        <v>472537986</v>
      </c>
      <c r="F9" s="185">
        <v>2972113</v>
      </c>
      <c r="G9" s="188">
        <v>0.62896805930010469</v>
      </c>
      <c r="H9" s="185">
        <v>135146495</v>
      </c>
      <c r="I9" s="186">
        <v>894963</v>
      </c>
      <c r="J9" s="187">
        <v>0.66221695205635933</v>
      </c>
      <c r="K9" s="186">
        <v>293222909</v>
      </c>
      <c r="L9" s="185">
        <v>968331</v>
      </c>
      <c r="M9" s="187">
        <v>0.33023715756124639</v>
      </c>
      <c r="N9" s="186">
        <v>842655</v>
      </c>
      <c r="O9" s="185">
        <v>21936</v>
      </c>
      <c r="P9" s="189">
        <v>2.6032005981095465</v>
      </c>
    </row>
    <row r="10" spans="1:16" ht="33.75" customHeight="1">
      <c r="A10" s="33" t="s">
        <v>440</v>
      </c>
      <c r="B10" s="185">
        <v>474755338</v>
      </c>
      <c r="C10" s="186">
        <v>2811755</v>
      </c>
      <c r="D10" s="187">
        <v>0.59225347772708981</v>
      </c>
      <c r="E10" s="186">
        <v>249708840</v>
      </c>
      <c r="F10" s="185">
        <v>1712156</v>
      </c>
      <c r="G10" s="188">
        <v>0.68566094816667289</v>
      </c>
      <c r="H10" s="185">
        <v>69512294</v>
      </c>
      <c r="I10" s="186">
        <v>494201</v>
      </c>
      <c r="J10" s="187">
        <v>0.71095481325936383</v>
      </c>
      <c r="K10" s="186">
        <v>155079438</v>
      </c>
      <c r="L10" s="185">
        <v>592208</v>
      </c>
      <c r="M10" s="187">
        <v>0.38187396578004107</v>
      </c>
      <c r="N10" s="186">
        <v>454766</v>
      </c>
      <c r="O10" s="185">
        <v>13190</v>
      </c>
      <c r="P10" s="189">
        <v>2.9003927294476721</v>
      </c>
    </row>
    <row r="11" spans="1:16" ht="33.75" customHeight="1">
      <c r="A11" s="33" t="s">
        <v>527</v>
      </c>
      <c r="B11" s="185">
        <v>1240732</v>
      </c>
      <c r="C11" s="186">
        <v>6315</v>
      </c>
      <c r="D11" s="187">
        <v>0.50897373485974418</v>
      </c>
      <c r="E11" s="186">
        <v>654822</v>
      </c>
      <c r="F11" s="185">
        <v>4340</v>
      </c>
      <c r="G11" s="188">
        <v>0.66277553289290825</v>
      </c>
      <c r="H11" s="185">
        <v>169191</v>
      </c>
      <c r="I11" s="186">
        <v>1131</v>
      </c>
      <c r="J11" s="187">
        <v>0.66847527350745606</v>
      </c>
      <c r="K11" s="186">
        <v>415560</v>
      </c>
      <c r="L11" s="185">
        <v>801</v>
      </c>
      <c r="M11" s="187">
        <v>0.19275194917701416</v>
      </c>
      <c r="N11" s="186">
        <v>1159</v>
      </c>
      <c r="O11" s="185">
        <v>43</v>
      </c>
      <c r="P11" s="189">
        <v>3.7100949094046589</v>
      </c>
    </row>
    <row r="12" spans="1:16" ht="33.75" customHeight="1">
      <c r="A12" s="33" t="s">
        <v>457</v>
      </c>
      <c r="B12" s="185">
        <v>100142503</v>
      </c>
      <c r="C12" s="186">
        <v>343527</v>
      </c>
      <c r="D12" s="187">
        <v>0.34303816033038442</v>
      </c>
      <c r="E12" s="186">
        <v>52818676</v>
      </c>
      <c r="F12" s="185">
        <v>231504</v>
      </c>
      <c r="G12" s="188">
        <v>0.43829951360386238</v>
      </c>
      <c r="H12" s="185">
        <v>15059587</v>
      </c>
      <c r="I12" s="186">
        <v>65911</v>
      </c>
      <c r="J12" s="187">
        <v>0.43766804494704936</v>
      </c>
      <c r="K12" s="186">
        <v>32177331</v>
      </c>
      <c r="L12" s="185">
        <v>44134</v>
      </c>
      <c r="M12" s="187">
        <v>0.13715867235849985</v>
      </c>
      <c r="N12" s="186">
        <v>86909</v>
      </c>
      <c r="O12" s="185">
        <v>1978</v>
      </c>
      <c r="P12" s="189">
        <v>2.2759438032884973</v>
      </c>
    </row>
    <row r="13" spans="1:16" ht="33.75" customHeight="1">
      <c r="A13" s="92" t="s">
        <v>458</v>
      </c>
      <c r="B13" s="190">
        <v>325611472</v>
      </c>
      <c r="C13" s="191">
        <v>1695746</v>
      </c>
      <c r="D13" s="192">
        <v>0.52078816191095378</v>
      </c>
      <c r="E13" s="191">
        <v>169355648</v>
      </c>
      <c r="F13" s="190">
        <v>1024113</v>
      </c>
      <c r="G13" s="193">
        <v>0.60471145314267882</v>
      </c>
      <c r="H13" s="190">
        <v>50405423</v>
      </c>
      <c r="I13" s="191">
        <v>333720</v>
      </c>
      <c r="J13" s="192">
        <v>0.66207161876213205</v>
      </c>
      <c r="K13" s="191">
        <v>105550580</v>
      </c>
      <c r="L13" s="190">
        <v>331188</v>
      </c>
      <c r="M13" s="192">
        <v>0.31377184284539222</v>
      </c>
      <c r="N13" s="191">
        <v>299821</v>
      </c>
      <c r="O13" s="190">
        <v>6725</v>
      </c>
      <c r="P13" s="194">
        <v>2.2430049929791442</v>
      </c>
    </row>
    <row r="14" spans="1:16" ht="33.75" customHeight="1">
      <c r="A14" s="33" t="s">
        <v>139</v>
      </c>
      <c r="B14" s="185">
        <v>239766143</v>
      </c>
      <c r="C14" s="186">
        <v>2580538</v>
      </c>
      <c r="D14" s="187">
        <v>1.0762728914565722</v>
      </c>
      <c r="E14" s="186">
        <v>134698025</v>
      </c>
      <c r="F14" s="185">
        <v>1952988</v>
      </c>
      <c r="G14" s="188">
        <v>1.4499009914956067</v>
      </c>
      <c r="H14" s="185">
        <v>22834381</v>
      </c>
      <c r="I14" s="186">
        <v>216723</v>
      </c>
      <c r="J14" s="187">
        <v>0.94910827668155306</v>
      </c>
      <c r="K14" s="186">
        <v>80544905</v>
      </c>
      <c r="L14" s="185">
        <v>377237</v>
      </c>
      <c r="M14" s="187">
        <v>0.46835613003702714</v>
      </c>
      <c r="N14" s="186">
        <v>1688832</v>
      </c>
      <c r="O14" s="185">
        <v>33590</v>
      </c>
      <c r="P14" s="189">
        <v>1.9889485751098983</v>
      </c>
    </row>
    <row r="15" spans="1:16" ht="33.75" customHeight="1" thickBot="1">
      <c r="A15" s="33" t="s">
        <v>140</v>
      </c>
      <c r="B15" s="195">
        <v>1313</v>
      </c>
      <c r="C15" s="196">
        <v>1313</v>
      </c>
      <c r="D15" s="197">
        <v>100</v>
      </c>
      <c r="E15" s="196">
        <v>595</v>
      </c>
      <c r="F15" s="195">
        <v>595</v>
      </c>
      <c r="G15" s="198">
        <v>100</v>
      </c>
      <c r="H15" s="195">
        <v>399</v>
      </c>
      <c r="I15" s="196">
        <v>399</v>
      </c>
      <c r="J15" s="197">
        <v>100</v>
      </c>
      <c r="K15" s="196">
        <v>290</v>
      </c>
      <c r="L15" s="195">
        <v>290</v>
      </c>
      <c r="M15" s="197">
        <v>100</v>
      </c>
      <c r="N15" s="196">
        <v>29</v>
      </c>
      <c r="O15" s="195">
        <v>29</v>
      </c>
      <c r="P15" s="199">
        <v>100</v>
      </c>
    </row>
    <row r="16" spans="1:16" ht="27.75" customHeight="1" thickTop="1">
      <c r="A16" s="200" t="s">
        <v>633</v>
      </c>
      <c r="B16" s="201" t="s">
        <v>653</v>
      </c>
      <c r="C16" s="201" t="s">
        <v>654</v>
      </c>
      <c r="D16" s="202" t="s">
        <v>648</v>
      </c>
      <c r="E16" s="201" t="s">
        <v>653</v>
      </c>
      <c r="F16" s="201" t="s">
        <v>654</v>
      </c>
      <c r="G16" s="203" t="s">
        <v>638</v>
      </c>
      <c r="H16" s="204" t="s">
        <v>653</v>
      </c>
      <c r="I16" s="201" t="s">
        <v>654</v>
      </c>
      <c r="J16" s="201" t="s">
        <v>638</v>
      </c>
      <c r="K16" s="205" t="s">
        <v>655</v>
      </c>
      <c r="L16" s="201" t="s">
        <v>656</v>
      </c>
      <c r="M16" s="205" t="s">
        <v>638</v>
      </c>
      <c r="N16" s="903" t="s">
        <v>679</v>
      </c>
      <c r="O16" s="903" t="s">
        <v>680</v>
      </c>
      <c r="P16" s="201" t="s">
        <v>638</v>
      </c>
    </row>
    <row r="17" spans="1:16">
      <c r="A17" s="90"/>
      <c r="B17" s="206"/>
      <c r="C17" s="207"/>
      <c r="D17" s="206" t="s">
        <v>642</v>
      </c>
      <c r="E17" s="208"/>
      <c r="F17" s="206"/>
      <c r="G17" s="206" t="s">
        <v>642</v>
      </c>
      <c r="H17" s="208"/>
      <c r="I17" s="206"/>
      <c r="J17" s="206" t="s">
        <v>642</v>
      </c>
      <c r="K17" s="208"/>
      <c r="L17" s="206"/>
      <c r="M17" s="206" t="s">
        <v>642</v>
      </c>
      <c r="N17" s="904"/>
      <c r="O17" s="904"/>
      <c r="P17" s="209" t="s">
        <v>642</v>
      </c>
    </row>
    <row r="18" spans="1:16" ht="37.5" customHeight="1">
      <c r="A18" s="92" t="s">
        <v>644</v>
      </c>
      <c r="B18" s="190">
        <v>2797038</v>
      </c>
      <c r="C18" s="191">
        <v>1491739</v>
      </c>
      <c r="D18" s="192">
        <v>53.332811352580833</v>
      </c>
      <c r="E18" s="191">
        <v>1128327</v>
      </c>
      <c r="F18" s="190">
        <v>688726</v>
      </c>
      <c r="G18" s="193">
        <v>61.03957452050691</v>
      </c>
      <c r="H18" s="190">
        <v>817573</v>
      </c>
      <c r="I18" s="191">
        <v>392855</v>
      </c>
      <c r="J18" s="192">
        <v>48.051366666952063</v>
      </c>
      <c r="K18" s="191">
        <v>713686</v>
      </c>
      <c r="L18" s="190">
        <v>387941</v>
      </c>
      <c r="M18" s="192">
        <v>54.357378454950776</v>
      </c>
      <c r="N18" s="191">
        <v>137452</v>
      </c>
      <c r="O18" s="190">
        <v>22217</v>
      </c>
      <c r="P18" s="194">
        <v>16.163460699007654</v>
      </c>
    </row>
    <row r="19" spans="1:16" ht="16.5" customHeight="1">
      <c r="A19" s="80" t="s">
        <v>645</v>
      </c>
    </row>
    <row r="20" spans="1:16" ht="16.5" customHeight="1">
      <c r="A20" s="80" t="s">
        <v>95</v>
      </c>
    </row>
    <row r="21" spans="1:16" ht="16.5" customHeight="1">
      <c r="A21" s="80" t="s">
        <v>96</v>
      </c>
    </row>
    <row r="22" spans="1:16" ht="16.5" customHeight="1">
      <c r="A22" s="80"/>
    </row>
  </sheetData>
  <customSheetViews>
    <customSheetView guid="{6F28069D-A7F4-41D2-AA1B-4487F97E36F1}" showRuler="0">
      <pageMargins left="0.59055118110236227" right="0.39370078740157483" top="0.78740157480314965" bottom="0.78740157480314965" header="0.51181102362204722" footer="0.51181102362204722"/>
      <pageSetup paperSize="8" orientation="landscape" r:id="rId1"/>
      <headerFooter alignWithMargins="0"/>
    </customSheetView>
  </customSheetViews>
  <mergeCells count="8">
    <mergeCell ref="N16:N17"/>
    <mergeCell ref="O16:O17"/>
    <mergeCell ref="N3:P3"/>
    <mergeCell ref="A3:A4"/>
    <mergeCell ref="E3:G3"/>
    <mergeCell ref="H3:J3"/>
    <mergeCell ref="K3:M3"/>
    <mergeCell ref="B3:D3"/>
  </mergeCells>
  <phoneticPr fontId="2"/>
  <pageMargins left="0.59055118110236227" right="0.39370078740157483" top="0.59055118110236227" bottom="0.78740157480314965" header="0.51181102362204722" footer="0.51181102362204722"/>
  <pageSetup paperSize="9" scale="68" orientation="landscape" r:id="rId2"/>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dimension ref="A1:P56"/>
  <sheetViews>
    <sheetView zoomScaleNormal="100" workbookViewId="0">
      <pane xSplit="1" ySplit="8" topLeftCell="B9" activePane="bottomRight" state="frozen"/>
      <selection sqref="A1:R1"/>
      <selection pane="topRight" sqref="A1:R1"/>
      <selection pane="bottomLeft" sqref="A1:R1"/>
      <selection pane="bottomRight"/>
    </sheetView>
  </sheetViews>
  <sheetFormatPr defaultColWidth="9" defaultRowHeight="13"/>
  <cols>
    <col min="1" max="1" width="15.6328125" style="130" customWidth="1"/>
    <col min="2" max="2" width="13.90625" style="130" bestFit="1" customWidth="1"/>
    <col min="3" max="3" width="11.6328125" style="130" bestFit="1" customWidth="1"/>
    <col min="4" max="4" width="7.453125" style="130" bestFit="1" customWidth="1"/>
    <col min="5" max="5" width="13.90625" style="130" bestFit="1" customWidth="1"/>
    <col min="6" max="6" width="11.6328125" style="130" bestFit="1" customWidth="1"/>
    <col min="7" max="7" width="7.453125" style="130" bestFit="1" customWidth="1"/>
    <col min="8" max="8" width="13.90625" style="130" bestFit="1" customWidth="1"/>
    <col min="9" max="9" width="11.6328125" style="130" bestFit="1" customWidth="1"/>
    <col min="10" max="10" width="7.453125" style="130" bestFit="1" customWidth="1"/>
    <col min="11" max="11" width="13.90625" style="130" bestFit="1" customWidth="1"/>
    <col min="12" max="12" width="11.6328125" style="130" bestFit="1" customWidth="1"/>
    <col min="13" max="13" width="7.453125" style="130" customWidth="1"/>
    <col min="14" max="15" width="9.453125" style="130" bestFit="1" customWidth="1"/>
    <col min="16" max="16" width="7.453125" style="130" customWidth="1"/>
    <col min="17" max="16384" width="9" style="130"/>
  </cols>
  <sheetData>
    <row r="1" spans="1:16" s="5" customFormat="1" ht="27.25" customHeight="1">
      <c r="A1" s="3" t="s">
        <v>649</v>
      </c>
      <c r="B1" s="146"/>
      <c r="C1" s="146"/>
      <c r="D1" s="146"/>
      <c r="E1" s="146"/>
      <c r="F1" s="146"/>
      <c r="G1" s="146"/>
      <c r="H1" s="146"/>
      <c r="I1" s="146"/>
      <c r="J1" s="146"/>
      <c r="K1" s="146"/>
      <c r="L1" s="146"/>
      <c r="M1" s="146"/>
      <c r="N1" s="146"/>
      <c r="O1" s="146"/>
      <c r="P1" s="146"/>
    </row>
    <row r="2" spans="1:16" s="5" customFormat="1" ht="19.5" customHeight="1">
      <c r="A2" s="6"/>
      <c r="P2" s="8" t="s">
        <v>702</v>
      </c>
    </row>
    <row r="3" spans="1:16" s="5" customFormat="1" ht="23.25" customHeight="1">
      <c r="A3" s="840" t="s">
        <v>657</v>
      </c>
      <c r="B3" s="771" t="s">
        <v>519</v>
      </c>
      <c r="C3" s="771"/>
      <c r="D3" s="771"/>
      <c r="E3" s="771" t="s">
        <v>542</v>
      </c>
      <c r="F3" s="771"/>
      <c r="G3" s="771"/>
      <c r="H3" s="771" t="s">
        <v>555</v>
      </c>
      <c r="I3" s="771"/>
      <c r="J3" s="771"/>
      <c r="K3" s="771" t="s">
        <v>461</v>
      </c>
      <c r="L3" s="771"/>
      <c r="M3" s="771"/>
      <c r="N3" s="771" t="s">
        <v>551</v>
      </c>
      <c r="O3" s="771"/>
      <c r="P3" s="771"/>
    </row>
    <row r="4" spans="1:16" s="5" customFormat="1" ht="23.25" customHeight="1">
      <c r="A4" s="772"/>
      <c r="B4" s="148" t="s">
        <v>628</v>
      </c>
      <c r="C4" s="148" t="s">
        <v>630</v>
      </c>
      <c r="D4" s="148" t="s">
        <v>632</v>
      </c>
      <c r="E4" s="149" t="s">
        <v>628</v>
      </c>
      <c r="F4" s="148" t="s">
        <v>630</v>
      </c>
      <c r="G4" s="150" t="s">
        <v>632</v>
      </c>
      <c r="H4" s="148" t="s">
        <v>628</v>
      </c>
      <c r="I4" s="150" t="s">
        <v>630</v>
      </c>
      <c r="J4" s="148" t="s">
        <v>632</v>
      </c>
      <c r="K4" s="150" t="s">
        <v>628</v>
      </c>
      <c r="L4" s="148" t="s">
        <v>630</v>
      </c>
      <c r="M4" s="150" t="s">
        <v>632</v>
      </c>
      <c r="N4" s="148" t="s">
        <v>628</v>
      </c>
      <c r="O4" s="148" t="s">
        <v>630</v>
      </c>
      <c r="P4" s="148" t="s">
        <v>632</v>
      </c>
    </row>
    <row r="5" spans="1:16" s="5" customFormat="1">
      <c r="A5" s="9"/>
      <c r="B5" s="151" t="s">
        <v>523</v>
      </c>
      <c r="C5" s="16" t="s">
        <v>523</v>
      </c>
      <c r="D5" s="152" t="s">
        <v>642</v>
      </c>
      <c r="E5" s="151" t="s">
        <v>523</v>
      </c>
      <c r="F5" s="151" t="s">
        <v>523</v>
      </c>
      <c r="G5" s="16" t="s">
        <v>642</v>
      </c>
      <c r="H5" s="151" t="s">
        <v>523</v>
      </c>
      <c r="I5" s="16" t="s">
        <v>523</v>
      </c>
      <c r="J5" s="152" t="s">
        <v>642</v>
      </c>
      <c r="K5" s="151" t="s">
        <v>523</v>
      </c>
      <c r="L5" s="151" t="s">
        <v>523</v>
      </c>
      <c r="M5" s="16" t="s">
        <v>642</v>
      </c>
      <c r="N5" s="151" t="s">
        <v>523</v>
      </c>
      <c r="O5" s="151" t="s">
        <v>523</v>
      </c>
      <c r="P5" s="16" t="s">
        <v>642</v>
      </c>
    </row>
    <row r="6" spans="1:16">
      <c r="A6" s="153" t="s">
        <v>703</v>
      </c>
      <c r="B6" s="154">
        <v>931887073</v>
      </c>
      <c r="C6" s="155">
        <v>4769815</v>
      </c>
      <c r="D6" s="156">
        <v>0.51184474366026533</v>
      </c>
      <c r="E6" s="157">
        <v>493522296</v>
      </c>
      <c r="F6" s="155">
        <v>2647276</v>
      </c>
      <c r="G6" s="156">
        <v>0.53640453966440449</v>
      </c>
      <c r="H6" s="154">
        <v>132687799</v>
      </c>
      <c r="I6" s="155">
        <v>1027141</v>
      </c>
      <c r="J6" s="156">
        <v>0.77410357828001952</v>
      </c>
      <c r="K6" s="157">
        <v>305052275</v>
      </c>
      <c r="L6" s="155">
        <v>1078021</v>
      </c>
      <c r="M6" s="156">
        <v>0.35338893964976986</v>
      </c>
      <c r="N6" s="154">
        <v>624703</v>
      </c>
      <c r="O6" s="155">
        <v>17377</v>
      </c>
      <c r="P6" s="156">
        <v>2.7816418362005626</v>
      </c>
    </row>
    <row r="7" spans="1:16">
      <c r="A7" s="153" t="s">
        <v>704</v>
      </c>
      <c r="B7" s="154">
        <v>835711790</v>
      </c>
      <c r="C7" s="155">
        <v>4501225</v>
      </c>
      <c r="D7" s="156">
        <v>0.53860972812170094</v>
      </c>
      <c r="E7" s="157">
        <v>437544292</v>
      </c>
      <c r="F7" s="155">
        <v>2628403</v>
      </c>
      <c r="G7" s="156">
        <v>0.60071701266759991</v>
      </c>
      <c r="H7" s="154">
        <v>126268807</v>
      </c>
      <c r="I7" s="155">
        <v>955390</v>
      </c>
      <c r="J7" s="156">
        <v>0.75663184178179499</v>
      </c>
      <c r="K7" s="157">
        <v>271171153</v>
      </c>
      <c r="L7" s="155">
        <v>898487</v>
      </c>
      <c r="M7" s="156">
        <v>0.3313357597443265</v>
      </c>
      <c r="N7" s="154">
        <v>727538</v>
      </c>
      <c r="O7" s="155">
        <v>18945</v>
      </c>
      <c r="P7" s="156">
        <v>2.6039876954880707</v>
      </c>
    </row>
    <row r="8" spans="1:16">
      <c r="A8" s="158" t="s">
        <v>705</v>
      </c>
      <c r="B8" s="159">
        <v>901750045</v>
      </c>
      <c r="C8" s="160">
        <v>4857343</v>
      </c>
      <c r="D8" s="161">
        <v>0.538657361530822</v>
      </c>
      <c r="E8" s="162">
        <v>472537986</v>
      </c>
      <c r="F8" s="160">
        <v>2972113</v>
      </c>
      <c r="G8" s="161">
        <v>0.62896805930010469</v>
      </c>
      <c r="H8" s="159">
        <v>135146495</v>
      </c>
      <c r="I8" s="160">
        <v>894963</v>
      </c>
      <c r="J8" s="161">
        <v>0.66221695205635933</v>
      </c>
      <c r="K8" s="162">
        <v>293222909</v>
      </c>
      <c r="L8" s="160">
        <v>968331</v>
      </c>
      <c r="M8" s="161">
        <v>0.33023715756124639</v>
      </c>
      <c r="N8" s="159">
        <v>842655</v>
      </c>
      <c r="O8" s="160">
        <v>21936</v>
      </c>
      <c r="P8" s="161">
        <v>2.6032005981095465</v>
      </c>
    </row>
    <row r="9" spans="1:16">
      <c r="A9" s="111" t="s">
        <v>560</v>
      </c>
      <c r="B9" s="163">
        <v>32867101</v>
      </c>
      <c r="C9" s="164">
        <v>153874</v>
      </c>
      <c r="D9" s="165">
        <v>0.46817028371318786</v>
      </c>
      <c r="E9" s="166">
        <v>17122898</v>
      </c>
      <c r="F9" s="164">
        <v>95711</v>
      </c>
      <c r="G9" s="165">
        <v>0.55896496025380749</v>
      </c>
      <c r="H9" s="163">
        <v>4520233</v>
      </c>
      <c r="I9" s="164">
        <v>27165</v>
      </c>
      <c r="J9" s="165">
        <v>0.60096459629404064</v>
      </c>
      <c r="K9" s="166">
        <v>11205379</v>
      </c>
      <c r="L9" s="164">
        <v>30669</v>
      </c>
      <c r="M9" s="165">
        <v>0.27369890835463934</v>
      </c>
      <c r="N9" s="163">
        <v>18591</v>
      </c>
      <c r="O9" s="164">
        <v>329</v>
      </c>
      <c r="P9" s="165">
        <v>1.7696734979291053</v>
      </c>
    </row>
    <row r="10" spans="1:16">
      <c r="A10" s="111" t="s">
        <v>561</v>
      </c>
      <c r="B10" s="167">
        <v>8509883</v>
      </c>
      <c r="C10" s="168">
        <v>33743</v>
      </c>
      <c r="D10" s="169">
        <v>0.39651543975398951</v>
      </c>
      <c r="E10" s="170">
        <v>4447332</v>
      </c>
      <c r="F10" s="168">
        <v>22548</v>
      </c>
      <c r="G10" s="169">
        <v>0.50700060170906958</v>
      </c>
      <c r="H10" s="167">
        <v>998632</v>
      </c>
      <c r="I10" s="168">
        <v>5178</v>
      </c>
      <c r="J10" s="169">
        <v>0.51850932075078715</v>
      </c>
      <c r="K10" s="170">
        <v>3061145</v>
      </c>
      <c r="L10" s="168">
        <v>5951</v>
      </c>
      <c r="M10" s="169">
        <v>0.19440438136710284</v>
      </c>
      <c r="N10" s="167">
        <v>2774</v>
      </c>
      <c r="O10" s="168">
        <v>66</v>
      </c>
      <c r="P10" s="169">
        <v>2.3792357606344625</v>
      </c>
    </row>
    <row r="11" spans="1:16">
      <c r="A11" s="111" t="s">
        <v>562</v>
      </c>
      <c r="B11" s="167">
        <v>8218891</v>
      </c>
      <c r="C11" s="168">
        <v>31529</v>
      </c>
      <c r="D11" s="169">
        <v>0.38361623240897103</v>
      </c>
      <c r="E11" s="170">
        <v>4245226</v>
      </c>
      <c r="F11" s="168">
        <v>19018</v>
      </c>
      <c r="G11" s="169">
        <v>0.44798557249955595</v>
      </c>
      <c r="H11" s="167">
        <v>1098619</v>
      </c>
      <c r="I11" s="168">
        <v>5700</v>
      </c>
      <c r="J11" s="169">
        <v>0.51883318966811975</v>
      </c>
      <c r="K11" s="170">
        <v>2870437</v>
      </c>
      <c r="L11" s="168">
        <v>6712</v>
      </c>
      <c r="M11" s="169">
        <v>0.23383199143545041</v>
      </c>
      <c r="N11" s="167">
        <v>4609</v>
      </c>
      <c r="O11" s="168">
        <v>99</v>
      </c>
      <c r="P11" s="169">
        <v>2.1479713603818613</v>
      </c>
    </row>
    <row r="12" spans="1:16">
      <c r="A12" s="111" t="s">
        <v>563</v>
      </c>
      <c r="B12" s="167">
        <v>17588982</v>
      </c>
      <c r="C12" s="168">
        <v>84541</v>
      </c>
      <c r="D12" s="169">
        <v>0.4806474871598595</v>
      </c>
      <c r="E12" s="170">
        <v>9059733</v>
      </c>
      <c r="F12" s="168">
        <v>55248</v>
      </c>
      <c r="G12" s="169">
        <v>0.60981929599912055</v>
      </c>
      <c r="H12" s="167">
        <v>2454899</v>
      </c>
      <c r="I12" s="168">
        <v>13818</v>
      </c>
      <c r="J12" s="169">
        <v>0.56287448078311975</v>
      </c>
      <c r="K12" s="170">
        <v>6061466</v>
      </c>
      <c r="L12" s="168">
        <v>15186</v>
      </c>
      <c r="M12" s="169">
        <v>0.25053345180852288</v>
      </c>
      <c r="N12" s="167">
        <v>12884</v>
      </c>
      <c r="O12" s="168">
        <v>289</v>
      </c>
      <c r="P12" s="169">
        <v>2.2430922073890098</v>
      </c>
    </row>
    <row r="13" spans="1:16">
      <c r="A13" s="111" t="s">
        <v>564</v>
      </c>
      <c r="B13" s="167">
        <v>6762767</v>
      </c>
      <c r="C13" s="168">
        <v>26252</v>
      </c>
      <c r="D13" s="169">
        <v>0.3881843038507759</v>
      </c>
      <c r="E13" s="170">
        <v>3510680</v>
      </c>
      <c r="F13" s="168">
        <v>14392</v>
      </c>
      <c r="G13" s="169">
        <v>0.40994906969589939</v>
      </c>
      <c r="H13" s="167">
        <v>849307</v>
      </c>
      <c r="I13" s="168">
        <v>6060</v>
      </c>
      <c r="J13" s="169">
        <v>0.71352290749987934</v>
      </c>
      <c r="K13" s="170">
        <v>2400606</v>
      </c>
      <c r="L13" s="168">
        <v>5755</v>
      </c>
      <c r="M13" s="169">
        <v>0.23973113455519149</v>
      </c>
      <c r="N13" s="167">
        <v>2174</v>
      </c>
      <c r="O13" s="168">
        <v>45</v>
      </c>
      <c r="P13" s="169">
        <v>2.0699172033118676</v>
      </c>
    </row>
    <row r="14" spans="1:16">
      <c r="A14" s="111" t="s">
        <v>565</v>
      </c>
      <c r="B14" s="167">
        <v>8051209</v>
      </c>
      <c r="C14" s="168">
        <v>33302</v>
      </c>
      <c r="D14" s="169">
        <v>0.41362731982240181</v>
      </c>
      <c r="E14" s="170">
        <v>4266595</v>
      </c>
      <c r="F14" s="168">
        <v>20965</v>
      </c>
      <c r="G14" s="169">
        <v>0.49137544107186171</v>
      </c>
      <c r="H14" s="167">
        <v>1126918</v>
      </c>
      <c r="I14" s="168">
        <v>6050</v>
      </c>
      <c r="J14" s="169">
        <v>0.53686248688901939</v>
      </c>
      <c r="K14" s="170">
        <v>2652852</v>
      </c>
      <c r="L14" s="168">
        <v>6138</v>
      </c>
      <c r="M14" s="169">
        <v>0.23137363109589226</v>
      </c>
      <c r="N14" s="167">
        <v>4844</v>
      </c>
      <c r="O14" s="168">
        <v>149</v>
      </c>
      <c r="P14" s="169">
        <v>3.0759702725020643</v>
      </c>
    </row>
    <row r="15" spans="1:16">
      <c r="A15" s="171" t="s">
        <v>566</v>
      </c>
      <c r="B15" s="172">
        <v>12958577</v>
      </c>
      <c r="C15" s="173">
        <v>65398</v>
      </c>
      <c r="D15" s="174">
        <v>0.50466960994251142</v>
      </c>
      <c r="E15" s="175">
        <v>6864839</v>
      </c>
      <c r="F15" s="173">
        <v>38251</v>
      </c>
      <c r="G15" s="174">
        <v>0.55720170567729266</v>
      </c>
      <c r="H15" s="172">
        <v>1795688</v>
      </c>
      <c r="I15" s="173">
        <v>11943</v>
      </c>
      <c r="J15" s="174">
        <v>0.66509326787281531</v>
      </c>
      <c r="K15" s="175">
        <v>4290993</v>
      </c>
      <c r="L15" s="173">
        <v>14877</v>
      </c>
      <c r="M15" s="174">
        <v>0.34670296595683098</v>
      </c>
      <c r="N15" s="172">
        <v>7057</v>
      </c>
      <c r="O15" s="173">
        <v>327</v>
      </c>
      <c r="P15" s="174">
        <v>4.6336970384015874</v>
      </c>
    </row>
    <row r="16" spans="1:16">
      <c r="A16" s="111" t="s">
        <v>567</v>
      </c>
      <c r="B16" s="176">
        <v>18791473</v>
      </c>
      <c r="C16" s="168">
        <v>106158</v>
      </c>
      <c r="D16" s="169">
        <v>0.56492644296697769</v>
      </c>
      <c r="E16" s="176">
        <v>9686182</v>
      </c>
      <c r="F16" s="168">
        <v>65614</v>
      </c>
      <c r="G16" s="169">
        <v>0.67739796753767378</v>
      </c>
      <c r="H16" s="176">
        <v>2836682</v>
      </c>
      <c r="I16" s="168">
        <v>18943</v>
      </c>
      <c r="J16" s="169">
        <v>0.66778722465189966</v>
      </c>
      <c r="K16" s="176">
        <v>6256903</v>
      </c>
      <c r="L16" s="168">
        <v>21342</v>
      </c>
      <c r="M16" s="169">
        <v>0.34109526709939408</v>
      </c>
      <c r="N16" s="176">
        <v>11706</v>
      </c>
      <c r="O16" s="168">
        <v>259</v>
      </c>
      <c r="P16" s="169">
        <v>2.2125405774816334</v>
      </c>
    </row>
    <row r="17" spans="1:16">
      <c r="A17" s="111" t="s">
        <v>568</v>
      </c>
      <c r="B17" s="176">
        <v>14130378</v>
      </c>
      <c r="C17" s="168">
        <v>78858</v>
      </c>
      <c r="D17" s="169">
        <v>0.55807424259987948</v>
      </c>
      <c r="E17" s="176">
        <v>7612006</v>
      </c>
      <c r="F17" s="168">
        <v>44502</v>
      </c>
      <c r="G17" s="169">
        <v>0.58462907149573973</v>
      </c>
      <c r="H17" s="176">
        <v>2065819</v>
      </c>
      <c r="I17" s="168">
        <v>17163</v>
      </c>
      <c r="J17" s="169">
        <v>0.83080850742490031</v>
      </c>
      <c r="K17" s="176">
        <v>4442482</v>
      </c>
      <c r="L17" s="168">
        <v>16933</v>
      </c>
      <c r="M17" s="169">
        <v>0.38116080155192528</v>
      </c>
      <c r="N17" s="176">
        <v>10071</v>
      </c>
      <c r="O17" s="168">
        <v>260</v>
      </c>
      <c r="P17" s="169">
        <v>2.5816701419918577</v>
      </c>
    </row>
    <row r="18" spans="1:16">
      <c r="A18" s="111" t="s">
        <v>569</v>
      </c>
      <c r="B18" s="176">
        <v>13186552</v>
      </c>
      <c r="C18" s="168">
        <v>71624</v>
      </c>
      <c r="D18" s="169">
        <v>0.54315942484434143</v>
      </c>
      <c r="E18" s="176">
        <v>7360376</v>
      </c>
      <c r="F18" s="168">
        <v>48623</v>
      </c>
      <c r="G18" s="169">
        <v>0.66060483866585085</v>
      </c>
      <c r="H18" s="176">
        <v>2001050</v>
      </c>
      <c r="I18" s="168">
        <v>12155</v>
      </c>
      <c r="J18" s="169">
        <v>0.60743109867319656</v>
      </c>
      <c r="K18" s="176">
        <v>3815386</v>
      </c>
      <c r="L18" s="168">
        <v>10346</v>
      </c>
      <c r="M18" s="169">
        <v>0.27116522417391059</v>
      </c>
      <c r="N18" s="176">
        <v>9740</v>
      </c>
      <c r="O18" s="168">
        <v>500</v>
      </c>
      <c r="P18" s="169">
        <v>5.1334702258726894</v>
      </c>
    </row>
    <row r="19" spans="1:16">
      <c r="A19" s="111" t="s">
        <v>570</v>
      </c>
      <c r="B19" s="176">
        <v>49007321</v>
      </c>
      <c r="C19" s="168">
        <v>308400</v>
      </c>
      <c r="D19" s="169">
        <v>0.62929373348116702</v>
      </c>
      <c r="E19" s="176">
        <v>24863856</v>
      </c>
      <c r="F19" s="168">
        <v>202370</v>
      </c>
      <c r="G19" s="169">
        <v>0.81391237143587059</v>
      </c>
      <c r="H19" s="176">
        <v>7706242</v>
      </c>
      <c r="I19" s="168">
        <v>55245</v>
      </c>
      <c r="J19" s="169">
        <v>0.716886388981815</v>
      </c>
      <c r="K19" s="176">
        <v>16393593</v>
      </c>
      <c r="L19" s="168">
        <v>49604</v>
      </c>
      <c r="M19" s="169">
        <v>0.30258162441875924</v>
      </c>
      <c r="N19" s="176">
        <v>43630</v>
      </c>
      <c r="O19" s="168">
        <v>1181</v>
      </c>
      <c r="P19" s="169">
        <v>2.7068530827412332</v>
      </c>
    </row>
    <row r="20" spans="1:16">
      <c r="A20" s="171" t="s">
        <v>571</v>
      </c>
      <c r="B20" s="176">
        <v>41775792</v>
      </c>
      <c r="C20" s="168">
        <v>252535</v>
      </c>
      <c r="D20" s="169">
        <v>0.60450080754902258</v>
      </c>
      <c r="E20" s="176">
        <v>21088184</v>
      </c>
      <c r="F20" s="168">
        <v>153610</v>
      </c>
      <c r="G20" s="169">
        <v>0.72841739241273684</v>
      </c>
      <c r="H20" s="176">
        <v>6768986</v>
      </c>
      <c r="I20" s="168">
        <v>51282</v>
      </c>
      <c r="J20" s="169">
        <v>0.75760239421384534</v>
      </c>
      <c r="K20" s="176">
        <v>13885532</v>
      </c>
      <c r="L20" s="168">
        <v>46624</v>
      </c>
      <c r="M20" s="169">
        <v>0.3357739552218813</v>
      </c>
      <c r="N20" s="176">
        <v>33090</v>
      </c>
      <c r="O20" s="168">
        <v>1019</v>
      </c>
      <c r="P20" s="169">
        <v>3.0794802055001509</v>
      </c>
    </row>
    <row r="21" spans="1:16">
      <c r="A21" s="111" t="s">
        <v>572</v>
      </c>
      <c r="B21" s="163">
        <v>117687992</v>
      </c>
      <c r="C21" s="164">
        <v>774643</v>
      </c>
      <c r="D21" s="165">
        <v>0.65821753505659275</v>
      </c>
      <c r="E21" s="166">
        <v>60783461</v>
      </c>
      <c r="F21" s="164">
        <v>440355</v>
      </c>
      <c r="G21" s="165">
        <v>0.7244651633114475</v>
      </c>
      <c r="H21" s="163">
        <v>17550215</v>
      </c>
      <c r="I21" s="164">
        <v>165433</v>
      </c>
      <c r="J21" s="165">
        <v>0.94262662879058756</v>
      </c>
      <c r="K21" s="166">
        <v>39225313</v>
      </c>
      <c r="L21" s="164">
        <v>165767</v>
      </c>
      <c r="M21" s="165">
        <v>0.42260210900037942</v>
      </c>
      <c r="N21" s="163">
        <v>129003</v>
      </c>
      <c r="O21" s="164">
        <v>3088</v>
      </c>
      <c r="P21" s="165">
        <v>2.3937427811756318</v>
      </c>
    </row>
    <row r="22" spans="1:16">
      <c r="A22" s="111" t="s">
        <v>573</v>
      </c>
      <c r="B22" s="167">
        <v>68858975</v>
      </c>
      <c r="C22" s="168">
        <v>368030</v>
      </c>
      <c r="D22" s="169">
        <v>0.53446918139574395</v>
      </c>
      <c r="E22" s="170">
        <v>34677409</v>
      </c>
      <c r="F22" s="168">
        <v>208253</v>
      </c>
      <c r="G22" s="169">
        <v>0.60054371420886721</v>
      </c>
      <c r="H22" s="167">
        <v>9923412</v>
      </c>
      <c r="I22" s="168">
        <v>70756</v>
      </c>
      <c r="J22" s="169">
        <v>0.71302088434905253</v>
      </c>
      <c r="K22" s="170">
        <v>24199597</v>
      </c>
      <c r="L22" s="168">
        <v>87649</v>
      </c>
      <c r="M22" s="169">
        <v>0.3621919819573855</v>
      </c>
      <c r="N22" s="167">
        <v>58557</v>
      </c>
      <c r="O22" s="168">
        <v>1372</v>
      </c>
      <c r="P22" s="169">
        <v>2.3430162064313405</v>
      </c>
    </row>
    <row r="23" spans="1:16">
      <c r="A23" s="111" t="s">
        <v>574</v>
      </c>
      <c r="B23" s="167">
        <v>15173227</v>
      </c>
      <c r="C23" s="168">
        <v>65097</v>
      </c>
      <c r="D23" s="169">
        <v>0.42902541430376018</v>
      </c>
      <c r="E23" s="170">
        <v>7772535</v>
      </c>
      <c r="F23" s="168">
        <v>38579</v>
      </c>
      <c r="G23" s="169">
        <v>0.49635028983465496</v>
      </c>
      <c r="H23" s="167">
        <v>2125726</v>
      </c>
      <c r="I23" s="168">
        <v>12480</v>
      </c>
      <c r="J23" s="169">
        <v>0.58709353886625082</v>
      </c>
      <c r="K23" s="170">
        <v>5264696</v>
      </c>
      <c r="L23" s="168">
        <v>13786</v>
      </c>
      <c r="M23" s="169">
        <v>0.26185747477157278</v>
      </c>
      <c r="N23" s="167">
        <v>10270</v>
      </c>
      <c r="O23" s="168">
        <v>252</v>
      </c>
      <c r="P23" s="169">
        <v>2.4537487828627071</v>
      </c>
    </row>
    <row r="24" spans="1:16">
      <c r="A24" s="111" t="s">
        <v>575</v>
      </c>
      <c r="B24" s="167">
        <v>6891410</v>
      </c>
      <c r="C24" s="168">
        <v>28536</v>
      </c>
      <c r="D24" s="169">
        <v>0.41408071787921485</v>
      </c>
      <c r="E24" s="170">
        <v>3772047</v>
      </c>
      <c r="F24" s="168">
        <v>18296</v>
      </c>
      <c r="G24" s="169">
        <v>0.48504167630997175</v>
      </c>
      <c r="H24" s="167">
        <v>1071427</v>
      </c>
      <c r="I24" s="168">
        <v>3830</v>
      </c>
      <c r="J24" s="169">
        <v>0.35746719095188006</v>
      </c>
      <c r="K24" s="170">
        <v>2043494</v>
      </c>
      <c r="L24" s="168">
        <v>6366</v>
      </c>
      <c r="M24" s="169">
        <v>0.3115252601671451</v>
      </c>
      <c r="N24" s="167">
        <v>4442</v>
      </c>
      <c r="O24" s="168">
        <v>44</v>
      </c>
      <c r="P24" s="169">
        <v>0.99054479963980191</v>
      </c>
    </row>
    <row r="25" spans="1:16">
      <c r="A25" s="171" t="s">
        <v>576</v>
      </c>
      <c r="B25" s="172">
        <v>7385200</v>
      </c>
      <c r="C25" s="173">
        <v>36879</v>
      </c>
      <c r="D25" s="174">
        <v>0.4993635920489628</v>
      </c>
      <c r="E25" s="175">
        <v>4114281</v>
      </c>
      <c r="F25" s="173">
        <v>19646</v>
      </c>
      <c r="G25" s="174">
        <v>0.47750749158844524</v>
      </c>
      <c r="H25" s="172">
        <v>1055092</v>
      </c>
      <c r="I25" s="173">
        <v>5713</v>
      </c>
      <c r="J25" s="174">
        <v>0.54146936949574065</v>
      </c>
      <c r="K25" s="175">
        <v>2207817</v>
      </c>
      <c r="L25" s="173">
        <v>11330</v>
      </c>
      <c r="M25" s="174">
        <v>0.51317659026993634</v>
      </c>
      <c r="N25" s="172">
        <v>8010</v>
      </c>
      <c r="O25" s="173">
        <v>190</v>
      </c>
      <c r="P25" s="174">
        <v>2.3720349563046192</v>
      </c>
    </row>
    <row r="26" spans="1:16">
      <c r="A26" s="111" t="s">
        <v>577</v>
      </c>
      <c r="B26" s="176">
        <v>4985836</v>
      </c>
      <c r="C26" s="168">
        <v>28638</v>
      </c>
      <c r="D26" s="169">
        <v>0.57438712384442647</v>
      </c>
      <c r="E26" s="176">
        <v>2919953</v>
      </c>
      <c r="F26" s="168">
        <v>20521</v>
      </c>
      <c r="G26" s="169">
        <v>0.70278528455766232</v>
      </c>
      <c r="H26" s="176">
        <v>713024</v>
      </c>
      <c r="I26" s="168">
        <v>3530</v>
      </c>
      <c r="J26" s="169">
        <v>0.49507449959608651</v>
      </c>
      <c r="K26" s="176">
        <v>1345097</v>
      </c>
      <c r="L26" s="168">
        <v>4474</v>
      </c>
      <c r="M26" s="169">
        <v>0.33261541732678018</v>
      </c>
      <c r="N26" s="176">
        <v>7762</v>
      </c>
      <c r="O26" s="168">
        <v>113</v>
      </c>
      <c r="P26" s="169">
        <v>1.4558103581551147</v>
      </c>
    </row>
    <row r="27" spans="1:16">
      <c r="A27" s="111" t="s">
        <v>578</v>
      </c>
      <c r="B27" s="176">
        <v>5662124</v>
      </c>
      <c r="C27" s="168">
        <v>26172</v>
      </c>
      <c r="D27" s="169">
        <v>0.46222936834304584</v>
      </c>
      <c r="E27" s="176">
        <v>2937189</v>
      </c>
      <c r="F27" s="168">
        <v>17021</v>
      </c>
      <c r="G27" s="169">
        <v>0.57949965085665245</v>
      </c>
      <c r="H27" s="176">
        <v>820325</v>
      </c>
      <c r="I27" s="168">
        <v>4030</v>
      </c>
      <c r="J27" s="169">
        <v>0.49126870447688414</v>
      </c>
      <c r="K27" s="176">
        <v>1900106</v>
      </c>
      <c r="L27" s="168">
        <v>5044</v>
      </c>
      <c r="M27" s="169">
        <v>0.26545887439963878</v>
      </c>
      <c r="N27" s="176">
        <v>4504</v>
      </c>
      <c r="O27" s="168">
        <v>77</v>
      </c>
      <c r="P27" s="169">
        <v>1.7095914742451153</v>
      </c>
    </row>
    <row r="28" spans="1:16">
      <c r="A28" s="111" t="s">
        <v>579</v>
      </c>
      <c r="B28" s="176">
        <v>13107660</v>
      </c>
      <c r="C28" s="168">
        <v>66412</v>
      </c>
      <c r="D28" s="169">
        <v>0.50666556807240959</v>
      </c>
      <c r="E28" s="176">
        <v>6930399</v>
      </c>
      <c r="F28" s="168">
        <v>41092</v>
      </c>
      <c r="G28" s="169">
        <v>0.59292401490880975</v>
      </c>
      <c r="H28" s="176">
        <v>1967899</v>
      </c>
      <c r="I28" s="168">
        <v>10448</v>
      </c>
      <c r="J28" s="169">
        <v>0.53092155644166694</v>
      </c>
      <c r="K28" s="176">
        <v>4200597</v>
      </c>
      <c r="L28" s="168">
        <v>14517</v>
      </c>
      <c r="M28" s="169">
        <v>0.34559373346217215</v>
      </c>
      <c r="N28" s="176">
        <v>8765</v>
      </c>
      <c r="O28" s="168">
        <v>355</v>
      </c>
      <c r="P28" s="169">
        <v>4.050199657729606</v>
      </c>
    </row>
    <row r="29" spans="1:16">
      <c r="A29" s="111" t="s">
        <v>580</v>
      </c>
      <c r="B29" s="176">
        <v>14280064</v>
      </c>
      <c r="C29" s="168">
        <v>59520</v>
      </c>
      <c r="D29" s="169">
        <v>0.41680485465611355</v>
      </c>
      <c r="E29" s="176">
        <v>7466605</v>
      </c>
      <c r="F29" s="168">
        <v>35791</v>
      </c>
      <c r="G29" s="169">
        <v>0.47934770889848866</v>
      </c>
      <c r="H29" s="176">
        <v>2420728</v>
      </c>
      <c r="I29" s="168">
        <v>10391</v>
      </c>
      <c r="J29" s="169">
        <v>0.4292510352257668</v>
      </c>
      <c r="K29" s="176">
        <v>4380392</v>
      </c>
      <c r="L29" s="168">
        <v>12996</v>
      </c>
      <c r="M29" s="169">
        <v>0.29668577606753005</v>
      </c>
      <c r="N29" s="176">
        <v>12339</v>
      </c>
      <c r="O29" s="168">
        <v>342</v>
      </c>
      <c r="P29" s="169">
        <v>2.7716994894237783</v>
      </c>
    </row>
    <row r="30" spans="1:16">
      <c r="A30" s="171" t="s">
        <v>581</v>
      </c>
      <c r="B30" s="176">
        <v>26049317</v>
      </c>
      <c r="C30" s="168">
        <v>113542</v>
      </c>
      <c r="D30" s="169">
        <v>0.43587323230010216</v>
      </c>
      <c r="E30" s="176">
        <v>13644795</v>
      </c>
      <c r="F30" s="168">
        <v>72310</v>
      </c>
      <c r="G30" s="169">
        <v>0.52994566792685416</v>
      </c>
      <c r="H30" s="176">
        <v>3745856</v>
      </c>
      <c r="I30" s="168">
        <v>19788</v>
      </c>
      <c r="J30" s="169">
        <v>0.5282637666797656</v>
      </c>
      <c r="K30" s="176">
        <v>8643938</v>
      </c>
      <c r="L30" s="168">
        <v>21055</v>
      </c>
      <c r="M30" s="169">
        <v>0.24358110851790005</v>
      </c>
      <c r="N30" s="176">
        <v>14728</v>
      </c>
      <c r="O30" s="168">
        <v>389</v>
      </c>
      <c r="P30" s="169">
        <v>2.6412275936990763</v>
      </c>
    </row>
    <row r="31" spans="1:16">
      <c r="A31" s="111" t="s">
        <v>582</v>
      </c>
      <c r="B31" s="163">
        <v>57878838</v>
      </c>
      <c r="C31" s="164">
        <v>263543</v>
      </c>
      <c r="D31" s="165">
        <v>0.45533567899203503</v>
      </c>
      <c r="E31" s="166">
        <v>30960842</v>
      </c>
      <c r="F31" s="164">
        <v>163119</v>
      </c>
      <c r="G31" s="165">
        <v>0.5268558264662182</v>
      </c>
      <c r="H31" s="163">
        <v>9642677</v>
      </c>
      <c r="I31" s="164">
        <v>48759</v>
      </c>
      <c r="J31" s="165">
        <v>0.50565833533571647</v>
      </c>
      <c r="K31" s="166">
        <v>17214007</v>
      </c>
      <c r="L31" s="164">
        <v>50388</v>
      </c>
      <c r="M31" s="165">
        <v>0.29271511275672185</v>
      </c>
      <c r="N31" s="163">
        <v>61312</v>
      </c>
      <c r="O31" s="164">
        <v>1277</v>
      </c>
      <c r="P31" s="165">
        <v>2.0827896659707723</v>
      </c>
    </row>
    <row r="32" spans="1:16">
      <c r="A32" s="111" t="s">
        <v>583</v>
      </c>
      <c r="B32" s="167">
        <v>12615522</v>
      </c>
      <c r="C32" s="168">
        <v>57142</v>
      </c>
      <c r="D32" s="169">
        <v>0.45294994531340044</v>
      </c>
      <c r="E32" s="170">
        <v>6728308</v>
      </c>
      <c r="F32" s="168">
        <v>35000</v>
      </c>
      <c r="G32" s="169">
        <v>0.52019021721359959</v>
      </c>
      <c r="H32" s="167">
        <v>1933372</v>
      </c>
      <c r="I32" s="168">
        <v>10501</v>
      </c>
      <c r="J32" s="169">
        <v>0.54314430952760251</v>
      </c>
      <c r="K32" s="170">
        <v>3941975</v>
      </c>
      <c r="L32" s="168">
        <v>11282</v>
      </c>
      <c r="M32" s="169">
        <v>0.28620171360802643</v>
      </c>
      <c r="N32" s="167">
        <v>11867</v>
      </c>
      <c r="O32" s="168">
        <v>359</v>
      </c>
      <c r="P32" s="169">
        <v>3.0251959214628803</v>
      </c>
    </row>
    <row r="33" spans="1:16">
      <c r="A33" s="111" t="s">
        <v>584</v>
      </c>
      <c r="B33" s="167">
        <v>9757229</v>
      </c>
      <c r="C33" s="168">
        <v>56182</v>
      </c>
      <c r="D33" s="169">
        <v>0.57579872318257574</v>
      </c>
      <c r="E33" s="170">
        <v>5105568</v>
      </c>
      <c r="F33" s="168">
        <v>35406</v>
      </c>
      <c r="G33" s="169">
        <v>0.69347817911738718</v>
      </c>
      <c r="H33" s="167">
        <v>1489342</v>
      </c>
      <c r="I33" s="168">
        <v>9904</v>
      </c>
      <c r="J33" s="169">
        <v>0.66499165403245186</v>
      </c>
      <c r="K33" s="170">
        <v>3152483</v>
      </c>
      <c r="L33" s="168">
        <v>10619</v>
      </c>
      <c r="M33" s="169">
        <v>0.33684559123712959</v>
      </c>
      <c r="N33" s="167">
        <v>9836</v>
      </c>
      <c r="O33" s="168">
        <v>253</v>
      </c>
      <c r="P33" s="169">
        <v>2.5721838145587634</v>
      </c>
    </row>
    <row r="34" spans="1:16">
      <c r="A34" s="111" t="s">
        <v>585</v>
      </c>
      <c r="B34" s="167">
        <v>15659820</v>
      </c>
      <c r="C34" s="168">
        <v>87520</v>
      </c>
      <c r="D34" s="169">
        <v>0.55888254143406502</v>
      </c>
      <c r="E34" s="170">
        <v>8747374</v>
      </c>
      <c r="F34" s="168">
        <v>55316</v>
      </c>
      <c r="G34" s="169">
        <v>0.63237264120637804</v>
      </c>
      <c r="H34" s="167">
        <v>2432277</v>
      </c>
      <c r="I34" s="168">
        <v>15276</v>
      </c>
      <c r="J34" s="169">
        <v>0.62805346594980749</v>
      </c>
      <c r="K34" s="170">
        <v>4462943</v>
      </c>
      <c r="L34" s="168">
        <v>16332</v>
      </c>
      <c r="M34" s="169">
        <v>0.36594686510672442</v>
      </c>
      <c r="N34" s="167">
        <v>17226</v>
      </c>
      <c r="O34" s="168">
        <v>596</v>
      </c>
      <c r="P34" s="169">
        <v>3.4598862185069077</v>
      </c>
    </row>
    <row r="35" spans="1:16">
      <c r="A35" s="171" t="s">
        <v>586</v>
      </c>
      <c r="B35" s="172">
        <v>62659016</v>
      </c>
      <c r="C35" s="173">
        <v>397350</v>
      </c>
      <c r="D35" s="174">
        <v>0.63414656878748299</v>
      </c>
      <c r="E35" s="175">
        <v>33372134</v>
      </c>
      <c r="F35" s="173">
        <v>250499</v>
      </c>
      <c r="G35" s="174">
        <v>0.75062325951346121</v>
      </c>
      <c r="H35" s="172">
        <v>10326971</v>
      </c>
      <c r="I35" s="173">
        <v>62716</v>
      </c>
      <c r="J35" s="174">
        <v>0.60730295456431516</v>
      </c>
      <c r="K35" s="175">
        <v>18868526</v>
      </c>
      <c r="L35" s="173">
        <v>82140</v>
      </c>
      <c r="M35" s="174">
        <v>0.43532812261010739</v>
      </c>
      <c r="N35" s="172">
        <v>91385</v>
      </c>
      <c r="O35" s="173">
        <v>1995</v>
      </c>
      <c r="P35" s="174">
        <v>2.1830716200689393</v>
      </c>
    </row>
    <row r="36" spans="1:16">
      <c r="A36" s="111" t="s">
        <v>587</v>
      </c>
      <c r="B36" s="176">
        <v>39207812</v>
      </c>
      <c r="C36" s="168">
        <v>231754</v>
      </c>
      <c r="D36" s="169">
        <v>0.59109138760408264</v>
      </c>
      <c r="E36" s="176">
        <v>20623920</v>
      </c>
      <c r="F36" s="168">
        <v>139212</v>
      </c>
      <c r="G36" s="169">
        <v>0.67500261831892283</v>
      </c>
      <c r="H36" s="176">
        <v>5980465</v>
      </c>
      <c r="I36" s="168">
        <v>50582</v>
      </c>
      <c r="J36" s="169">
        <v>0.84578707508529849</v>
      </c>
      <c r="K36" s="176">
        <v>12568728</v>
      </c>
      <c r="L36" s="168">
        <v>40952</v>
      </c>
      <c r="M36" s="169">
        <v>0.3258245384894955</v>
      </c>
      <c r="N36" s="176">
        <v>34699</v>
      </c>
      <c r="O36" s="168">
        <v>1008</v>
      </c>
      <c r="P36" s="169">
        <v>2.9049828525317736</v>
      </c>
    </row>
    <row r="37" spans="1:16">
      <c r="A37" s="111" t="s">
        <v>588</v>
      </c>
      <c r="B37" s="176">
        <v>8439472</v>
      </c>
      <c r="C37" s="168">
        <v>52300</v>
      </c>
      <c r="D37" s="169">
        <v>0.61970701484642643</v>
      </c>
      <c r="E37" s="176">
        <v>4655151</v>
      </c>
      <c r="F37" s="168">
        <v>36088</v>
      </c>
      <c r="G37" s="169">
        <v>0.77522726974914458</v>
      </c>
      <c r="H37" s="176">
        <v>1289907</v>
      </c>
      <c r="I37" s="168">
        <v>6525</v>
      </c>
      <c r="J37" s="169">
        <v>0.50585042177459305</v>
      </c>
      <c r="K37" s="176">
        <v>2481383</v>
      </c>
      <c r="L37" s="168">
        <v>9172</v>
      </c>
      <c r="M37" s="169">
        <v>0.36963257989596932</v>
      </c>
      <c r="N37" s="176">
        <v>13031</v>
      </c>
      <c r="O37" s="168">
        <v>515</v>
      </c>
      <c r="P37" s="169">
        <v>3.9521141892410405</v>
      </c>
    </row>
    <row r="38" spans="1:16">
      <c r="A38" s="111" t="s">
        <v>589</v>
      </c>
      <c r="B38" s="176">
        <v>5841618</v>
      </c>
      <c r="C38" s="168">
        <v>33017</v>
      </c>
      <c r="D38" s="169">
        <v>0.56520299684094366</v>
      </c>
      <c r="E38" s="176">
        <v>3379300</v>
      </c>
      <c r="F38" s="168">
        <v>23058</v>
      </c>
      <c r="G38" s="169">
        <v>0.68233066019589861</v>
      </c>
      <c r="H38" s="176">
        <v>843674</v>
      </c>
      <c r="I38" s="168">
        <v>4327</v>
      </c>
      <c r="J38" s="169">
        <v>0.51287582644481156</v>
      </c>
      <c r="K38" s="176">
        <v>1612162</v>
      </c>
      <c r="L38" s="168">
        <v>5448</v>
      </c>
      <c r="M38" s="169">
        <v>0.33793129970809382</v>
      </c>
      <c r="N38" s="176">
        <v>6482</v>
      </c>
      <c r="O38" s="168">
        <v>184</v>
      </c>
      <c r="P38" s="169">
        <v>2.8386300524529466</v>
      </c>
    </row>
    <row r="39" spans="1:16">
      <c r="A39" s="111" t="s">
        <v>590</v>
      </c>
      <c r="B39" s="176">
        <v>3884376</v>
      </c>
      <c r="C39" s="168">
        <v>15899</v>
      </c>
      <c r="D39" s="169">
        <v>0.40930641111982985</v>
      </c>
      <c r="E39" s="176">
        <v>2093593</v>
      </c>
      <c r="F39" s="168">
        <v>9114</v>
      </c>
      <c r="G39" s="169">
        <v>0.43532816550303716</v>
      </c>
      <c r="H39" s="176">
        <v>553324</v>
      </c>
      <c r="I39" s="168">
        <v>2664</v>
      </c>
      <c r="J39" s="169">
        <v>0.48145390404175492</v>
      </c>
      <c r="K39" s="176">
        <v>1234985</v>
      </c>
      <c r="L39" s="168">
        <v>4057</v>
      </c>
      <c r="M39" s="169">
        <v>0.32850601424308801</v>
      </c>
      <c r="N39" s="176">
        <v>2474</v>
      </c>
      <c r="O39" s="168">
        <v>64</v>
      </c>
      <c r="P39" s="169">
        <v>2.5869037995149555</v>
      </c>
    </row>
    <row r="40" spans="1:16">
      <c r="A40" s="171" t="s">
        <v>591</v>
      </c>
      <c r="B40" s="176">
        <v>4911749</v>
      </c>
      <c r="C40" s="168">
        <v>19448</v>
      </c>
      <c r="D40" s="169">
        <v>0.39594857147627044</v>
      </c>
      <c r="E40" s="176">
        <v>2574600</v>
      </c>
      <c r="F40" s="168">
        <v>12090</v>
      </c>
      <c r="G40" s="169">
        <v>0.46958750873922162</v>
      </c>
      <c r="H40" s="176">
        <v>630539</v>
      </c>
      <c r="I40" s="168">
        <v>3091</v>
      </c>
      <c r="J40" s="169">
        <v>0.49021551402847408</v>
      </c>
      <c r="K40" s="176">
        <v>1703245</v>
      </c>
      <c r="L40" s="168">
        <v>4123</v>
      </c>
      <c r="M40" s="169">
        <v>0.24206734791530285</v>
      </c>
      <c r="N40" s="176">
        <v>3365</v>
      </c>
      <c r="O40" s="168">
        <v>144</v>
      </c>
      <c r="P40" s="169">
        <v>4.2793462109955422</v>
      </c>
    </row>
    <row r="41" spans="1:16">
      <c r="A41" s="111" t="s">
        <v>592</v>
      </c>
      <c r="B41" s="163">
        <v>13141647</v>
      </c>
      <c r="C41" s="164">
        <v>70915</v>
      </c>
      <c r="D41" s="165">
        <v>0.53962033830310618</v>
      </c>
      <c r="E41" s="166">
        <v>7182773</v>
      </c>
      <c r="F41" s="164">
        <v>45213</v>
      </c>
      <c r="G41" s="165">
        <v>0.62946441437032741</v>
      </c>
      <c r="H41" s="163">
        <v>2128430</v>
      </c>
      <c r="I41" s="164">
        <v>12848</v>
      </c>
      <c r="J41" s="165">
        <v>0.60363742288917188</v>
      </c>
      <c r="K41" s="166">
        <v>3817524</v>
      </c>
      <c r="L41" s="164">
        <v>12417</v>
      </c>
      <c r="M41" s="165">
        <v>0.325263181056622</v>
      </c>
      <c r="N41" s="163">
        <v>12920</v>
      </c>
      <c r="O41" s="164">
        <v>437</v>
      </c>
      <c r="P41" s="165">
        <v>3.3823529411764706</v>
      </c>
    </row>
    <row r="42" spans="1:16">
      <c r="A42" s="111" t="s">
        <v>593</v>
      </c>
      <c r="B42" s="167">
        <v>20399554</v>
      </c>
      <c r="C42" s="168">
        <v>94664</v>
      </c>
      <c r="D42" s="169">
        <v>0.46404936107916872</v>
      </c>
      <c r="E42" s="170">
        <v>10618396</v>
      </c>
      <c r="F42" s="168">
        <v>56808</v>
      </c>
      <c r="G42" s="169">
        <v>0.53499605778499881</v>
      </c>
      <c r="H42" s="167">
        <v>2945322</v>
      </c>
      <c r="I42" s="168">
        <v>18040</v>
      </c>
      <c r="J42" s="169">
        <v>0.61249669815388608</v>
      </c>
      <c r="K42" s="170">
        <v>6810488</v>
      </c>
      <c r="L42" s="168">
        <v>19154</v>
      </c>
      <c r="M42" s="169">
        <v>0.28124269509027838</v>
      </c>
      <c r="N42" s="167">
        <v>25348</v>
      </c>
      <c r="O42" s="168">
        <v>662</v>
      </c>
      <c r="P42" s="169">
        <v>2.6116458892220291</v>
      </c>
    </row>
    <row r="43" spans="1:16">
      <c r="A43" s="111" t="s">
        <v>594</v>
      </c>
      <c r="B43" s="167">
        <v>9447445</v>
      </c>
      <c r="C43" s="168">
        <v>36760</v>
      </c>
      <c r="D43" s="169">
        <v>0.38909991008150879</v>
      </c>
      <c r="E43" s="170">
        <v>4916652</v>
      </c>
      <c r="F43" s="168">
        <v>21666</v>
      </c>
      <c r="G43" s="169">
        <v>0.44066572130791443</v>
      </c>
      <c r="H43" s="167">
        <v>1349637</v>
      </c>
      <c r="I43" s="168">
        <v>6646</v>
      </c>
      <c r="J43" s="169">
        <v>0.49242870490361479</v>
      </c>
      <c r="K43" s="170">
        <v>3175727</v>
      </c>
      <c r="L43" s="168">
        <v>8338</v>
      </c>
      <c r="M43" s="169">
        <v>0.26255405455191838</v>
      </c>
      <c r="N43" s="167">
        <v>5429</v>
      </c>
      <c r="O43" s="168">
        <v>110</v>
      </c>
      <c r="P43" s="169">
        <v>2.0261558298029105</v>
      </c>
    </row>
    <row r="44" spans="1:16">
      <c r="A44" s="111" t="s">
        <v>595</v>
      </c>
      <c r="B44" s="167">
        <v>4864694</v>
      </c>
      <c r="C44" s="168">
        <v>31518</v>
      </c>
      <c r="D44" s="169">
        <v>0.64789275543333247</v>
      </c>
      <c r="E44" s="170">
        <v>2706940</v>
      </c>
      <c r="F44" s="168">
        <v>21454</v>
      </c>
      <c r="G44" s="169">
        <v>0.79255543159434638</v>
      </c>
      <c r="H44" s="167">
        <v>755037</v>
      </c>
      <c r="I44" s="168">
        <v>4439</v>
      </c>
      <c r="J44" s="169">
        <v>0.58791820798186045</v>
      </c>
      <c r="K44" s="170">
        <v>1399045</v>
      </c>
      <c r="L44" s="168">
        <v>5473</v>
      </c>
      <c r="M44" s="169">
        <v>0.39119542259183948</v>
      </c>
      <c r="N44" s="167">
        <v>3672</v>
      </c>
      <c r="O44" s="168">
        <v>152</v>
      </c>
      <c r="P44" s="169">
        <v>4.1394335511982572</v>
      </c>
    </row>
    <row r="45" spans="1:16">
      <c r="A45" s="171" t="s">
        <v>596</v>
      </c>
      <c r="B45" s="172">
        <v>7077586</v>
      </c>
      <c r="C45" s="173">
        <v>35025</v>
      </c>
      <c r="D45" s="174">
        <v>0.49487212165277822</v>
      </c>
      <c r="E45" s="175">
        <v>3801187</v>
      </c>
      <c r="F45" s="173">
        <v>21828</v>
      </c>
      <c r="G45" s="174">
        <v>0.574241677665424</v>
      </c>
      <c r="H45" s="172">
        <v>1070974</v>
      </c>
      <c r="I45" s="173">
        <v>6681</v>
      </c>
      <c r="J45" s="174">
        <v>0.62382466801248215</v>
      </c>
      <c r="K45" s="175">
        <v>2200368</v>
      </c>
      <c r="L45" s="173">
        <v>6366</v>
      </c>
      <c r="M45" s="174">
        <v>0.28931524181409651</v>
      </c>
      <c r="N45" s="172">
        <v>5057</v>
      </c>
      <c r="O45" s="173">
        <v>150</v>
      </c>
      <c r="P45" s="174">
        <v>2.9661854854656911</v>
      </c>
    </row>
    <row r="46" spans="1:16">
      <c r="A46" s="111" t="s">
        <v>597</v>
      </c>
      <c r="B46" s="176">
        <v>8696225</v>
      </c>
      <c r="C46" s="168">
        <v>37989</v>
      </c>
      <c r="D46" s="169">
        <v>0.43684472285388198</v>
      </c>
      <c r="E46" s="176">
        <v>4779398</v>
      </c>
      <c r="F46" s="168">
        <v>23941</v>
      </c>
      <c r="G46" s="169">
        <v>0.50092082726736709</v>
      </c>
      <c r="H46" s="176">
        <v>1346182</v>
      </c>
      <c r="I46" s="168">
        <v>7958</v>
      </c>
      <c r="J46" s="169">
        <v>0.59115335073563602</v>
      </c>
      <c r="K46" s="176">
        <v>2559858</v>
      </c>
      <c r="L46" s="168">
        <v>5863</v>
      </c>
      <c r="M46" s="169">
        <v>0.22903614184849314</v>
      </c>
      <c r="N46" s="176">
        <v>10787</v>
      </c>
      <c r="O46" s="168">
        <v>227</v>
      </c>
      <c r="P46" s="169">
        <v>2.1043849077593402</v>
      </c>
    </row>
    <row r="47" spans="1:16">
      <c r="A47" s="111" t="s">
        <v>598</v>
      </c>
      <c r="B47" s="176">
        <v>4164858</v>
      </c>
      <c r="C47" s="168">
        <v>16353</v>
      </c>
      <c r="D47" s="169">
        <v>0.39264243822958672</v>
      </c>
      <c r="E47" s="176">
        <v>2256800</v>
      </c>
      <c r="F47" s="168">
        <v>9529</v>
      </c>
      <c r="G47" s="169">
        <v>0.4222350230414747</v>
      </c>
      <c r="H47" s="176">
        <v>598373</v>
      </c>
      <c r="I47" s="168">
        <v>2891</v>
      </c>
      <c r="J47" s="169">
        <v>0.48314345734182529</v>
      </c>
      <c r="K47" s="176">
        <v>1305706</v>
      </c>
      <c r="L47" s="168">
        <v>3852</v>
      </c>
      <c r="M47" s="169">
        <v>0.29501281299159227</v>
      </c>
      <c r="N47" s="176">
        <v>3979</v>
      </c>
      <c r="O47" s="168">
        <v>81</v>
      </c>
      <c r="P47" s="169">
        <v>2.0356873586328224</v>
      </c>
    </row>
    <row r="48" spans="1:16">
      <c r="A48" s="111" t="s">
        <v>599</v>
      </c>
      <c r="B48" s="176">
        <v>38534994</v>
      </c>
      <c r="C48" s="168">
        <v>214326</v>
      </c>
      <c r="D48" s="169">
        <v>0.55618537270305535</v>
      </c>
      <c r="E48" s="176">
        <v>19820004</v>
      </c>
      <c r="F48" s="168">
        <v>136064</v>
      </c>
      <c r="G48" s="169">
        <v>0.68649834783080765</v>
      </c>
      <c r="H48" s="176">
        <v>5624700</v>
      </c>
      <c r="I48" s="168">
        <v>35431</v>
      </c>
      <c r="J48" s="169">
        <v>0.62991804007324836</v>
      </c>
      <c r="K48" s="176">
        <v>13044707</v>
      </c>
      <c r="L48" s="168">
        <v>41458</v>
      </c>
      <c r="M48" s="169">
        <v>0.31781472745995748</v>
      </c>
      <c r="N48" s="176">
        <v>45583</v>
      </c>
      <c r="O48" s="168">
        <v>1373</v>
      </c>
      <c r="P48" s="169">
        <v>3.0120878397648245</v>
      </c>
    </row>
    <row r="49" spans="1:16">
      <c r="A49" s="111" t="s">
        <v>600</v>
      </c>
      <c r="B49" s="176">
        <v>6406022</v>
      </c>
      <c r="C49" s="168">
        <v>36206</v>
      </c>
      <c r="D49" s="169">
        <v>0.56518694440949468</v>
      </c>
      <c r="E49" s="176">
        <v>3259986</v>
      </c>
      <c r="F49" s="168">
        <v>24269</v>
      </c>
      <c r="G49" s="169">
        <v>0.74445104978978438</v>
      </c>
      <c r="H49" s="176">
        <v>874398</v>
      </c>
      <c r="I49" s="168">
        <v>5568</v>
      </c>
      <c r="J49" s="169">
        <v>0.63678096244501936</v>
      </c>
      <c r="K49" s="176">
        <v>2265353</v>
      </c>
      <c r="L49" s="168">
        <v>6196</v>
      </c>
      <c r="M49" s="169">
        <v>0.27351145715480107</v>
      </c>
      <c r="N49" s="176">
        <v>6285</v>
      </c>
      <c r="O49" s="168">
        <v>173</v>
      </c>
      <c r="P49" s="169">
        <v>2.7525855210819414</v>
      </c>
    </row>
    <row r="50" spans="1:16">
      <c r="A50" s="171" t="s">
        <v>601</v>
      </c>
      <c r="B50" s="176">
        <v>8899139</v>
      </c>
      <c r="C50" s="168">
        <v>37947</v>
      </c>
      <c r="D50" s="169">
        <v>0.42641203828819846</v>
      </c>
      <c r="E50" s="176">
        <v>4622687</v>
      </c>
      <c r="F50" s="168">
        <v>22372</v>
      </c>
      <c r="G50" s="169">
        <v>0.48396095171487924</v>
      </c>
      <c r="H50" s="176">
        <v>1298014</v>
      </c>
      <c r="I50" s="168">
        <v>7155</v>
      </c>
      <c r="J50" s="169">
        <v>0.55122672020486685</v>
      </c>
      <c r="K50" s="176">
        <v>2971777</v>
      </c>
      <c r="L50" s="168">
        <v>8276</v>
      </c>
      <c r="M50" s="169">
        <v>0.27848657554049311</v>
      </c>
      <c r="N50" s="176">
        <v>6661</v>
      </c>
      <c r="O50" s="168">
        <v>144</v>
      </c>
      <c r="P50" s="169">
        <v>2.1618375619276384</v>
      </c>
    </row>
    <row r="51" spans="1:16">
      <c r="A51" s="111" t="s">
        <v>602</v>
      </c>
      <c r="B51" s="163">
        <v>12216115</v>
      </c>
      <c r="C51" s="164">
        <v>56855</v>
      </c>
      <c r="D51" s="165">
        <v>0.46540982955710553</v>
      </c>
      <c r="E51" s="166">
        <v>6623400</v>
      </c>
      <c r="F51" s="164">
        <v>35845</v>
      </c>
      <c r="G51" s="165">
        <v>0.5411873056134312</v>
      </c>
      <c r="H51" s="163">
        <v>1709917</v>
      </c>
      <c r="I51" s="164">
        <v>8993</v>
      </c>
      <c r="J51" s="165">
        <v>0.52593196044018509</v>
      </c>
      <c r="K51" s="166">
        <v>3871449</v>
      </c>
      <c r="L51" s="164">
        <v>11693</v>
      </c>
      <c r="M51" s="165">
        <v>0.30203161658593464</v>
      </c>
      <c r="N51" s="163">
        <v>11349</v>
      </c>
      <c r="O51" s="164">
        <v>324</v>
      </c>
      <c r="P51" s="165">
        <v>2.8548770816812055</v>
      </c>
    </row>
    <row r="52" spans="1:16">
      <c r="A52" s="111" t="s">
        <v>603</v>
      </c>
      <c r="B52" s="167">
        <v>7703346</v>
      </c>
      <c r="C52" s="168">
        <v>35775</v>
      </c>
      <c r="D52" s="169">
        <v>0.46440858297160736</v>
      </c>
      <c r="E52" s="170">
        <v>4148207</v>
      </c>
      <c r="F52" s="168">
        <v>22596</v>
      </c>
      <c r="G52" s="169">
        <v>0.544717271823706</v>
      </c>
      <c r="H52" s="167">
        <v>929972</v>
      </c>
      <c r="I52" s="168">
        <v>4495</v>
      </c>
      <c r="J52" s="169">
        <v>0.48334788574279658</v>
      </c>
      <c r="K52" s="170">
        <v>2618386</v>
      </c>
      <c r="L52" s="168">
        <v>8446</v>
      </c>
      <c r="M52" s="169">
        <v>0.32256512217831901</v>
      </c>
      <c r="N52" s="167">
        <v>6781</v>
      </c>
      <c r="O52" s="168">
        <v>238</v>
      </c>
      <c r="P52" s="169">
        <v>3.5098068131544022</v>
      </c>
    </row>
    <row r="53" spans="1:16">
      <c r="A53" s="111" t="s">
        <v>604</v>
      </c>
      <c r="B53" s="167">
        <v>7346813</v>
      </c>
      <c r="C53" s="168">
        <v>35539</v>
      </c>
      <c r="D53" s="169">
        <v>0.48373355902756748</v>
      </c>
      <c r="E53" s="170">
        <v>3853442</v>
      </c>
      <c r="F53" s="168">
        <v>22277</v>
      </c>
      <c r="G53" s="169">
        <v>0.57810653436589943</v>
      </c>
      <c r="H53" s="167">
        <v>935191</v>
      </c>
      <c r="I53" s="168">
        <v>7289</v>
      </c>
      <c r="J53" s="169">
        <v>0.77941297553120159</v>
      </c>
      <c r="K53" s="170">
        <v>2550599</v>
      </c>
      <c r="L53" s="168">
        <v>5829</v>
      </c>
      <c r="M53" s="169">
        <v>0.22853455207972714</v>
      </c>
      <c r="N53" s="167">
        <v>7581</v>
      </c>
      <c r="O53" s="168">
        <v>144</v>
      </c>
      <c r="P53" s="169">
        <v>1.8994855559952513</v>
      </c>
    </row>
    <row r="54" spans="1:16">
      <c r="A54" s="111" t="s">
        <v>605</v>
      </c>
      <c r="B54" s="167">
        <v>11044667</v>
      </c>
      <c r="C54" s="168">
        <v>47000</v>
      </c>
      <c r="D54" s="169">
        <v>0.42554474480760718</v>
      </c>
      <c r="E54" s="170">
        <v>5826275</v>
      </c>
      <c r="F54" s="168">
        <v>30239</v>
      </c>
      <c r="G54" s="169">
        <v>0.51901086028380061</v>
      </c>
      <c r="H54" s="167">
        <v>1572996</v>
      </c>
      <c r="I54" s="168">
        <v>7005</v>
      </c>
      <c r="J54" s="169">
        <v>0.44532853230396008</v>
      </c>
      <c r="K54" s="170">
        <v>3635002</v>
      </c>
      <c r="L54" s="168">
        <v>9513</v>
      </c>
      <c r="M54" s="169">
        <v>0.26170549562283596</v>
      </c>
      <c r="N54" s="167">
        <v>10394</v>
      </c>
      <c r="O54" s="168">
        <v>243</v>
      </c>
      <c r="P54" s="169">
        <v>2.3378872426399844</v>
      </c>
    </row>
    <row r="55" spans="1:16">
      <c r="A55" s="171" t="s">
        <v>606</v>
      </c>
      <c r="B55" s="172">
        <v>9020757</v>
      </c>
      <c r="C55" s="173">
        <v>42633</v>
      </c>
      <c r="D55" s="174">
        <v>0.47261000379458179</v>
      </c>
      <c r="E55" s="175">
        <v>4734468</v>
      </c>
      <c r="F55" s="173">
        <v>26394</v>
      </c>
      <c r="G55" s="174">
        <v>0.55748607868930578</v>
      </c>
      <c r="H55" s="172">
        <v>1268025</v>
      </c>
      <c r="I55" s="173">
        <v>8078</v>
      </c>
      <c r="J55" s="174">
        <v>0.63705368585004241</v>
      </c>
      <c r="K55" s="175">
        <v>3008662</v>
      </c>
      <c r="L55" s="173">
        <v>7823</v>
      </c>
      <c r="M55" s="174">
        <v>0.26001591405083058</v>
      </c>
      <c r="N55" s="172">
        <v>9602</v>
      </c>
      <c r="O55" s="173">
        <v>338</v>
      </c>
      <c r="P55" s="174">
        <v>3.5200999791710061</v>
      </c>
    </row>
    <row r="56" spans="1:16" ht="20.25" customHeight="1">
      <c r="A56" s="5" t="s">
        <v>651</v>
      </c>
    </row>
  </sheetData>
  <customSheetViews>
    <customSheetView guid="{6F28069D-A7F4-41D2-AA1B-4487F97E36F1}" showRuler="0">
      <pageMargins left="0.59055118110236227" right="0.39370078740157483" top="0.78740157480314965" bottom="0.78740157480314965" header="0.51181102362204722" footer="0.51181102362204722"/>
      <pageSetup paperSize="8" orientation="landscape" r:id="rId1"/>
      <headerFooter alignWithMargins="0"/>
    </customSheetView>
  </customSheetViews>
  <mergeCells count="6">
    <mergeCell ref="K3:M3"/>
    <mergeCell ref="N3:P3"/>
    <mergeCell ref="A3:A4"/>
    <mergeCell ref="B3:D3"/>
    <mergeCell ref="E3:G3"/>
    <mergeCell ref="H3:J3"/>
  </mergeCells>
  <phoneticPr fontId="2"/>
  <pageMargins left="0.59055118110236227" right="0.39370078740157483" top="0.59055118110236227" bottom="0.78740157480314965" header="0.51181102362204722" footer="0.51181102362204722"/>
  <pageSetup paperSize="9" scale="66" orientation="landscape" r:id="rId2"/>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dimension ref="A1:P56"/>
  <sheetViews>
    <sheetView workbookViewId="0"/>
  </sheetViews>
  <sheetFormatPr defaultColWidth="9" defaultRowHeight="13"/>
  <cols>
    <col min="1" max="1" width="15.6328125" style="130" customWidth="1"/>
    <col min="2" max="16" width="12.36328125" style="130" customWidth="1"/>
    <col min="17" max="16384" width="9" style="130"/>
  </cols>
  <sheetData>
    <row r="1" spans="1:16" s="5" customFormat="1" ht="27.25" customHeight="1">
      <c r="A1" s="3" t="s">
        <v>652</v>
      </c>
      <c r="B1" s="146"/>
      <c r="C1" s="146"/>
      <c r="D1" s="146"/>
      <c r="E1" s="146"/>
      <c r="F1" s="146"/>
      <c r="G1" s="146"/>
      <c r="H1" s="146"/>
      <c r="I1" s="146"/>
      <c r="J1" s="146"/>
      <c r="K1" s="146"/>
      <c r="L1" s="146"/>
      <c r="M1" s="146"/>
      <c r="N1" s="146"/>
      <c r="O1" s="146"/>
      <c r="P1" s="146"/>
    </row>
    <row r="2" spans="1:16" s="5" customFormat="1" ht="19.5" customHeight="1">
      <c r="A2" s="6"/>
      <c r="P2" s="147" t="e">
        <f>"（"&amp;#REF!&amp;"年"&amp;#REF!&amp;"月診療分）"</f>
        <v>#REF!</v>
      </c>
    </row>
    <row r="3" spans="1:16" s="5" customFormat="1" ht="23.25" customHeight="1">
      <c r="A3" s="840" t="s">
        <v>657</v>
      </c>
      <c r="B3" s="771" t="s">
        <v>519</v>
      </c>
      <c r="C3" s="771"/>
      <c r="D3" s="771"/>
      <c r="E3" s="771" t="s">
        <v>542</v>
      </c>
      <c r="F3" s="771"/>
      <c r="G3" s="771"/>
      <c r="H3" s="771" t="s">
        <v>555</v>
      </c>
      <c r="I3" s="771"/>
      <c r="J3" s="771"/>
      <c r="K3" s="771" t="s">
        <v>461</v>
      </c>
      <c r="L3" s="771"/>
      <c r="M3" s="771"/>
      <c r="N3" s="771" t="s">
        <v>551</v>
      </c>
      <c r="O3" s="771"/>
      <c r="P3" s="771"/>
    </row>
    <row r="4" spans="1:16" s="5" customFormat="1" ht="23.25" customHeight="1">
      <c r="A4" s="772"/>
      <c r="B4" s="148" t="s">
        <v>628</v>
      </c>
      <c r="C4" s="148" t="s">
        <v>630</v>
      </c>
      <c r="D4" s="148" t="s">
        <v>632</v>
      </c>
      <c r="E4" s="149" t="s">
        <v>628</v>
      </c>
      <c r="F4" s="148" t="s">
        <v>630</v>
      </c>
      <c r="G4" s="150" t="s">
        <v>632</v>
      </c>
      <c r="H4" s="148" t="s">
        <v>628</v>
      </c>
      <c r="I4" s="150" t="s">
        <v>630</v>
      </c>
      <c r="J4" s="148" t="s">
        <v>632</v>
      </c>
      <c r="K4" s="150" t="s">
        <v>628</v>
      </c>
      <c r="L4" s="148" t="s">
        <v>630</v>
      </c>
      <c r="M4" s="150" t="s">
        <v>632</v>
      </c>
      <c r="N4" s="148" t="s">
        <v>628</v>
      </c>
      <c r="O4" s="148" t="s">
        <v>630</v>
      </c>
      <c r="P4" s="148" t="s">
        <v>632</v>
      </c>
    </row>
    <row r="5" spans="1:16" s="5" customFormat="1">
      <c r="A5" s="9"/>
      <c r="B5" s="151" t="s">
        <v>523</v>
      </c>
      <c r="C5" s="16" t="s">
        <v>523</v>
      </c>
      <c r="D5" s="152" t="s">
        <v>642</v>
      </c>
      <c r="E5" s="151" t="s">
        <v>523</v>
      </c>
      <c r="F5" s="151" t="s">
        <v>523</v>
      </c>
      <c r="G5" s="16" t="s">
        <v>642</v>
      </c>
      <c r="H5" s="151" t="s">
        <v>523</v>
      </c>
      <c r="I5" s="16" t="s">
        <v>523</v>
      </c>
      <c r="J5" s="152" t="s">
        <v>642</v>
      </c>
      <c r="K5" s="151" t="s">
        <v>523</v>
      </c>
      <c r="L5" s="151" t="s">
        <v>523</v>
      </c>
      <c r="M5" s="16" t="s">
        <v>642</v>
      </c>
      <c r="N5" s="151" t="s">
        <v>523</v>
      </c>
      <c r="O5" s="151" t="s">
        <v>523</v>
      </c>
      <c r="P5" s="16" t="s">
        <v>642</v>
      </c>
    </row>
    <row r="6" spans="1:16">
      <c r="A6" s="153" t="e">
        <f>IF(#REF!&lt;=2,"平成"&amp;#REF!&amp;"年"&amp;#REF!&amp;"月","平成"&amp;#REF!&amp;"年"&amp;#REF!&amp;"月")</f>
        <v>#REF!</v>
      </c>
      <c r="B6" s="154">
        <v>4705288</v>
      </c>
      <c r="C6" s="155">
        <v>19069</v>
      </c>
      <c r="D6" s="156">
        <v>0.40526743527707554</v>
      </c>
      <c r="E6" s="157">
        <v>2966280</v>
      </c>
      <c r="F6" s="155">
        <v>13780</v>
      </c>
      <c r="G6" s="156">
        <v>0.46455493075501975</v>
      </c>
      <c r="H6" s="154">
        <v>248120</v>
      </c>
      <c r="I6" s="155">
        <v>2842</v>
      </c>
      <c r="J6" s="156">
        <v>1.145413509592133</v>
      </c>
      <c r="K6" s="157">
        <v>1486930</v>
      </c>
      <c r="L6" s="155">
        <v>2351</v>
      </c>
      <c r="M6" s="156">
        <v>0.15811100724311164</v>
      </c>
      <c r="N6" s="154">
        <v>3958</v>
      </c>
      <c r="O6" s="155">
        <v>96</v>
      </c>
      <c r="P6" s="156">
        <v>2.4254674077817078</v>
      </c>
    </row>
    <row r="7" spans="1:16">
      <c r="A7" s="153" t="e">
        <f>IF(#REF!&lt;=2,"平成"&amp;#REF!&amp;"年"&amp;#REF!&amp;"月","平成"&amp;#REF!&amp;"年"&amp;#REF!&amp;"月")</f>
        <v>#REF!</v>
      </c>
      <c r="B7" s="154">
        <v>4890611</v>
      </c>
      <c r="C7" s="155">
        <v>19943</v>
      </c>
      <c r="D7" s="156">
        <v>0.40778135901628654</v>
      </c>
      <c r="E7" s="157">
        <v>3077714</v>
      </c>
      <c r="F7" s="155">
        <v>13860</v>
      </c>
      <c r="G7" s="156">
        <v>0.45033424158320107</v>
      </c>
      <c r="H7" s="154">
        <v>262686</v>
      </c>
      <c r="I7" s="155">
        <v>2962</v>
      </c>
      <c r="J7" s="156">
        <v>1.1275819800065476</v>
      </c>
      <c r="K7" s="157">
        <v>1546140</v>
      </c>
      <c r="L7" s="155">
        <v>3018</v>
      </c>
      <c r="M7" s="156">
        <v>0.19519577787263767</v>
      </c>
      <c r="N7" s="154">
        <v>4071</v>
      </c>
      <c r="O7" s="155">
        <v>103</v>
      </c>
      <c r="P7" s="156">
        <v>2.5300908867600098</v>
      </c>
    </row>
    <row r="8" spans="1:16">
      <c r="A8" s="158" t="e">
        <f>"平成"&amp;#REF!&amp;"年"&amp;#REF!&amp;"月"</f>
        <v>#REF!</v>
      </c>
      <c r="B8" s="159" t="e">
        <f>SUM(B9:B55)</f>
        <v>#REF!</v>
      </c>
      <c r="C8" s="160" t="e">
        <f>SUM(C9:C55)</f>
        <v>#REF!</v>
      </c>
      <c r="D8" s="161" t="e">
        <f>IF(C8=0,0,C8/B8*100)</f>
        <v>#REF!</v>
      </c>
      <c r="E8" s="162" t="e">
        <f>SUM(E9:E55)</f>
        <v>#REF!</v>
      </c>
      <c r="F8" s="160" t="e">
        <f>SUM(F9:F55)</f>
        <v>#REF!</v>
      </c>
      <c r="G8" s="161" t="e">
        <f>IF(F8=0,0,F8/E8*100)</f>
        <v>#REF!</v>
      </c>
      <c r="H8" s="159" t="e">
        <f>SUM(H9:H55)</f>
        <v>#REF!</v>
      </c>
      <c r="I8" s="160" t="e">
        <f>SUM(I9:I55)</f>
        <v>#REF!</v>
      </c>
      <c r="J8" s="161" t="e">
        <f>IF(I8=0,0,I8/H8*100)</f>
        <v>#REF!</v>
      </c>
      <c r="K8" s="162" t="e">
        <f>SUM(K9:K55)</f>
        <v>#REF!</v>
      </c>
      <c r="L8" s="160" t="e">
        <f>SUM(L9:L55)</f>
        <v>#REF!</v>
      </c>
      <c r="M8" s="161" t="e">
        <f>IF(L8=0,0,L8/K8*100)</f>
        <v>#REF!</v>
      </c>
      <c r="N8" s="159" t="e">
        <f>SUM(N9:N55)</f>
        <v>#REF!</v>
      </c>
      <c r="O8" s="160" t="e">
        <f>SUM(O9:O55)</f>
        <v>#REF!</v>
      </c>
      <c r="P8" s="161" t="e">
        <f>IF(O8=0,0,O8/N8*100)</f>
        <v>#REF!</v>
      </c>
    </row>
    <row r="9" spans="1:16">
      <c r="A9" s="111" t="s">
        <v>560</v>
      </c>
      <c r="B9" s="163" t="e">
        <f>#REF!+#REF!</f>
        <v>#REF!</v>
      </c>
      <c r="C9" s="164" t="e">
        <f>#REF!</f>
        <v>#REF!</v>
      </c>
      <c r="D9" s="165" t="e">
        <f>IF(C9=0,0,C9/B9*100)</f>
        <v>#REF!</v>
      </c>
      <c r="E9" s="166" t="e">
        <f>#REF!+#REF!</f>
        <v>#REF!</v>
      </c>
      <c r="F9" s="164" t="e">
        <f>#REF!</f>
        <v>#REF!</v>
      </c>
      <c r="G9" s="165" t="e">
        <f>IF(F9=0,0,F9/E9*100)</f>
        <v>#REF!</v>
      </c>
      <c r="H9" s="163" t="e">
        <f>#REF!+#REF!</f>
        <v>#REF!</v>
      </c>
      <c r="I9" s="164" t="e">
        <f>#REF!</f>
        <v>#REF!</v>
      </c>
      <c r="J9" s="165" t="e">
        <f>IF(I9=0,0,I9/H9*100)</f>
        <v>#REF!</v>
      </c>
      <c r="K9" s="166" t="e">
        <f>#REF!+#REF!</f>
        <v>#REF!</v>
      </c>
      <c r="L9" s="164" t="e">
        <f>#REF!</f>
        <v>#REF!</v>
      </c>
      <c r="M9" s="165" t="e">
        <f>IF(L9=0,0,L9/K9*100)</f>
        <v>#REF!</v>
      </c>
      <c r="N9" s="163" t="e">
        <f>#REF!+#REF!</f>
        <v>#REF!</v>
      </c>
      <c r="O9" s="164" t="e">
        <f>#REF!</f>
        <v>#REF!</v>
      </c>
      <c r="P9" s="165" t="e">
        <f>IF(O9=0,0,O9/N9*100)</f>
        <v>#REF!</v>
      </c>
    </row>
    <row r="10" spans="1:16">
      <c r="A10" s="111" t="s">
        <v>561</v>
      </c>
      <c r="B10" s="167" t="e">
        <f>#REF!+#REF!</f>
        <v>#REF!</v>
      </c>
      <c r="C10" s="168" t="e">
        <f>#REF!</f>
        <v>#REF!</v>
      </c>
      <c r="D10" s="169" t="e">
        <f t="shared" ref="D10:D55" si="0">IF(C10=0,0,C10/B10*100)</f>
        <v>#REF!</v>
      </c>
      <c r="E10" s="170" t="e">
        <f>#REF!+#REF!</f>
        <v>#REF!</v>
      </c>
      <c r="F10" s="168" t="e">
        <f>#REF!</f>
        <v>#REF!</v>
      </c>
      <c r="G10" s="169" t="e">
        <f t="shared" ref="G10:G55" si="1">IF(F10=0,0,F10/E10*100)</f>
        <v>#REF!</v>
      </c>
      <c r="H10" s="167" t="e">
        <f>#REF!+#REF!</f>
        <v>#REF!</v>
      </c>
      <c r="I10" s="168" t="e">
        <f>#REF!</f>
        <v>#REF!</v>
      </c>
      <c r="J10" s="169" t="e">
        <f t="shared" ref="J10:J55" si="2">IF(I10=0,0,I10/H10*100)</f>
        <v>#REF!</v>
      </c>
      <c r="K10" s="170" t="e">
        <f>#REF!+#REF!</f>
        <v>#REF!</v>
      </c>
      <c r="L10" s="168" t="e">
        <f>#REF!</f>
        <v>#REF!</v>
      </c>
      <c r="M10" s="169" t="e">
        <f t="shared" ref="M10:M55" si="3">IF(L10=0,0,L10/K10*100)</f>
        <v>#REF!</v>
      </c>
      <c r="N10" s="167" t="e">
        <f>#REF!+#REF!</f>
        <v>#REF!</v>
      </c>
      <c r="O10" s="168" t="e">
        <f>#REF!</f>
        <v>#REF!</v>
      </c>
      <c r="P10" s="169" t="e">
        <f t="shared" ref="P10:P55" si="4">IF(O10=0,0,O10/N10*100)</f>
        <v>#REF!</v>
      </c>
    </row>
    <row r="11" spans="1:16">
      <c r="A11" s="111" t="s">
        <v>562</v>
      </c>
      <c r="B11" s="167" t="e">
        <f>#REF!+#REF!</f>
        <v>#REF!</v>
      </c>
      <c r="C11" s="168" t="e">
        <f>#REF!</f>
        <v>#REF!</v>
      </c>
      <c r="D11" s="169" t="e">
        <f t="shared" si="0"/>
        <v>#REF!</v>
      </c>
      <c r="E11" s="170" t="e">
        <f>#REF!+#REF!</f>
        <v>#REF!</v>
      </c>
      <c r="F11" s="168" t="e">
        <f>#REF!</f>
        <v>#REF!</v>
      </c>
      <c r="G11" s="169" t="e">
        <f t="shared" si="1"/>
        <v>#REF!</v>
      </c>
      <c r="H11" s="167" t="e">
        <f>#REF!+#REF!</f>
        <v>#REF!</v>
      </c>
      <c r="I11" s="168" t="e">
        <f>#REF!</f>
        <v>#REF!</v>
      </c>
      <c r="J11" s="169" t="e">
        <f t="shared" si="2"/>
        <v>#REF!</v>
      </c>
      <c r="K11" s="170" t="e">
        <f>#REF!+#REF!</f>
        <v>#REF!</v>
      </c>
      <c r="L11" s="168" t="e">
        <f>#REF!</f>
        <v>#REF!</v>
      </c>
      <c r="M11" s="169" t="e">
        <f t="shared" si="3"/>
        <v>#REF!</v>
      </c>
      <c r="N11" s="167" t="e">
        <f>#REF!+#REF!</f>
        <v>#REF!</v>
      </c>
      <c r="O11" s="168" t="e">
        <f>#REF!</f>
        <v>#REF!</v>
      </c>
      <c r="P11" s="169" t="e">
        <f t="shared" si="4"/>
        <v>#REF!</v>
      </c>
    </row>
    <row r="12" spans="1:16">
      <c r="A12" s="111" t="s">
        <v>563</v>
      </c>
      <c r="B12" s="167" t="e">
        <f>#REF!+#REF!</f>
        <v>#REF!</v>
      </c>
      <c r="C12" s="168" t="e">
        <f>#REF!</f>
        <v>#REF!</v>
      </c>
      <c r="D12" s="169" t="e">
        <f t="shared" si="0"/>
        <v>#REF!</v>
      </c>
      <c r="E12" s="170" t="e">
        <f>#REF!+#REF!</f>
        <v>#REF!</v>
      </c>
      <c r="F12" s="168" t="e">
        <f>#REF!</f>
        <v>#REF!</v>
      </c>
      <c r="G12" s="169" t="e">
        <f t="shared" si="1"/>
        <v>#REF!</v>
      </c>
      <c r="H12" s="167" t="e">
        <f>#REF!+#REF!</f>
        <v>#REF!</v>
      </c>
      <c r="I12" s="168" t="e">
        <f>#REF!</f>
        <v>#REF!</v>
      </c>
      <c r="J12" s="169" t="e">
        <f t="shared" si="2"/>
        <v>#REF!</v>
      </c>
      <c r="K12" s="170" t="e">
        <f>#REF!+#REF!</f>
        <v>#REF!</v>
      </c>
      <c r="L12" s="168" t="e">
        <f>#REF!</f>
        <v>#REF!</v>
      </c>
      <c r="M12" s="169" t="e">
        <f t="shared" si="3"/>
        <v>#REF!</v>
      </c>
      <c r="N12" s="167" t="e">
        <f>#REF!+#REF!</f>
        <v>#REF!</v>
      </c>
      <c r="O12" s="168" t="e">
        <f>#REF!</f>
        <v>#REF!</v>
      </c>
      <c r="P12" s="169" t="e">
        <f t="shared" si="4"/>
        <v>#REF!</v>
      </c>
    </row>
    <row r="13" spans="1:16">
      <c r="A13" s="111" t="s">
        <v>564</v>
      </c>
      <c r="B13" s="167" t="e">
        <f>#REF!+#REF!</f>
        <v>#REF!</v>
      </c>
      <c r="C13" s="168" t="e">
        <f>#REF!</f>
        <v>#REF!</v>
      </c>
      <c r="D13" s="169" t="e">
        <f t="shared" si="0"/>
        <v>#REF!</v>
      </c>
      <c r="E13" s="170" t="e">
        <f>#REF!+#REF!</f>
        <v>#REF!</v>
      </c>
      <c r="F13" s="168" t="e">
        <f>#REF!</f>
        <v>#REF!</v>
      </c>
      <c r="G13" s="169" t="e">
        <f t="shared" si="1"/>
        <v>#REF!</v>
      </c>
      <c r="H13" s="167" t="e">
        <f>#REF!+#REF!</f>
        <v>#REF!</v>
      </c>
      <c r="I13" s="168" t="e">
        <f>#REF!</f>
        <v>#REF!</v>
      </c>
      <c r="J13" s="169" t="e">
        <f t="shared" si="2"/>
        <v>#REF!</v>
      </c>
      <c r="K13" s="170" t="e">
        <f>#REF!+#REF!</f>
        <v>#REF!</v>
      </c>
      <c r="L13" s="168" t="e">
        <f>#REF!</f>
        <v>#REF!</v>
      </c>
      <c r="M13" s="169" t="e">
        <f t="shared" si="3"/>
        <v>#REF!</v>
      </c>
      <c r="N13" s="167" t="e">
        <f>#REF!+#REF!</f>
        <v>#REF!</v>
      </c>
      <c r="O13" s="168" t="e">
        <f>#REF!</f>
        <v>#REF!</v>
      </c>
      <c r="P13" s="169" t="e">
        <f t="shared" si="4"/>
        <v>#REF!</v>
      </c>
    </row>
    <row r="14" spans="1:16">
      <c r="A14" s="111" t="s">
        <v>565</v>
      </c>
      <c r="B14" s="167" t="e">
        <f>#REF!+#REF!</f>
        <v>#REF!</v>
      </c>
      <c r="C14" s="168" t="e">
        <f>#REF!</f>
        <v>#REF!</v>
      </c>
      <c r="D14" s="169" t="e">
        <f t="shared" si="0"/>
        <v>#REF!</v>
      </c>
      <c r="E14" s="170" t="e">
        <f>#REF!+#REF!</f>
        <v>#REF!</v>
      </c>
      <c r="F14" s="168" t="e">
        <f>#REF!</f>
        <v>#REF!</v>
      </c>
      <c r="G14" s="169" t="e">
        <f t="shared" si="1"/>
        <v>#REF!</v>
      </c>
      <c r="H14" s="167" t="e">
        <f>#REF!+#REF!</f>
        <v>#REF!</v>
      </c>
      <c r="I14" s="168" t="e">
        <f>#REF!</f>
        <v>#REF!</v>
      </c>
      <c r="J14" s="169" t="e">
        <f t="shared" si="2"/>
        <v>#REF!</v>
      </c>
      <c r="K14" s="170" t="e">
        <f>#REF!+#REF!</f>
        <v>#REF!</v>
      </c>
      <c r="L14" s="168" t="e">
        <f>#REF!</f>
        <v>#REF!</v>
      </c>
      <c r="M14" s="169" t="e">
        <f t="shared" si="3"/>
        <v>#REF!</v>
      </c>
      <c r="N14" s="167" t="e">
        <f>#REF!+#REF!</f>
        <v>#REF!</v>
      </c>
      <c r="O14" s="168" t="e">
        <f>#REF!</f>
        <v>#REF!</v>
      </c>
      <c r="P14" s="169" t="e">
        <f t="shared" si="4"/>
        <v>#REF!</v>
      </c>
    </row>
    <row r="15" spans="1:16">
      <c r="A15" s="171" t="s">
        <v>566</v>
      </c>
      <c r="B15" s="172" t="e">
        <f>#REF!+#REF!</f>
        <v>#REF!</v>
      </c>
      <c r="C15" s="173" t="e">
        <f>#REF!</f>
        <v>#REF!</v>
      </c>
      <c r="D15" s="174" t="e">
        <f t="shared" si="0"/>
        <v>#REF!</v>
      </c>
      <c r="E15" s="175" t="e">
        <f>#REF!+#REF!</f>
        <v>#REF!</v>
      </c>
      <c r="F15" s="173" t="e">
        <f>#REF!</f>
        <v>#REF!</v>
      </c>
      <c r="G15" s="174" t="e">
        <f t="shared" si="1"/>
        <v>#REF!</v>
      </c>
      <c r="H15" s="172" t="e">
        <f>#REF!+#REF!</f>
        <v>#REF!</v>
      </c>
      <c r="I15" s="173" t="e">
        <f>#REF!</f>
        <v>#REF!</v>
      </c>
      <c r="J15" s="174" t="e">
        <f t="shared" si="2"/>
        <v>#REF!</v>
      </c>
      <c r="K15" s="175" t="e">
        <f>#REF!+#REF!</f>
        <v>#REF!</v>
      </c>
      <c r="L15" s="173" t="e">
        <f>#REF!</f>
        <v>#REF!</v>
      </c>
      <c r="M15" s="174" t="e">
        <f t="shared" si="3"/>
        <v>#REF!</v>
      </c>
      <c r="N15" s="172" t="e">
        <f>#REF!+#REF!</f>
        <v>#REF!</v>
      </c>
      <c r="O15" s="173" t="e">
        <f>#REF!</f>
        <v>#REF!</v>
      </c>
      <c r="P15" s="174" t="e">
        <f t="shared" si="4"/>
        <v>#REF!</v>
      </c>
    </row>
    <row r="16" spans="1:16">
      <c r="A16" s="111" t="s">
        <v>567</v>
      </c>
      <c r="B16" s="176" t="e">
        <f>#REF!+#REF!</f>
        <v>#REF!</v>
      </c>
      <c r="C16" s="168" t="e">
        <f>#REF!</f>
        <v>#REF!</v>
      </c>
      <c r="D16" s="169" t="e">
        <f t="shared" si="0"/>
        <v>#REF!</v>
      </c>
      <c r="E16" s="176" t="e">
        <f>#REF!+#REF!</f>
        <v>#REF!</v>
      </c>
      <c r="F16" s="168" t="e">
        <f>#REF!</f>
        <v>#REF!</v>
      </c>
      <c r="G16" s="169" t="e">
        <f t="shared" si="1"/>
        <v>#REF!</v>
      </c>
      <c r="H16" s="176" t="e">
        <f>#REF!+#REF!</f>
        <v>#REF!</v>
      </c>
      <c r="I16" s="168" t="e">
        <f>#REF!</f>
        <v>#REF!</v>
      </c>
      <c r="J16" s="169" t="e">
        <f t="shared" si="2"/>
        <v>#REF!</v>
      </c>
      <c r="K16" s="176" t="e">
        <f>#REF!+#REF!</f>
        <v>#REF!</v>
      </c>
      <c r="L16" s="168" t="e">
        <f>#REF!</f>
        <v>#REF!</v>
      </c>
      <c r="M16" s="169" t="e">
        <f t="shared" si="3"/>
        <v>#REF!</v>
      </c>
      <c r="N16" s="176" t="e">
        <f>#REF!+#REF!</f>
        <v>#REF!</v>
      </c>
      <c r="O16" s="168" t="e">
        <f>#REF!</f>
        <v>#REF!</v>
      </c>
      <c r="P16" s="169" t="e">
        <f t="shared" si="4"/>
        <v>#REF!</v>
      </c>
    </row>
    <row r="17" spans="1:16">
      <c r="A17" s="111" t="s">
        <v>568</v>
      </c>
      <c r="B17" s="176" t="e">
        <f>#REF!+#REF!</f>
        <v>#REF!</v>
      </c>
      <c r="C17" s="168" t="e">
        <f>#REF!</f>
        <v>#REF!</v>
      </c>
      <c r="D17" s="169" t="e">
        <f t="shared" si="0"/>
        <v>#REF!</v>
      </c>
      <c r="E17" s="176" t="e">
        <f>#REF!+#REF!</f>
        <v>#REF!</v>
      </c>
      <c r="F17" s="168" t="e">
        <f>#REF!</f>
        <v>#REF!</v>
      </c>
      <c r="G17" s="169" t="e">
        <f t="shared" si="1"/>
        <v>#REF!</v>
      </c>
      <c r="H17" s="176" t="e">
        <f>#REF!+#REF!</f>
        <v>#REF!</v>
      </c>
      <c r="I17" s="168" t="e">
        <f>#REF!</f>
        <v>#REF!</v>
      </c>
      <c r="J17" s="169" t="e">
        <f t="shared" si="2"/>
        <v>#REF!</v>
      </c>
      <c r="K17" s="176" t="e">
        <f>#REF!+#REF!</f>
        <v>#REF!</v>
      </c>
      <c r="L17" s="168" t="e">
        <f>#REF!</f>
        <v>#REF!</v>
      </c>
      <c r="M17" s="169" t="e">
        <f t="shared" si="3"/>
        <v>#REF!</v>
      </c>
      <c r="N17" s="176" t="e">
        <f>#REF!+#REF!</f>
        <v>#REF!</v>
      </c>
      <c r="O17" s="168" t="e">
        <f>#REF!</f>
        <v>#REF!</v>
      </c>
      <c r="P17" s="169" t="e">
        <f t="shared" si="4"/>
        <v>#REF!</v>
      </c>
    </row>
    <row r="18" spans="1:16">
      <c r="A18" s="111" t="s">
        <v>569</v>
      </c>
      <c r="B18" s="176" t="e">
        <f>#REF!+#REF!</f>
        <v>#REF!</v>
      </c>
      <c r="C18" s="168" t="e">
        <f>#REF!</f>
        <v>#REF!</v>
      </c>
      <c r="D18" s="169" t="e">
        <f t="shared" si="0"/>
        <v>#REF!</v>
      </c>
      <c r="E18" s="176" t="e">
        <f>#REF!+#REF!</f>
        <v>#REF!</v>
      </c>
      <c r="F18" s="168" t="e">
        <f>#REF!</f>
        <v>#REF!</v>
      </c>
      <c r="G18" s="169" t="e">
        <f t="shared" si="1"/>
        <v>#REF!</v>
      </c>
      <c r="H18" s="176" t="e">
        <f>#REF!+#REF!</f>
        <v>#REF!</v>
      </c>
      <c r="I18" s="168" t="e">
        <f>#REF!</f>
        <v>#REF!</v>
      </c>
      <c r="J18" s="169" t="e">
        <f t="shared" si="2"/>
        <v>#REF!</v>
      </c>
      <c r="K18" s="176" t="e">
        <f>#REF!+#REF!</f>
        <v>#REF!</v>
      </c>
      <c r="L18" s="168" t="e">
        <f>#REF!</f>
        <v>#REF!</v>
      </c>
      <c r="M18" s="169" t="e">
        <f t="shared" si="3"/>
        <v>#REF!</v>
      </c>
      <c r="N18" s="176" t="e">
        <f>#REF!+#REF!</f>
        <v>#REF!</v>
      </c>
      <c r="O18" s="168" t="e">
        <f>#REF!</f>
        <v>#REF!</v>
      </c>
      <c r="P18" s="169" t="e">
        <f t="shared" si="4"/>
        <v>#REF!</v>
      </c>
    </row>
    <row r="19" spans="1:16">
      <c r="A19" s="111" t="s">
        <v>570</v>
      </c>
      <c r="B19" s="176" t="e">
        <f>#REF!+#REF!</f>
        <v>#REF!</v>
      </c>
      <c r="C19" s="168" t="e">
        <f>#REF!</f>
        <v>#REF!</v>
      </c>
      <c r="D19" s="169" t="e">
        <f t="shared" si="0"/>
        <v>#REF!</v>
      </c>
      <c r="E19" s="176" t="e">
        <f>#REF!+#REF!</f>
        <v>#REF!</v>
      </c>
      <c r="F19" s="168" t="e">
        <f>#REF!</f>
        <v>#REF!</v>
      </c>
      <c r="G19" s="169" t="e">
        <f t="shared" si="1"/>
        <v>#REF!</v>
      </c>
      <c r="H19" s="176" t="e">
        <f>#REF!+#REF!</f>
        <v>#REF!</v>
      </c>
      <c r="I19" s="168" t="e">
        <f>#REF!</f>
        <v>#REF!</v>
      </c>
      <c r="J19" s="169" t="e">
        <f t="shared" si="2"/>
        <v>#REF!</v>
      </c>
      <c r="K19" s="176" t="e">
        <f>#REF!+#REF!</f>
        <v>#REF!</v>
      </c>
      <c r="L19" s="168" t="e">
        <f>#REF!</f>
        <v>#REF!</v>
      </c>
      <c r="M19" s="169" t="e">
        <f t="shared" si="3"/>
        <v>#REF!</v>
      </c>
      <c r="N19" s="176" t="e">
        <f>#REF!+#REF!</f>
        <v>#REF!</v>
      </c>
      <c r="O19" s="168" t="e">
        <f>#REF!</f>
        <v>#REF!</v>
      </c>
      <c r="P19" s="169" t="e">
        <f t="shared" si="4"/>
        <v>#REF!</v>
      </c>
    </row>
    <row r="20" spans="1:16">
      <c r="A20" s="171" t="s">
        <v>571</v>
      </c>
      <c r="B20" s="176" t="e">
        <f>#REF!+#REF!</f>
        <v>#REF!</v>
      </c>
      <c r="C20" s="168" t="e">
        <f>#REF!</f>
        <v>#REF!</v>
      </c>
      <c r="D20" s="169" t="e">
        <f t="shared" si="0"/>
        <v>#REF!</v>
      </c>
      <c r="E20" s="176" t="e">
        <f>#REF!+#REF!</f>
        <v>#REF!</v>
      </c>
      <c r="F20" s="168" t="e">
        <f>#REF!</f>
        <v>#REF!</v>
      </c>
      <c r="G20" s="169" t="e">
        <f t="shared" si="1"/>
        <v>#REF!</v>
      </c>
      <c r="H20" s="176" t="e">
        <f>#REF!+#REF!</f>
        <v>#REF!</v>
      </c>
      <c r="I20" s="168" t="e">
        <f>#REF!</f>
        <v>#REF!</v>
      </c>
      <c r="J20" s="169" t="e">
        <f t="shared" si="2"/>
        <v>#REF!</v>
      </c>
      <c r="K20" s="176" t="e">
        <f>#REF!+#REF!</f>
        <v>#REF!</v>
      </c>
      <c r="L20" s="168" t="e">
        <f>#REF!</f>
        <v>#REF!</v>
      </c>
      <c r="M20" s="169" t="e">
        <f t="shared" si="3"/>
        <v>#REF!</v>
      </c>
      <c r="N20" s="176" t="e">
        <f>#REF!+#REF!</f>
        <v>#REF!</v>
      </c>
      <c r="O20" s="168" t="e">
        <f>#REF!</f>
        <v>#REF!</v>
      </c>
      <c r="P20" s="169" t="e">
        <f t="shared" si="4"/>
        <v>#REF!</v>
      </c>
    </row>
    <row r="21" spans="1:16">
      <c r="A21" s="111" t="s">
        <v>572</v>
      </c>
      <c r="B21" s="163" t="e">
        <f>#REF!+#REF!</f>
        <v>#REF!</v>
      </c>
      <c r="C21" s="164" t="e">
        <f>#REF!</f>
        <v>#REF!</v>
      </c>
      <c r="D21" s="165" t="e">
        <f t="shared" si="0"/>
        <v>#REF!</v>
      </c>
      <c r="E21" s="166" t="e">
        <f>#REF!+#REF!</f>
        <v>#REF!</v>
      </c>
      <c r="F21" s="164" t="e">
        <f>#REF!</f>
        <v>#REF!</v>
      </c>
      <c r="G21" s="165" t="e">
        <f t="shared" si="1"/>
        <v>#REF!</v>
      </c>
      <c r="H21" s="163" t="e">
        <f>#REF!+#REF!</f>
        <v>#REF!</v>
      </c>
      <c r="I21" s="164" t="e">
        <f>#REF!</f>
        <v>#REF!</v>
      </c>
      <c r="J21" s="165" t="e">
        <f t="shared" si="2"/>
        <v>#REF!</v>
      </c>
      <c r="K21" s="166" t="e">
        <f>#REF!+#REF!</f>
        <v>#REF!</v>
      </c>
      <c r="L21" s="164" t="e">
        <f>#REF!</f>
        <v>#REF!</v>
      </c>
      <c r="M21" s="165" t="e">
        <f t="shared" si="3"/>
        <v>#REF!</v>
      </c>
      <c r="N21" s="163" t="e">
        <f>#REF!+#REF!</f>
        <v>#REF!</v>
      </c>
      <c r="O21" s="164" t="e">
        <f>#REF!</f>
        <v>#REF!</v>
      </c>
      <c r="P21" s="165" t="e">
        <f t="shared" si="4"/>
        <v>#REF!</v>
      </c>
    </row>
    <row r="22" spans="1:16">
      <c r="A22" s="111" t="s">
        <v>573</v>
      </c>
      <c r="B22" s="167" t="e">
        <f>#REF!+#REF!</f>
        <v>#REF!</v>
      </c>
      <c r="C22" s="168" t="e">
        <f>#REF!</f>
        <v>#REF!</v>
      </c>
      <c r="D22" s="169" t="e">
        <f t="shared" si="0"/>
        <v>#REF!</v>
      </c>
      <c r="E22" s="170" t="e">
        <f>#REF!+#REF!</f>
        <v>#REF!</v>
      </c>
      <c r="F22" s="168" t="e">
        <f>#REF!</f>
        <v>#REF!</v>
      </c>
      <c r="G22" s="169" t="e">
        <f t="shared" si="1"/>
        <v>#REF!</v>
      </c>
      <c r="H22" s="167" t="e">
        <f>#REF!+#REF!</f>
        <v>#REF!</v>
      </c>
      <c r="I22" s="168" t="e">
        <f>#REF!</f>
        <v>#REF!</v>
      </c>
      <c r="J22" s="169" t="e">
        <f t="shared" si="2"/>
        <v>#REF!</v>
      </c>
      <c r="K22" s="170" t="e">
        <f>#REF!+#REF!</f>
        <v>#REF!</v>
      </c>
      <c r="L22" s="168" t="e">
        <f>#REF!</f>
        <v>#REF!</v>
      </c>
      <c r="M22" s="169" t="e">
        <f t="shared" si="3"/>
        <v>#REF!</v>
      </c>
      <c r="N22" s="167" t="e">
        <f>#REF!+#REF!</f>
        <v>#REF!</v>
      </c>
      <c r="O22" s="168" t="e">
        <f>#REF!</f>
        <v>#REF!</v>
      </c>
      <c r="P22" s="169" t="e">
        <f t="shared" si="4"/>
        <v>#REF!</v>
      </c>
    </row>
    <row r="23" spans="1:16">
      <c r="A23" s="111" t="s">
        <v>574</v>
      </c>
      <c r="B23" s="167" t="e">
        <f>#REF!+#REF!</f>
        <v>#REF!</v>
      </c>
      <c r="C23" s="168" t="e">
        <f>#REF!</f>
        <v>#REF!</v>
      </c>
      <c r="D23" s="169" t="e">
        <f t="shared" si="0"/>
        <v>#REF!</v>
      </c>
      <c r="E23" s="170" t="e">
        <f>#REF!+#REF!</f>
        <v>#REF!</v>
      </c>
      <c r="F23" s="168" t="e">
        <f>#REF!</f>
        <v>#REF!</v>
      </c>
      <c r="G23" s="169" t="e">
        <f t="shared" si="1"/>
        <v>#REF!</v>
      </c>
      <c r="H23" s="167" t="e">
        <f>#REF!+#REF!</f>
        <v>#REF!</v>
      </c>
      <c r="I23" s="168" t="e">
        <f>#REF!</f>
        <v>#REF!</v>
      </c>
      <c r="J23" s="169" t="e">
        <f t="shared" si="2"/>
        <v>#REF!</v>
      </c>
      <c r="K23" s="170" t="e">
        <f>#REF!+#REF!</f>
        <v>#REF!</v>
      </c>
      <c r="L23" s="168" t="e">
        <f>#REF!</f>
        <v>#REF!</v>
      </c>
      <c r="M23" s="169" t="e">
        <f t="shared" si="3"/>
        <v>#REF!</v>
      </c>
      <c r="N23" s="167" t="e">
        <f>#REF!+#REF!</f>
        <v>#REF!</v>
      </c>
      <c r="O23" s="168" t="e">
        <f>#REF!</f>
        <v>#REF!</v>
      </c>
      <c r="P23" s="169" t="e">
        <f t="shared" si="4"/>
        <v>#REF!</v>
      </c>
    </row>
    <row r="24" spans="1:16">
      <c r="A24" s="111" t="s">
        <v>575</v>
      </c>
      <c r="B24" s="167" t="e">
        <f>#REF!+#REF!</f>
        <v>#REF!</v>
      </c>
      <c r="C24" s="168" t="e">
        <f>#REF!</f>
        <v>#REF!</v>
      </c>
      <c r="D24" s="169" t="e">
        <f t="shared" si="0"/>
        <v>#REF!</v>
      </c>
      <c r="E24" s="170" t="e">
        <f>#REF!+#REF!</f>
        <v>#REF!</v>
      </c>
      <c r="F24" s="168" t="e">
        <f>#REF!</f>
        <v>#REF!</v>
      </c>
      <c r="G24" s="169" t="e">
        <f t="shared" si="1"/>
        <v>#REF!</v>
      </c>
      <c r="H24" s="167" t="e">
        <f>#REF!+#REF!</f>
        <v>#REF!</v>
      </c>
      <c r="I24" s="168" t="e">
        <f>#REF!</f>
        <v>#REF!</v>
      </c>
      <c r="J24" s="169" t="e">
        <f t="shared" si="2"/>
        <v>#REF!</v>
      </c>
      <c r="K24" s="170" t="e">
        <f>#REF!+#REF!</f>
        <v>#REF!</v>
      </c>
      <c r="L24" s="168" t="e">
        <f>#REF!</f>
        <v>#REF!</v>
      </c>
      <c r="M24" s="169" t="e">
        <f t="shared" si="3"/>
        <v>#REF!</v>
      </c>
      <c r="N24" s="167" t="e">
        <f>#REF!+#REF!</f>
        <v>#REF!</v>
      </c>
      <c r="O24" s="168" t="e">
        <f>#REF!</f>
        <v>#REF!</v>
      </c>
      <c r="P24" s="169" t="e">
        <f t="shared" si="4"/>
        <v>#REF!</v>
      </c>
    </row>
    <row r="25" spans="1:16">
      <c r="A25" s="171" t="s">
        <v>576</v>
      </c>
      <c r="B25" s="172" t="e">
        <f>#REF!+#REF!</f>
        <v>#REF!</v>
      </c>
      <c r="C25" s="173" t="e">
        <f>#REF!</f>
        <v>#REF!</v>
      </c>
      <c r="D25" s="174" t="e">
        <f t="shared" si="0"/>
        <v>#REF!</v>
      </c>
      <c r="E25" s="175" t="e">
        <f>#REF!+#REF!</f>
        <v>#REF!</v>
      </c>
      <c r="F25" s="173" t="e">
        <f>#REF!</f>
        <v>#REF!</v>
      </c>
      <c r="G25" s="174" t="e">
        <f t="shared" si="1"/>
        <v>#REF!</v>
      </c>
      <c r="H25" s="172" t="e">
        <f>#REF!+#REF!</f>
        <v>#REF!</v>
      </c>
      <c r="I25" s="173" t="e">
        <f>#REF!</f>
        <v>#REF!</v>
      </c>
      <c r="J25" s="174" t="e">
        <f t="shared" si="2"/>
        <v>#REF!</v>
      </c>
      <c r="K25" s="175" t="e">
        <f>#REF!+#REF!</f>
        <v>#REF!</v>
      </c>
      <c r="L25" s="173" t="e">
        <f>#REF!</f>
        <v>#REF!</v>
      </c>
      <c r="M25" s="174" t="e">
        <f t="shared" si="3"/>
        <v>#REF!</v>
      </c>
      <c r="N25" s="172" t="e">
        <f>#REF!+#REF!</f>
        <v>#REF!</v>
      </c>
      <c r="O25" s="173" t="e">
        <f>#REF!</f>
        <v>#REF!</v>
      </c>
      <c r="P25" s="174" t="e">
        <f t="shared" si="4"/>
        <v>#REF!</v>
      </c>
    </row>
    <row r="26" spans="1:16">
      <c r="A26" s="111" t="s">
        <v>577</v>
      </c>
      <c r="B26" s="176" t="e">
        <f>#REF!+#REF!</f>
        <v>#REF!</v>
      </c>
      <c r="C26" s="168" t="e">
        <f>#REF!</f>
        <v>#REF!</v>
      </c>
      <c r="D26" s="169" t="e">
        <f t="shared" si="0"/>
        <v>#REF!</v>
      </c>
      <c r="E26" s="176" t="e">
        <f>#REF!+#REF!</f>
        <v>#REF!</v>
      </c>
      <c r="F26" s="168" t="e">
        <f>#REF!</f>
        <v>#REF!</v>
      </c>
      <c r="G26" s="169" t="e">
        <f t="shared" si="1"/>
        <v>#REF!</v>
      </c>
      <c r="H26" s="176" t="e">
        <f>#REF!+#REF!</f>
        <v>#REF!</v>
      </c>
      <c r="I26" s="168" t="e">
        <f>#REF!</f>
        <v>#REF!</v>
      </c>
      <c r="J26" s="169" t="e">
        <f t="shared" si="2"/>
        <v>#REF!</v>
      </c>
      <c r="K26" s="176" t="e">
        <f>#REF!+#REF!</f>
        <v>#REF!</v>
      </c>
      <c r="L26" s="168" t="e">
        <f>#REF!</f>
        <v>#REF!</v>
      </c>
      <c r="M26" s="169" t="e">
        <f t="shared" si="3"/>
        <v>#REF!</v>
      </c>
      <c r="N26" s="176" t="e">
        <f>#REF!+#REF!</f>
        <v>#REF!</v>
      </c>
      <c r="O26" s="168" t="e">
        <f>#REF!</f>
        <v>#REF!</v>
      </c>
      <c r="P26" s="169" t="e">
        <f t="shared" si="4"/>
        <v>#REF!</v>
      </c>
    </row>
    <row r="27" spans="1:16">
      <c r="A27" s="111" t="s">
        <v>578</v>
      </c>
      <c r="B27" s="176" t="e">
        <f>#REF!+#REF!</f>
        <v>#REF!</v>
      </c>
      <c r="C27" s="168" t="e">
        <f>#REF!</f>
        <v>#REF!</v>
      </c>
      <c r="D27" s="169" t="e">
        <f t="shared" si="0"/>
        <v>#REF!</v>
      </c>
      <c r="E27" s="176" t="e">
        <f>#REF!+#REF!</f>
        <v>#REF!</v>
      </c>
      <c r="F27" s="168" t="e">
        <f>#REF!</f>
        <v>#REF!</v>
      </c>
      <c r="G27" s="169" t="e">
        <f t="shared" si="1"/>
        <v>#REF!</v>
      </c>
      <c r="H27" s="176" t="e">
        <f>#REF!+#REF!</f>
        <v>#REF!</v>
      </c>
      <c r="I27" s="168" t="e">
        <f>#REF!</f>
        <v>#REF!</v>
      </c>
      <c r="J27" s="169" t="e">
        <f t="shared" si="2"/>
        <v>#REF!</v>
      </c>
      <c r="K27" s="176" t="e">
        <f>#REF!+#REF!</f>
        <v>#REF!</v>
      </c>
      <c r="L27" s="168" t="e">
        <f>#REF!</f>
        <v>#REF!</v>
      </c>
      <c r="M27" s="169" t="e">
        <f t="shared" si="3"/>
        <v>#REF!</v>
      </c>
      <c r="N27" s="176" t="e">
        <f>#REF!+#REF!</f>
        <v>#REF!</v>
      </c>
      <c r="O27" s="168" t="e">
        <f>#REF!</f>
        <v>#REF!</v>
      </c>
      <c r="P27" s="169" t="e">
        <f t="shared" si="4"/>
        <v>#REF!</v>
      </c>
    </row>
    <row r="28" spans="1:16">
      <c r="A28" s="111" t="s">
        <v>579</v>
      </c>
      <c r="B28" s="176" t="e">
        <f>#REF!+#REF!</f>
        <v>#REF!</v>
      </c>
      <c r="C28" s="168" t="e">
        <f>#REF!</f>
        <v>#REF!</v>
      </c>
      <c r="D28" s="169" t="e">
        <f t="shared" si="0"/>
        <v>#REF!</v>
      </c>
      <c r="E28" s="176" t="e">
        <f>#REF!+#REF!</f>
        <v>#REF!</v>
      </c>
      <c r="F28" s="168" t="e">
        <f>#REF!</f>
        <v>#REF!</v>
      </c>
      <c r="G28" s="169" t="e">
        <f t="shared" si="1"/>
        <v>#REF!</v>
      </c>
      <c r="H28" s="176" t="e">
        <f>#REF!+#REF!</f>
        <v>#REF!</v>
      </c>
      <c r="I28" s="168" t="e">
        <f>#REF!</f>
        <v>#REF!</v>
      </c>
      <c r="J28" s="169" t="e">
        <f t="shared" si="2"/>
        <v>#REF!</v>
      </c>
      <c r="K28" s="176" t="e">
        <f>#REF!+#REF!</f>
        <v>#REF!</v>
      </c>
      <c r="L28" s="168" t="e">
        <f>#REF!</f>
        <v>#REF!</v>
      </c>
      <c r="M28" s="169" t="e">
        <f t="shared" si="3"/>
        <v>#REF!</v>
      </c>
      <c r="N28" s="176" t="e">
        <f>#REF!+#REF!</f>
        <v>#REF!</v>
      </c>
      <c r="O28" s="168" t="e">
        <f>#REF!</f>
        <v>#REF!</v>
      </c>
      <c r="P28" s="169" t="e">
        <f t="shared" si="4"/>
        <v>#REF!</v>
      </c>
    </row>
    <row r="29" spans="1:16">
      <c r="A29" s="111" t="s">
        <v>580</v>
      </c>
      <c r="B29" s="176" t="e">
        <f>#REF!+#REF!</f>
        <v>#REF!</v>
      </c>
      <c r="C29" s="168" t="e">
        <f>#REF!</f>
        <v>#REF!</v>
      </c>
      <c r="D29" s="169" t="e">
        <f t="shared" si="0"/>
        <v>#REF!</v>
      </c>
      <c r="E29" s="176" t="e">
        <f>#REF!+#REF!</f>
        <v>#REF!</v>
      </c>
      <c r="F29" s="168" t="e">
        <f>#REF!</f>
        <v>#REF!</v>
      </c>
      <c r="G29" s="169" t="e">
        <f t="shared" si="1"/>
        <v>#REF!</v>
      </c>
      <c r="H29" s="176" t="e">
        <f>#REF!+#REF!</f>
        <v>#REF!</v>
      </c>
      <c r="I29" s="168" t="e">
        <f>#REF!</f>
        <v>#REF!</v>
      </c>
      <c r="J29" s="169" t="e">
        <f t="shared" si="2"/>
        <v>#REF!</v>
      </c>
      <c r="K29" s="176" t="e">
        <f>#REF!+#REF!</f>
        <v>#REF!</v>
      </c>
      <c r="L29" s="168" t="e">
        <f>#REF!</f>
        <v>#REF!</v>
      </c>
      <c r="M29" s="169" t="e">
        <f t="shared" si="3"/>
        <v>#REF!</v>
      </c>
      <c r="N29" s="176" t="e">
        <f>#REF!+#REF!</f>
        <v>#REF!</v>
      </c>
      <c r="O29" s="168" t="e">
        <f>#REF!</f>
        <v>#REF!</v>
      </c>
      <c r="P29" s="169" t="e">
        <f t="shared" si="4"/>
        <v>#REF!</v>
      </c>
    </row>
    <row r="30" spans="1:16">
      <c r="A30" s="171" t="s">
        <v>581</v>
      </c>
      <c r="B30" s="176" t="e">
        <f>#REF!+#REF!</f>
        <v>#REF!</v>
      </c>
      <c r="C30" s="168" t="e">
        <f>#REF!</f>
        <v>#REF!</v>
      </c>
      <c r="D30" s="169" t="e">
        <f t="shared" si="0"/>
        <v>#REF!</v>
      </c>
      <c r="E30" s="176" t="e">
        <f>#REF!+#REF!</f>
        <v>#REF!</v>
      </c>
      <c r="F30" s="168" t="e">
        <f>#REF!</f>
        <v>#REF!</v>
      </c>
      <c r="G30" s="169" t="e">
        <f t="shared" si="1"/>
        <v>#REF!</v>
      </c>
      <c r="H30" s="176" t="e">
        <f>#REF!+#REF!</f>
        <v>#REF!</v>
      </c>
      <c r="I30" s="168" t="e">
        <f>#REF!</f>
        <v>#REF!</v>
      </c>
      <c r="J30" s="169" t="e">
        <f t="shared" si="2"/>
        <v>#REF!</v>
      </c>
      <c r="K30" s="176" t="e">
        <f>#REF!+#REF!</f>
        <v>#REF!</v>
      </c>
      <c r="L30" s="168" t="e">
        <f>#REF!</f>
        <v>#REF!</v>
      </c>
      <c r="M30" s="169" t="e">
        <f t="shared" si="3"/>
        <v>#REF!</v>
      </c>
      <c r="N30" s="176" t="e">
        <f>#REF!+#REF!</f>
        <v>#REF!</v>
      </c>
      <c r="O30" s="168" t="e">
        <f>#REF!</f>
        <v>#REF!</v>
      </c>
      <c r="P30" s="169" t="e">
        <f t="shared" si="4"/>
        <v>#REF!</v>
      </c>
    </row>
    <row r="31" spans="1:16">
      <c r="A31" s="111" t="s">
        <v>582</v>
      </c>
      <c r="B31" s="163" t="e">
        <f>#REF!+#REF!</f>
        <v>#REF!</v>
      </c>
      <c r="C31" s="164" t="e">
        <f>#REF!</f>
        <v>#REF!</v>
      </c>
      <c r="D31" s="165" t="e">
        <f t="shared" si="0"/>
        <v>#REF!</v>
      </c>
      <c r="E31" s="166" t="e">
        <f>#REF!+#REF!</f>
        <v>#REF!</v>
      </c>
      <c r="F31" s="164" t="e">
        <f>#REF!</f>
        <v>#REF!</v>
      </c>
      <c r="G31" s="165" t="e">
        <f t="shared" si="1"/>
        <v>#REF!</v>
      </c>
      <c r="H31" s="163" t="e">
        <f>#REF!+#REF!</f>
        <v>#REF!</v>
      </c>
      <c r="I31" s="164" t="e">
        <f>#REF!</f>
        <v>#REF!</v>
      </c>
      <c r="J31" s="165" t="e">
        <f t="shared" si="2"/>
        <v>#REF!</v>
      </c>
      <c r="K31" s="166" t="e">
        <f>#REF!+#REF!</f>
        <v>#REF!</v>
      </c>
      <c r="L31" s="164" t="e">
        <f>#REF!</f>
        <v>#REF!</v>
      </c>
      <c r="M31" s="165" t="e">
        <f t="shared" si="3"/>
        <v>#REF!</v>
      </c>
      <c r="N31" s="163" t="e">
        <f>#REF!+#REF!</f>
        <v>#REF!</v>
      </c>
      <c r="O31" s="164" t="e">
        <f>#REF!</f>
        <v>#REF!</v>
      </c>
      <c r="P31" s="165" t="e">
        <f t="shared" si="4"/>
        <v>#REF!</v>
      </c>
    </row>
    <row r="32" spans="1:16">
      <c r="A32" s="111" t="s">
        <v>583</v>
      </c>
      <c r="B32" s="167" t="e">
        <f>#REF!+#REF!</f>
        <v>#REF!</v>
      </c>
      <c r="C32" s="168" t="e">
        <f>#REF!</f>
        <v>#REF!</v>
      </c>
      <c r="D32" s="169" t="e">
        <f t="shared" si="0"/>
        <v>#REF!</v>
      </c>
      <c r="E32" s="170" t="e">
        <f>#REF!+#REF!</f>
        <v>#REF!</v>
      </c>
      <c r="F32" s="168" t="e">
        <f>#REF!</f>
        <v>#REF!</v>
      </c>
      <c r="G32" s="169" t="e">
        <f t="shared" si="1"/>
        <v>#REF!</v>
      </c>
      <c r="H32" s="167" t="e">
        <f>#REF!+#REF!</f>
        <v>#REF!</v>
      </c>
      <c r="I32" s="168" t="e">
        <f>#REF!</f>
        <v>#REF!</v>
      </c>
      <c r="J32" s="169" t="e">
        <f t="shared" si="2"/>
        <v>#REF!</v>
      </c>
      <c r="K32" s="170" t="e">
        <f>#REF!+#REF!</f>
        <v>#REF!</v>
      </c>
      <c r="L32" s="168" t="e">
        <f>#REF!</f>
        <v>#REF!</v>
      </c>
      <c r="M32" s="169" t="e">
        <f t="shared" si="3"/>
        <v>#REF!</v>
      </c>
      <c r="N32" s="167" t="e">
        <f>#REF!+#REF!</f>
        <v>#REF!</v>
      </c>
      <c r="O32" s="168" t="e">
        <f>#REF!</f>
        <v>#REF!</v>
      </c>
      <c r="P32" s="169" t="e">
        <f t="shared" si="4"/>
        <v>#REF!</v>
      </c>
    </row>
    <row r="33" spans="1:16">
      <c r="A33" s="111" t="s">
        <v>584</v>
      </c>
      <c r="B33" s="167" t="e">
        <f>#REF!+#REF!</f>
        <v>#REF!</v>
      </c>
      <c r="C33" s="168" t="e">
        <f>#REF!</f>
        <v>#REF!</v>
      </c>
      <c r="D33" s="169" t="e">
        <f t="shared" si="0"/>
        <v>#REF!</v>
      </c>
      <c r="E33" s="170" t="e">
        <f>#REF!+#REF!</f>
        <v>#REF!</v>
      </c>
      <c r="F33" s="168" t="e">
        <f>#REF!</f>
        <v>#REF!</v>
      </c>
      <c r="G33" s="169" t="e">
        <f t="shared" si="1"/>
        <v>#REF!</v>
      </c>
      <c r="H33" s="167" t="e">
        <f>#REF!+#REF!</f>
        <v>#REF!</v>
      </c>
      <c r="I33" s="168" t="e">
        <f>#REF!</f>
        <v>#REF!</v>
      </c>
      <c r="J33" s="169" t="e">
        <f t="shared" si="2"/>
        <v>#REF!</v>
      </c>
      <c r="K33" s="170" t="e">
        <f>#REF!+#REF!</f>
        <v>#REF!</v>
      </c>
      <c r="L33" s="168" t="e">
        <f>#REF!</f>
        <v>#REF!</v>
      </c>
      <c r="M33" s="169" t="e">
        <f t="shared" si="3"/>
        <v>#REF!</v>
      </c>
      <c r="N33" s="167" t="e">
        <f>#REF!+#REF!</f>
        <v>#REF!</v>
      </c>
      <c r="O33" s="168" t="e">
        <f>#REF!</f>
        <v>#REF!</v>
      </c>
      <c r="P33" s="169" t="e">
        <f t="shared" si="4"/>
        <v>#REF!</v>
      </c>
    </row>
    <row r="34" spans="1:16">
      <c r="A34" s="111" t="s">
        <v>585</v>
      </c>
      <c r="B34" s="167" t="e">
        <f>#REF!+#REF!</f>
        <v>#REF!</v>
      </c>
      <c r="C34" s="168" t="e">
        <f>#REF!</f>
        <v>#REF!</v>
      </c>
      <c r="D34" s="169" t="e">
        <f t="shared" si="0"/>
        <v>#REF!</v>
      </c>
      <c r="E34" s="170" t="e">
        <f>#REF!+#REF!</f>
        <v>#REF!</v>
      </c>
      <c r="F34" s="168" t="e">
        <f>#REF!</f>
        <v>#REF!</v>
      </c>
      <c r="G34" s="169" t="e">
        <f t="shared" si="1"/>
        <v>#REF!</v>
      </c>
      <c r="H34" s="167" t="e">
        <f>#REF!+#REF!</f>
        <v>#REF!</v>
      </c>
      <c r="I34" s="168" t="e">
        <f>#REF!</f>
        <v>#REF!</v>
      </c>
      <c r="J34" s="169" t="e">
        <f t="shared" si="2"/>
        <v>#REF!</v>
      </c>
      <c r="K34" s="170" t="e">
        <f>#REF!+#REF!</f>
        <v>#REF!</v>
      </c>
      <c r="L34" s="168" t="e">
        <f>#REF!</f>
        <v>#REF!</v>
      </c>
      <c r="M34" s="169" t="e">
        <f t="shared" si="3"/>
        <v>#REF!</v>
      </c>
      <c r="N34" s="167" t="e">
        <f>#REF!+#REF!</f>
        <v>#REF!</v>
      </c>
      <c r="O34" s="168" t="e">
        <f>#REF!</f>
        <v>#REF!</v>
      </c>
      <c r="P34" s="169" t="e">
        <f t="shared" si="4"/>
        <v>#REF!</v>
      </c>
    </row>
    <row r="35" spans="1:16">
      <c r="A35" s="171" t="s">
        <v>586</v>
      </c>
      <c r="B35" s="172" t="e">
        <f>#REF!+#REF!</f>
        <v>#REF!</v>
      </c>
      <c r="C35" s="173" t="e">
        <f>#REF!</f>
        <v>#REF!</v>
      </c>
      <c r="D35" s="174" t="e">
        <f t="shared" si="0"/>
        <v>#REF!</v>
      </c>
      <c r="E35" s="175" t="e">
        <f>#REF!+#REF!</f>
        <v>#REF!</v>
      </c>
      <c r="F35" s="173" t="e">
        <f>#REF!</f>
        <v>#REF!</v>
      </c>
      <c r="G35" s="174" t="e">
        <f t="shared" si="1"/>
        <v>#REF!</v>
      </c>
      <c r="H35" s="172" t="e">
        <f>#REF!+#REF!</f>
        <v>#REF!</v>
      </c>
      <c r="I35" s="173" t="e">
        <f>#REF!</f>
        <v>#REF!</v>
      </c>
      <c r="J35" s="174" t="e">
        <f t="shared" si="2"/>
        <v>#REF!</v>
      </c>
      <c r="K35" s="175" t="e">
        <f>#REF!+#REF!</f>
        <v>#REF!</v>
      </c>
      <c r="L35" s="173" t="e">
        <f>#REF!</f>
        <v>#REF!</v>
      </c>
      <c r="M35" s="174" t="e">
        <f t="shared" si="3"/>
        <v>#REF!</v>
      </c>
      <c r="N35" s="172" t="e">
        <f>#REF!+#REF!</f>
        <v>#REF!</v>
      </c>
      <c r="O35" s="173" t="e">
        <f>#REF!</f>
        <v>#REF!</v>
      </c>
      <c r="P35" s="174" t="e">
        <f t="shared" si="4"/>
        <v>#REF!</v>
      </c>
    </row>
    <row r="36" spans="1:16">
      <c r="A36" s="111" t="s">
        <v>587</v>
      </c>
      <c r="B36" s="176" t="e">
        <f>#REF!+#REF!</f>
        <v>#REF!</v>
      </c>
      <c r="C36" s="168" t="e">
        <f>#REF!</f>
        <v>#REF!</v>
      </c>
      <c r="D36" s="169" t="e">
        <f t="shared" si="0"/>
        <v>#REF!</v>
      </c>
      <c r="E36" s="176" t="e">
        <f>#REF!+#REF!</f>
        <v>#REF!</v>
      </c>
      <c r="F36" s="168" t="e">
        <f>#REF!</f>
        <v>#REF!</v>
      </c>
      <c r="G36" s="169" t="e">
        <f t="shared" si="1"/>
        <v>#REF!</v>
      </c>
      <c r="H36" s="176" t="e">
        <f>#REF!+#REF!</f>
        <v>#REF!</v>
      </c>
      <c r="I36" s="168" t="e">
        <f>#REF!</f>
        <v>#REF!</v>
      </c>
      <c r="J36" s="169" t="e">
        <f t="shared" si="2"/>
        <v>#REF!</v>
      </c>
      <c r="K36" s="176" t="e">
        <f>#REF!+#REF!</f>
        <v>#REF!</v>
      </c>
      <c r="L36" s="168" t="e">
        <f>#REF!</f>
        <v>#REF!</v>
      </c>
      <c r="M36" s="169" t="e">
        <f t="shared" si="3"/>
        <v>#REF!</v>
      </c>
      <c r="N36" s="176" t="e">
        <f>#REF!+#REF!</f>
        <v>#REF!</v>
      </c>
      <c r="O36" s="168" t="e">
        <f>#REF!</f>
        <v>#REF!</v>
      </c>
      <c r="P36" s="169" t="e">
        <f t="shared" si="4"/>
        <v>#REF!</v>
      </c>
    </row>
    <row r="37" spans="1:16">
      <c r="A37" s="111" t="s">
        <v>588</v>
      </c>
      <c r="B37" s="176" t="e">
        <f>#REF!+#REF!</f>
        <v>#REF!</v>
      </c>
      <c r="C37" s="168" t="e">
        <f>#REF!</f>
        <v>#REF!</v>
      </c>
      <c r="D37" s="169" t="e">
        <f t="shared" si="0"/>
        <v>#REF!</v>
      </c>
      <c r="E37" s="176" t="e">
        <f>#REF!+#REF!</f>
        <v>#REF!</v>
      </c>
      <c r="F37" s="168" t="e">
        <f>#REF!</f>
        <v>#REF!</v>
      </c>
      <c r="G37" s="169" t="e">
        <f t="shared" si="1"/>
        <v>#REF!</v>
      </c>
      <c r="H37" s="176" t="e">
        <f>#REF!+#REF!</f>
        <v>#REF!</v>
      </c>
      <c r="I37" s="168" t="e">
        <f>#REF!</f>
        <v>#REF!</v>
      </c>
      <c r="J37" s="169" t="e">
        <f t="shared" si="2"/>
        <v>#REF!</v>
      </c>
      <c r="K37" s="176" t="e">
        <f>#REF!+#REF!</f>
        <v>#REF!</v>
      </c>
      <c r="L37" s="168" t="e">
        <f>#REF!</f>
        <v>#REF!</v>
      </c>
      <c r="M37" s="169" t="e">
        <f t="shared" si="3"/>
        <v>#REF!</v>
      </c>
      <c r="N37" s="176" t="e">
        <f>#REF!+#REF!</f>
        <v>#REF!</v>
      </c>
      <c r="O37" s="168" t="e">
        <f>#REF!</f>
        <v>#REF!</v>
      </c>
      <c r="P37" s="169" t="e">
        <f t="shared" si="4"/>
        <v>#REF!</v>
      </c>
    </row>
    <row r="38" spans="1:16">
      <c r="A38" s="111" t="s">
        <v>589</v>
      </c>
      <c r="B38" s="176" t="e">
        <f>#REF!+#REF!</f>
        <v>#REF!</v>
      </c>
      <c r="C38" s="168" t="e">
        <f>#REF!</f>
        <v>#REF!</v>
      </c>
      <c r="D38" s="169" t="e">
        <f t="shared" si="0"/>
        <v>#REF!</v>
      </c>
      <c r="E38" s="176" t="e">
        <f>#REF!+#REF!</f>
        <v>#REF!</v>
      </c>
      <c r="F38" s="168" t="e">
        <f>#REF!</f>
        <v>#REF!</v>
      </c>
      <c r="G38" s="169" t="e">
        <f t="shared" si="1"/>
        <v>#REF!</v>
      </c>
      <c r="H38" s="176" t="e">
        <f>#REF!+#REF!</f>
        <v>#REF!</v>
      </c>
      <c r="I38" s="168" t="e">
        <f>#REF!</f>
        <v>#REF!</v>
      </c>
      <c r="J38" s="169" t="e">
        <f t="shared" si="2"/>
        <v>#REF!</v>
      </c>
      <c r="K38" s="176" t="e">
        <f>#REF!+#REF!</f>
        <v>#REF!</v>
      </c>
      <c r="L38" s="168" t="e">
        <f>#REF!</f>
        <v>#REF!</v>
      </c>
      <c r="M38" s="169" t="e">
        <f t="shared" si="3"/>
        <v>#REF!</v>
      </c>
      <c r="N38" s="176" t="e">
        <f>#REF!+#REF!</f>
        <v>#REF!</v>
      </c>
      <c r="O38" s="168" t="e">
        <f>#REF!</f>
        <v>#REF!</v>
      </c>
      <c r="P38" s="169" t="e">
        <f t="shared" si="4"/>
        <v>#REF!</v>
      </c>
    </row>
    <row r="39" spans="1:16">
      <c r="A39" s="111" t="s">
        <v>590</v>
      </c>
      <c r="B39" s="176" t="e">
        <f>#REF!+#REF!</f>
        <v>#REF!</v>
      </c>
      <c r="C39" s="168" t="e">
        <f>#REF!</f>
        <v>#REF!</v>
      </c>
      <c r="D39" s="169" t="e">
        <f t="shared" si="0"/>
        <v>#REF!</v>
      </c>
      <c r="E39" s="176" t="e">
        <f>#REF!+#REF!</f>
        <v>#REF!</v>
      </c>
      <c r="F39" s="168" t="e">
        <f>#REF!</f>
        <v>#REF!</v>
      </c>
      <c r="G39" s="169" t="e">
        <f t="shared" si="1"/>
        <v>#REF!</v>
      </c>
      <c r="H39" s="176" t="e">
        <f>#REF!+#REF!</f>
        <v>#REF!</v>
      </c>
      <c r="I39" s="168" t="e">
        <f>#REF!</f>
        <v>#REF!</v>
      </c>
      <c r="J39" s="169" t="e">
        <f t="shared" si="2"/>
        <v>#REF!</v>
      </c>
      <c r="K39" s="176" t="e">
        <f>#REF!+#REF!</f>
        <v>#REF!</v>
      </c>
      <c r="L39" s="168" t="e">
        <f>#REF!</f>
        <v>#REF!</v>
      </c>
      <c r="M39" s="169" t="e">
        <f t="shared" si="3"/>
        <v>#REF!</v>
      </c>
      <c r="N39" s="176" t="e">
        <f>#REF!+#REF!</f>
        <v>#REF!</v>
      </c>
      <c r="O39" s="168" t="e">
        <f>#REF!</f>
        <v>#REF!</v>
      </c>
      <c r="P39" s="169" t="e">
        <f t="shared" si="4"/>
        <v>#REF!</v>
      </c>
    </row>
    <row r="40" spans="1:16">
      <c r="A40" s="171" t="s">
        <v>591</v>
      </c>
      <c r="B40" s="176" t="e">
        <f>#REF!+#REF!</f>
        <v>#REF!</v>
      </c>
      <c r="C40" s="168" t="e">
        <f>#REF!</f>
        <v>#REF!</v>
      </c>
      <c r="D40" s="169" t="e">
        <f t="shared" si="0"/>
        <v>#REF!</v>
      </c>
      <c r="E40" s="176" t="e">
        <f>#REF!+#REF!</f>
        <v>#REF!</v>
      </c>
      <c r="F40" s="168" t="e">
        <f>#REF!</f>
        <v>#REF!</v>
      </c>
      <c r="G40" s="169" t="e">
        <f t="shared" si="1"/>
        <v>#REF!</v>
      </c>
      <c r="H40" s="176" t="e">
        <f>#REF!+#REF!</f>
        <v>#REF!</v>
      </c>
      <c r="I40" s="168" t="e">
        <f>#REF!</f>
        <v>#REF!</v>
      </c>
      <c r="J40" s="169" t="e">
        <f t="shared" si="2"/>
        <v>#REF!</v>
      </c>
      <c r="K40" s="176" t="e">
        <f>#REF!+#REF!</f>
        <v>#REF!</v>
      </c>
      <c r="L40" s="168" t="e">
        <f>#REF!</f>
        <v>#REF!</v>
      </c>
      <c r="M40" s="169" t="e">
        <f t="shared" si="3"/>
        <v>#REF!</v>
      </c>
      <c r="N40" s="176" t="e">
        <f>#REF!+#REF!</f>
        <v>#REF!</v>
      </c>
      <c r="O40" s="168" t="e">
        <f>#REF!</f>
        <v>#REF!</v>
      </c>
      <c r="P40" s="169" t="e">
        <f t="shared" si="4"/>
        <v>#REF!</v>
      </c>
    </row>
    <row r="41" spans="1:16">
      <c r="A41" s="111" t="s">
        <v>592</v>
      </c>
      <c r="B41" s="163" t="e">
        <f>#REF!+#REF!</f>
        <v>#REF!</v>
      </c>
      <c r="C41" s="164" t="e">
        <f>#REF!</f>
        <v>#REF!</v>
      </c>
      <c r="D41" s="165" t="e">
        <f t="shared" si="0"/>
        <v>#REF!</v>
      </c>
      <c r="E41" s="166" t="e">
        <f>#REF!+#REF!</f>
        <v>#REF!</v>
      </c>
      <c r="F41" s="164" t="e">
        <f>#REF!</f>
        <v>#REF!</v>
      </c>
      <c r="G41" s="165" t="e">
        <f t="shared" si="1"/>
        <v>#REF!</v>
      </c>
      <c r="H41" s="163" t="e">
        <f>#REF!+#REF!</f>
        <v>#REF!</v>
      </c>
      <c r="I41" s="164" t="e">
        <f>#REF!</f>
        <v>#REF!</v>
      </c>
      <c r="J41" s="165" t="e">
        <f t="shared" si="2"/>
        <v>#REF!</v>
      </c>
      <c r="K41" s="166" t="e">
        <f>#REF!+#REF!</f>
        <v>#REF!</v>
      </c>
      <c r="L41" s="164" t="e">
        <f>#REF!</f>
        <v>#REF!</v>
      </c>
      <c r="M41" s="165" t="e">
        <f t="shared" si="3"/>
        <v>#REF!</v>
      </c>
      <c r="N41" s="163" t="e">
        <f>#REF!+#REF!</f>
        <v>#REF!</v>
      </c>
      <c r="O41" s="164" t="e">
        <f>#REF!</f>
        <v>#REF!</v>
      </c>
      <c r="P41" s="165" t="e">
        <f t="shared" si="4"/>
        <v>#REF!</v>
      </c>
    </row>
    <row r="42" spans="1:16">
      <c r="A42" s="111" t="s">
        <v>593</v>
      </c>
      <c r="B42" s="167" t="e">
        <f>#REF!+#REF!</f>
        <v>#REF!</v>
      </c>
      <c r="C42" s="168" t="e">
        <f>#REF!</f>
        <v>#REF!</v>
      </c>
      <c r="D42" s="169" t="e">
        <f t="shared" si="0"/>
        <v>#REF!</v>
      </c>
      <c r="E42" s="170" t="e">
        <f>#REF!+#REF!</f>
        <v>#REF!</v>
      </c>
      <c r="F42" s="168" t="e">
        <f>#REF!</f>
        <v>#REF!</v>
      </c>
      <c r="G42" s="169" t="e">
        <f t="shared" si="1"/>
        <v>#REF!</v>
      </c>
      <c r="H42" s="167" t="e">
        <f>#REF!+#REF!</f>
        <v>#REF!</v>
      </c>
      <c r="I42" s="168" t="e">
        <f>#REF!</f>
        <v>#REF!</v>
      </c>
      <c r="J42" s="169" t="e">
        <f t="shared" si="2"/>
        <v>#REF!</v>
      </c>
      <c r="K42" s="170" t="e">
        <f>#REF!+#REF!</f>
        <v>#REF!</v>
      </c>
      <c r="L42" s="168" t="e">
        <f>#REF!</f>
        <v>#REF!</v>
      </c>
      <c r="M42" s="169" t="e">
        <f t="shared" si="3"/>
        <v>#REF!</v>
      </c>
      <c r="N42" s="167" t="e">
        <f>#REF!+#REF!</f>
        <v>#REF!</v>
      </c>
      <c r="O42" s="168" t="e">
        <f>#REF!</f>
        <v>#REF!</v>
      </c>
      <c r="P42" s="169" t="e">
        <f t="shared" si="4"/>
        <v>#REF!</v>
      </c>
    </row>
    <row r="43" spans="1:16">
      <c r="A43" s="111" t="s">
        <v>594</v>
      </c>
      <c r="B43" s="167" t="e">
        <f>#REF!+#REF!</f>
        <v>#REF!</v>
      </c>
      <c r="C43" s="168" t="e">
        <f>#REF!</f>
        <v>#REF!</v>
      </c>
      <c r="D43" s="169" t="e">
        <f t="shared" si="0"/>
        <v>#REF!</v>
      </c>
      <c r="E43" s="170" t="e">
        <f>#REF!+#REF!</f>
        <v>#REF!</v>
      </c>
      <c r="F43" s="168" t="e">
        <f>#REF!</f>
        <v>#REF!</v>
      </c>
      <c r="G43" s="169" t="e">
        <f t="shared" si="1"/>
        <v>#REF!</v>
      </c>
      <c r="H43" s="167" t="e">
        <f>#REF!+#REF!</f>
        <v>#REF!</v>
      </c>
      <c r="I43" s="168" t="e">
        <f>#REF!</f>
        <v>#REF!</v>
      </c>
      <c r="J43" s="169" t="e">
        <f t="shared" si="2"/>
        <v>#REF!</v>
      </c>
      <c r="K43" s="170" t="e">
        <f>#REF!+#REF!</f>
        <v>#REF!</v>
      </c>
      <c r="L43" s="168" t="e">
        <f>#REF!</f>
        <v>#REF!</v>
      </c>
      <c r="M43" s="169" t="e">
        <f t="shared" si="3"/>
        <v>#REF!</v>
      </c>
      <c r="N43" s="167" t="e">
        <f>#REF!+#REF!</f>
        <v>#REF!</v>
      </c>
      <c r="O43" s="168" t="e">
        <f>#REF!</f>
        <v>#REF!</v>
      </c>
      <c r="P43" s="169" t="e">
        <f t="shared" si="4"/>
        <v>#REF!</v>
      </c>
    </row>
    <row r="44" spans="1:16">
      <c r="A44" s="111" t="s">
        <v>595</v>
      </c>
      <c r="B44" s="167" t="e">
        <f>#REF!+#REF!</f>
        <v>#REF!</v>
      </c>
      <c r="C44" s="168" t="e">
        <f>#REF!</f>
        <v>#REF!</v>
      </c>
      <c r="D44" s="169" t="e">
        <f t="shared" si="0"/>
        <v>#REF!</v>
      </c>
      <c r="E44" s="170" t="e">
        <f>#REF!+#REF!</f>
        <v>#REF!</v>
      </c>
      <c r="F44" s="168" t="e">
        <f>#REF!</f>
        <v>#REF!</v>
      </c>
      <c r="G44" s="169" t="e">
        <f t="shared" si="1"/>
        <v>#REF!</v>
      </c>
      <c r="H44" s="167" t="e">
        <f>#REF!+#REF!</f>
        <v>#REF!</v>
      </c>
      <c r="I44" s="168" t="e">
        <f>#REF!</f>
        <v>#REF!</v>
      </c>
      <c r="J44" s="169" t="e">
        <f t="shared" si="2"/>
        <v>#REF!</v>
      </c>
      <c r="K44" s="170" t="e">
        <f>#REF!+#REF!</f>
        <v>#REF!</v>
      </c>
      <c r="L44" s="168" t="e">
        <f>#REF!</f>
        <v>#REF!</v>
      </c>
      <c r="M44" s="169" t="e">
        <f t="shared" si="3"/>
        <v>#REF!</v>
      </c>
      <c r="N44" s="167" t="e">
        <f>#REF!+#REF!</f>
        <v>#REF!</v>
      </c>
      <c r="O44" s="168" t="e">
        <f>#REF!</f>
        <v>#REF!</v>
      </c>
      <c r="P44" s="169" t="e">
        <f t="shared" si="4"/>
        <v>#REF!</v>
      </c>
    </row>
    <row r="45" spans="1:16">
      <c r="A45" s="171" t="s">
        <v>596</v>
      </c>
      <c r="B45" s="172" t="e">
        <f>#REF!+#REF!</f>
        <v>#REF!</v>
      </c>
      <c r="C45" s="173" t="e">
        <f>#REF!</f>
        <v>#REF!</v>
      </c>
      <c r="D45" s="174" t="e">
        <f t="shared" si="0"/>
        <v>#REF!</v>
      </c>
      <c r="E45" s="175" t="e">
        <f>#REF!+#REF!</f>
        <v>#REF!</v>
      </c>
      <c r="F45" s="173" t="e">
        <f>#REF!</f>
        <v>#REF!</v>
      </c>
      <c r="G45" s="174" t="e">
        <f t="shared" si="1"/>
        <v>#REF!</v>
      </c>
      <c r="H45" s="172" t="e">
        <f>#REF!+#REF!</f>
        <v>#REF!</v>
      </c>
      <c r="I45" s="173" t="e">
        <f>#REF!</f>
        <v>#REF!</v>
      </c>
      <c r="J45" s="174" t="e">
        <f t="shared" si="2"/>
        <v>#REF!</v>
      </c>
      <c r="K45" s="175" t="e">
        <f>#REF!+#REF!</f>
        <v>#REF!</v>
      </c>
      <c r="L45" s="173" t="e">
        <f>#REF!</f>
        <v>#REF!</v>
      </c>
      <c r="M45" s="174" t="e">
        <f t="shared" si="3"/>
        <v>#REF!</v>
      </c>
      <c r="N45" s="172" t="e">
        <f>#REF!+#REF!</f>
        <v>#REF!</v>
      </c>
      <c r="O45" s="173" t="e">
        <f>#REF!</f>
        <v>#REF!</v>
      </c>
      <c r="P45" s="174" t="e">
        <f t="shared" si="4"/>
        <v>#REF!</v>
      </c>
    </row>
    <row r="46" spans="1:16">
      <c r="A46" s="111" t="s">
        <v>597</v>
      </c>
      <c r="B46" s="176" t="e">
        <f>#REF!+#REF!</f>
        <v>#REF!</v>
      </c>
      <c r="C46" s="168" t="e">
        <f>#REF!</f>
        <v>#REF!</v>
      </c>
      <c r="D46" s="169" t="e">
        <f t="shared" si="0"/>
        <v>#REF!</v>
      </c>
      <c r="E46" s="176" t="e">
        <f>#REF!+#REF!</f>
        <v>#REF!</v>
      </c>
      <c r="F46" s="168" t="e">
        <f>#REF!</f>
        <v>#REF!</v>
      </c>
      <c r="G46" s="169" t="e">
        <f t="shared" si="1"/>
        <v>#REF!</v>
      </c>
      <c r="H46" s="176" t="e">
        <f>#REF!+#REF!</f>
        <v>#REF!</v>
      </c>
      <c r="I46" s="168" t="e">
        <f>#REF!</f>
        <v>#REF!</v>
      </c>
      <c r="J46" s="169" t="e">
        <f t="shared" si="2"/>
        <v>#REF!</v>
      </c>
      <c r="K46" s="176" t="e">
        <f>#REF!+#REF!</f>
        <v>#REF!</v>
      </c>
      <c r="L46" s="168" t="e">
        <f>#REF!</f>
        <v>#REF!</v>
      </c>
      <c r="M46" s="169" t="e">
        <f t="shared" si="3"/>
        <v>#REF!</v>
      </c>
      <c r="N46" s="176" t="e">
        <f>#REF!+#REF!</f>
        <v>#REF!</v>
      </c>
      <c r="O46" s="168" t="e">
        <f>#REF!</f>
        <v>#REF!</v>
      </c>
      <c r="P46" s="169" t="e">
        <f t="shared" si="4"/>
        <v>#REF!</v>
      </c>
    </row>
    <row r="47" spans="1:16">
      <c r="A47" s="111" t="s">
        <v>598</v>
      </c>
      <c r="B47" s="176" t="e">
        <f>#REF!+#REF!</f>
        <v>#REF!</v>
      </c>
      <c r="C47" s="168" t="e">
        <f>#REF!</f>
        <v>#REF!</v>
      </c>
      <c r="D47" s="169" t="e">
        <f t="shared" si="0"/>
        <v>#REF!</v>
      </c>
      <c r="E47" s="176" t="e">
        <f>#REF!+#REF!</f>
        <v>#REF!</v>
      </c>
      <c r="F47" s="168" t="e">
        <f>#REF!</f>
        <v>#REF!</v>
      </c>
      <c r="G47" s="169" t="e">
        <f t="shared" si="1"/>
        <v>#REF!</v>
      </c>
      <c r="H47" s="176" t="e">
        <f>#REF!+#REF!</f>
        <v>#REF!</v>
      </c>
      <c r="I47" s="168" t="e">
        <f>#REF!</f>
        <v>#REF!</v>
      </c>
      <c r="J47" s="169" t="e">
        <f t="shared" si="2"/>
        <v>#REF!</v>
      </c>
      <c r="K47" s="176" t="e">
        <f>#REF!+#REF!</f>
        <v>#REF!</v>
      </c>
      <c r="L47" s="168" t="e">
        <f>#REF!</f>
        <v>#REF!</v>
      </c>
      <c r="M47" s="169" t="e">
        <f t="shared" si="3"/>
        <v>#REF!</v>
      </c>
      <c r="N47" s="176" t="e">
        <f>#REF!+#REF!</f>
        <v>#REF!</v>
      </c>
      <c r="O47" s="168" t="e">
        <f>#REF!</f>
        <v>#REF!</v>
      </c>
      <c r="P47" s="169" t="e">
        <f t="shared" si="4"/>
        <v>#REF!</v>
      </c>
    </row>
    <row r="48" spans="1:16">
      <c r="A48" s="111" t="s">
        <v>599</v>
      </c>
      <c r="B48" s="176" t="e">
        <f>#REF!+#REF!</f>
        <v>#REF!</v>
      </c>
      <c r="C48" s="168" t="e">
        <f>#REF!</f>
        <v>#REF!</v>
      </c>
      <c r="D48" s="169" t="e">
        <f t="shared" si="0"/>
        <v>#REF!</v>
      </c>
      <c r="E48" s="176" t="e">
        <f>#REF!+#REF!</f>
        <v>#REF!</v>
      </c>
      <c r="F48" s="168" t="e">
        <f>#REF!</f>
        <v>#REF!</v>
      </c>
      <c r="G48" s="169" t="e">
        <f t="shared" si="1"/>
        <v>#REF!</v>
      </c>
      <c r="H48" s="176" t="e">
        <f>#REF!+#REF!</f>
        <v>#REF!</v>
      </c>
      <c r="I48" s="168" t="e">
        <f>#REF!</f>
        <v>#REF!</v>
      </c>
      <c r="J48" s="169" t="e">
        <f t="shared" si="2"/>
        <v>#REF!</v>
      </c>
      <c r="K48" s="176" t="e">
        <f>#REF!+#REF!</f>
        <v>#REF!</v>
      </c>
      <c r="L48" s="168" t="e">
        <f>#REF!</f>
        <v>#REF!</v>
      </c>
      <c r="M48" s="169" t="e">
        <f t="shared" si="3"/>
        <v>#REF!</v>
      </c>
      <c r="N48" s="176" t="e">
        <f>#REF!+#REF!</f>
        <v>#REF!</v>
      </c>
      <c r="O48" s="168" t="e">
        <f>#REF!</f>
        <v>#REF!</v>
      </c>
      <c r="P48" s="169" t="e">
        <f t="shared" si="4"/>
        <v>#REF!</v>
      </c>
    </row>
    <row r="49" spans="1:16">
      <c r="A49" s="111" t="s">
        <v>600</v>
      </c>
      <c r="B49" s="176" t="e">
        <f>#REF!+#REF!</f>
        <v>#REF!</v>
      </c>
      <c r="C49" s="168" t="e">
        <f>#REF!</f>
        <v>#REF!</v>
      </c>
      <c r="D49" s="169" t="e">
        <f t="shared" si="0"/>
        <v>#REF!</v>
      </c>
      <c r="E49" s="176" t="e">
        <f>#REF!+#REF!</f>
        <v>#REF!</v>
      </c>
      <c r="F49" s="168" t="e">
        <f>#REF!</f>
        <v>#REF!</v>
      </c>
      <c r="G49" s="169" t="e">
        <f t="shared" si="1"/>
        <v>#REF!</v>
      </c>
      <c r="H49" s="176" t="e">
        <f>#REF!+#REF!</f>
        <v>#REF!</v>
      </c>
      <c r="I49" s="168" t="e">
        <f>#REF!</f>
        <v>#REF!</v>
      </c>
      <c r="J49" s="169" t="e">
        <f t="shared" si="2"/>
        <v>#REF!</v>
      </c>
      <c r="K49" s="176" t="e">
        <f>#REF!+#REF!</f>
        <v>#REF!</v>
      </c>
      <c r="L49" s="168" t="e">
        <f>#REF!</f>
        <v>#REF!</v>
      </c>
      <c r="M49" s="169" t="e">
        <f t="shared" si="3"/>
        <v>#REF!</v>
      </c>
      <c r="N49" s="176" t="e">
        <f>#REF!+#REF!</f>
        <v>#REF!</v>
      </c>
      <c r="O49" s="168" t="e">
        <f>#REF!</f>
        <v>#REF!</v>
      </c>
      <c r="P49" s="169" t="e">
        <f t="shared" si="4"/>
        <v>#REF!</v>
      </c>
    </row>
    <row r="50" spans="1:16">
      <c r="A50" s="171" t="s">
        <v>601</v>
      </c>
      <c r="B50" s="176" t="e">
        <f>#REF!+#REF!</f>
        <v>#REF!</v>
      </c>
      <c r="C50" s="168" t="e">
        <f>#REF!</f>
        <v>#REF!</v>
      </c>
      <c r="D50" s="169" t="e">
        <f t="shared" si="0"/>
        <v>#REF!</v>
      </c>
      <c r="E50" s="176" t="e">
        <f>#REF!+#REF!</f>
        <v>#REF!</v>
      </c>
      <c r="F50" s="168" t="e">
        <f>#REF!</f>
        <v>#REF!</v>
      </c>
      <c r="G50" s="169" t="e">
        <f t="shared" si="1"/>
        <v>#REF!</v>
      </c>
      <c r="H50" s="176" t="e">
        <f>#REF!+#REF!</f>
        <v>#REF!</v>
      </c>
      <c r="I50" s="168" t="e">
        <f>#REF!</f>
        <v>#REF!</v>
      </c>
      <c r="J50" s="169" t="e">
        <f t="shared" si="2"/>
        <v>#REF!</v>
      </c>
      <c r="K50" s="176" t="e">
        <f>#REF!+#REF!</f>
        <v>#REF!</v>
      </c>
      <c r="L50" s="168" t="e">
        <f>#REF!</f>
        <v>#REF!</v>
      </c>
      <c r="M50" s="169" t="e">
        <f t="shared" si="3"/>
        <v>#REF!</v>
      </c>
      <c r="N50" s="176" t="e">
        <f>#REF!+#REF!</f>
        <v>#REF!</v>
      </c>
      <c r="O50" s="168" t="e">
        <f>#REF!</f>
        <v>#REF!</v>
      </c>
      <c r="P50" s="169" t="e">
        <f t="shared" si="4"/>
        <v>#REF!</v>
      </c>
    </row>
    <row r="51" spans="1:16">
      <c r="A51" s="111" t="s">
        <v>602</v>
      </c>
      <c r="B51" s="163" t="e">
        <f>#REF!+#REF!</f>
        <v>#REF!</v>
      </c>
      <c r="C51" s="164" t="e">
        <f>#REF!</f>
        <v>#REF!</v>
      </c>
      <c r="D51" s="165" t="e">
        <f t="shared" si="0"/>
        <v>#REF!</v>
      </c>
      <c r="E51" s="166" t="e">
        <f>#REF!+#REF!</f>
        <v>#REF!</v>
      </c>
      <c r="F51" s="164" t="e">
        <f>#REF!</f>
        <v>#REF!</v>
      </c>
      <c r="G51" s="165" t="e">
        <f t="shared" si="1"/>
        <v>#REF!</v>
      </c>
      <c r="H51" s="163" t="e">
        <f>#REF!+#REF!</f>
        <v>#REF!</v>
      </c>
      <c r="I51" s="164" t="e">
        <f>#REF!</f>
        <v>#REF!</v>
      </c>
      <c r="J51" s="165" t="e">
        <f t="shared" si="2"/>
        <v>#REF!</v>
      </c>
      <c r="K51" s="166" t="e">
        <f>#REF!+#REF!</f>
        <v>#REF!</v>
      </c>
      <c r="L51" s="164" t="e">
        <f>#REF!</f>
        <v>#REF!</v>
      </c>
      <c r="M51" s="165" t="e">
        <f t="shared" si="3"/>
        <v>#REF!</v>
      </c>
      <c r="N51" s="163" t="e">
        <f>#REF!+#REF!</f>
        <v>#REF!</v>
      </c>
      <c r="O51" s="164" t="e">
        <f>#REF!</f>
        <v>#REF!</v>
      </c>
      <c r="P51" s="165" t="e">
        <f t="shared" si="4"/>
        <v>#REF!</v>
      </c>
    </row>
    <row r="52" spans="1:16">
      <c r="A52" s="111" t="s">
        <v>603</v>
      </c>
      <c r="B52" s="167" t="e">
        <f>#REF!+#REF!</f>
        <v>#REF!</v>
      </c>
      <c r="C52" s="168" t="e">
        <f>#REF!</f>
        <v>#REF!</v>
      </c>
      <c r="D52" s="169" t="e">
        <f t="shared" si="0"/>
        <v>#REF!</v>
      </c>
      <c r="E52" s="170" t="e">
        <f>#REF!+#REF!</f>
        <v>#REF!</v>
      </c>
      <c r="F52" s="168" t="e">
        <f>#REF!</f>
        <v>#REF!</v>
      </c>
      <c r="G52" s="169" t="e">
        <f t="shared" si="1"/>
        <v>#REF!</v>
      </c>
      <c r="H52" s="167" t="e">
        <f>#REF!+#REF!</f>
        <v>#REF!</v>
      </c>
      <c r="I52" s="168" t="e">
        <f>#REF!</f>
        <v>#REF!</v>
      </c>
      <c r="J52" s="169" t="e">
        <f t="shared" si="2"/>
        <v>#REF!</v>
      </c>
      <c r="K52" s="170" t="e">
        <f>#REF!+#REF!</f>
        <v>#REF!</v>
      </c>
      <c r="L52" s="168" t="e">
        <f>#REF!</f>
        <v>#REF!</v>
      </c>
      <c r="M52" s="169" t="e">
        <f t="shared" si="3"/>
        <v>#REF!</v>
      </c>
      <c r="N52" s="167" t="e">
        <f>#REF!+#REF!</f>
        <v>#REF!</v>
      </c>
      <c r="O52" s="168" t="e">
        <f>#REF!</f>
        <v>#REF!</v>
      </c>
      <c r="P52" s="169" t="e">
        <f t="shared" si="4"/>
        <v>#REF!</v>
      </c>
    </row>
    <row r="53" spans="1:16">
      <c r="A53" s="111" t="s">
        <v>604</v>
      </c>
      <c r="B53" s="167" t="e">
        <f>#REF!+#REF!</f>
        <v>#REF!</v>
      </c>
      <c r="C53" s="168" t="e">
        <f>#REF!</f>
        <v>#REF!</v>
      </c>
      <c r="D53" s="169" t="e">
        <f t="shared" si="0"/>
        <v>#REF!</v>
      </c>
      <c r="E53" s="170" t="e">
        <f>#REF!+#REF!</f>
        <v>#REF!</v>
      </c>
      <c r="F53" s="168" t="e">
        <f>#REF!</f>
        <v>#REF!</v>
      </c>
      <c r="G53" s="169" t="e">
        <f t="shared" si="1"/>
        <v>#REF!</v>
      </c>
      <c r="H53" s="167" t="e">
        <f>#REF!+#REF!</f>
        <v>#REF!</v>
      </c>
      <c r="I53" s="168" t="e">
        <f>#REF!</f>
        <v>#REF!</v>
      </c>
      <c r="J53" s="169" t="e">
        <f t="shared" si="2"/>
        <v>#REF!</v>
      </c>
      <c r="K53" s="170" t="e">
        <f>#REF!+#REF!</f>
        <v>#REF!</v>
      </c>
      <c r="L53" s="168" t="e">
        <f>#REF!</f>
        <v>#REF!</v>
      </c>
      <c r="M53" s="169" t="e">
        <f t="shared" si="3"/>
        <v>#REF!</v>
      </c>
      <c r="N53" s="167" t="e">
        <f>#REF!+#REF!</f>
        <v>#REF!</v>
      </c>
      <c r="O53" s="168" t="e">
        <f>#REF!</f>
        <v>#REF!</v>
      </c>
      <c r="P53" s="169" t="e">
        <f t="shared" si="4"/>
        <v>#REF!</v>
      </c>
    </row>
    <row r="54" spans="1:16">
      <c r="A54" s="111" t="s">
        <v>605</v>
      </c>
      <c r="B54" s="167" t="e">
        <f>#REF!+#REF!</f>
        <v>#REF!</v>
      </c>
      <c r="C54" s="168" t="e">
        <f>#REF!</f>
        <v>#REF!</v>
      </c>
      <c r="D54" s="169" t="e">
        <f t="shared" si="0"/>
        <v>#REF!</v>
      </c>
      <c r="E54" s="170" t="e">
        <f>#REF!+#REF!</f>
        <v>#REF!</v>
      </c>
      <c r="F54" s="168" t="e">
        <f>#REF!</f>
        <v>#REF!</v>
      </c>
      <c r="G54" s="169" t="e">
        <f t="shared" si="1"/>
        <v>#REF!</v>
      </c>
      <c r="H54" s="167" t="e">
        <f>#REF!+#REF!</f>
        <v>#REF!</v>
      </c>
      <c r="I54" s="168" t="e">
        <f>#REF!</f>
        <v>#REF!</v>
      </c>
      <c r="J54" s="169" t="e">
        <f t="shared" si="2"/>
        <v>#REF!</v>
      </c>
      <c r="K54" s="170" t="e">
        <f>#REF!+#REF!</f>
        <v>#REF!</v>
      </c>
      <c r="L54" s="168" t="e">
        <f>#REF!</f>
        <v>#REF!</v>
      </c>
      <c r="M54" s="169" t="e">
        <f t="shared" si="3"/>
        <v>#REF!</v>
      </c>
      <c r="N54" s="167" t="e">
        <f>#REF!+#REF!</f>
        <v>#REF!</v>
      </c>
      <c r="O54" s="168" t="e">
        <f>#REF!</f>
        <v>#REF!</v>
      </c>
      <c r="P54" s="169" t="e">
        <f t="shared" si="4"/>
        <v>#REF!</v>
      </c>
    </row>
    <row r="55" spans="1:16">
      <c r="A55" s="171" t="s">
        <v>606</v>
      </c>
      <c r="B55" s="172" t="e">
        <f>#REF!+#REF!</f>
        <v>#REF!</v>
      </c>
      <c r="C55" s="173" t="e">
        <f>#REF!</f>
        <v>#REF!</v>
      </c>
      <c r="D55" s="174" t="e">
        <f t="shared" si="0"/>
        <v>#REF!</v>
      </c>
      <c r="E55" s="175" t="e">
        <f>#REF!+#REF!</f>
        <v>#REF!</v>
      </c>
      <c r="F55" s="173" t="e">
        <f>#REF!</f>
        <v>#REF!</v>
      </c>
      <c r="G55" s="174" t="e">
        <f t="shared" si="1"/>
        <v>#REF!</v>
      </c>
      <c r="H55" s="172" t="e">
        <f>#REF!+#REF!</f>
        <v>#REF!</v>
      </c>
      <c r="I55" s="173" t="e">
        <f>#REF!</f>
        <v>#REF!</v>
      </c>
      <c r="J55" s="174" t="e">
        <f t="shared" si="2"/>
        <v>#REF!</v>
      </c>
      <c r="K55" s="175" t="e">
        <f>#REF!+#REF!</f>
        <v>#REF!</v>
      </c>
      <c r="L55" s="173" t="e">
        <f>#REF!</f>
        <v>#REF!</v>
      </c>
      <c r="M55" s="174" t="e">
        <f t="shared" si="3"/>
        <v>#REF!</v>
      </c>
      <c r="N55" s="172" t="e">
        <f>#REF!+#REF!</f>
        <v>#REF!</v>
      </c>
      <c r="O55" s="173" t="e">
        <f>#REF!</f>
        <v>#REF!</v>
      </c>
      <c r="P55" s="174" t="e">
        <f t="shared" si="4"/>
        <v>#REF!</v>
      </c>
    </row>
    <row r="56" spans="1:16" ht="20.25" customHeight="1">
      <c r="A56" s="5" t="s">
        <v>650</v>
      </c>
    </row>
  </sheetData>
  <customSheetViews>
    <customSheetView guid="{6F28069D-A7F4-41D2-AA1B-4487F97E36F1}" showRuler="0">
      <pageMargins left="0.59055118110236227" right="0.39370078740157483" top="0.78740157480314965" bottom="0.78740157480314965" header="0.51181102362204722" footer="0.51181102362204722"/>
      <pageSetup paperSize="8" orientation="landscape" r:id="rId1"/>
      <headerFooter alignWithMargins="0"/>
    </customSheetView>
  </customSheetViews>
  <mergeCells count="6">
    <mergeCell ref="K3:M3"/>
    <mergeCell ref="N3:P3"/>
    <mergeCell ref="A3:A4"/>
    <mergeCell ref="B3:D3"/>
    <mergeCell ref="E3:G3"/>
    <mergeCell ref="H3:J3"/>
  </mergeCells>
  <phoneticPr fontId="2"/>
  <pageMargins left="0.59055118110236227" right="0.39370078740157483" top="0.78740157480314965" bottom="0.78740157480314965" header="0.51181102362204722" footer="0.51181102362204722"/>
  <pageSetup paperSize="8" orientation="landscape" r:id="rId2"/>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7"/>
  <dimension ref="A1:AH62"/>
  <sheetViews>
    <sheetView zoomScaleNormal="100" workbookViewId="0">
      <pane xSplit="1" ySplit="7" topLeftCell="B8" activePane="bottomRight" state="frozen"/>
      <selection sqref="A1:R1"/>
      <selection pane="topRight" sqref="A1:R1"/>
      <selection pane="bottomLeft" sqref="A1:R1"/>
      <selection pane="bottomRight"/>
    </sheetView>
  </sheetViews>
  <sheetFormatPr defaultColWidth="9" defaultRowHeight="13"/>
  <cols>
    <col min="1" max="1" width="15.90625" style="81" customWidth="1"/>
    <col min="2" max="2" width="13" style="81" customWidth="1"/>
    <col min="3" max="3" width="15.26953125" style="81" customWidth="1"/>
    <col min="4" max="4" width="7.453125" style="145" customWidth="1"/>
    <col min="5" max="5" width="7.36328125" style="145" customWidth="1"/>
    <col min="6" max="6" width="13.6328125" style="81" customWidth="1"/>
    <col min="7" max="7" width="15" style="81" customWidth="1"/>
    <col min="8" max="9" width="7.453125" style="145" customWidth="1"/>
    <col min="10" max="10" width="12.90625" style="81" customWidth="1"/>
    <col min="11" max="11" width="15" style="81" customWidth="1"/>
    <col min="12" max="12" width="7.453125" style="145" customWidth="1"/>
    <col min="13" max="13" width="7.36328125" style="145" customWidth="1"/>
    <col min="14" max="14" width="12.90625" style="81" customWidth="1"/>
    <col min="15" max="15" width="15" style="81" customWidth="1"/>
    <col min="16" max="17" width="7.36328125" style="145" customWidth="1"/>
    <col min="18" max="18" width="16.6328125" style="81" customWidth="1"/>
    <col min="19" max="19" width="14.7265625" style="81" customWidth="1"/>
    <col min="20" max="20" width="16.7265625" style="81" customWidth="1"/>
    <col min="21" max="22" width="6.7265625" style="145" customWidth="1"/>
    <col min="23" max="23" width="14.7265625" style="81" customWidth="1"/>
    <col min="24" max="24" width="16.6328125" style="81" customWidth="1"/>
    <col min="25" max="25" width="6.7265625" style="145" customWidth="1"/>
    <col min="26" max="26" width="6.90625" style="145" customWidth="1"/>
    <col min="27" max="27" width="11.6328125" style="81" customWidth="1"/>
    <col min="28" max="28" width="12.6328125" style="81" customWidth="1"/>
    <col min="29" max="30" width="6.7265625" style="145" customWidth="1"/>
    <col min="31" max="31" width="9.6328125" style="81" customWidth="1"/>
    <col min="32" max="32" width="12.6328125" style="81" customWidth="1"/>
    <col min="33" max="34" width="6.7265625" style="145" customWidth="1"/>
    <col min="35" max="16384" width="9" style="81"/>
  </cols>
  <sheetData>
    <row r="1" spans="1:34" s="131" customFormat="1" ht="16.5">
      <c r="A1" s="131" t="s">
        <v>281</v>
      </c>
      <c r="B1" s="905" t="s">
        <v>354</v>
      </c>
      <c r="C1" s="905"/>
      <c r="D1" s="905"/>
      <c r="E1" s="905"/>
      <c r="F1" s="905"/>
      <c r="G1" s="905"/>
      <c r="H1" s="905"/>
      <c r="I1" s="905"/>
      <c r="J1" s="905"/>
      <c r="K1" s="905"/>
      <c r="L1" s="905"/>
      <c r="M1" s="905"/>
      <c r="N1" s="905"/>
      <c r="O1" s="905"/>
      <c r="P1" s="905"/>
      <c r="Q1" s="905"/>
      <c r="R1" s="131" t="s">
        <v>282</v>
      </c>
      <c r="T1" s="905" t="s">
        <v>355</v>
      </c>
      <c r="U1" s="905"/>
      <c r="V1" s="905"/>
      <c r="W1" s="905"/>
      <c r="X1" s="905"/>
      <c r="Y1" s="905"/>
      <c r="Z1" s="905"/>
      <c r="AA1" s="905"/>
      <c r="AB1" s="905"/>
      <c r="AC1" s="905"/>
      <c r="AD1" s="905"/>
      <c r="AE1" s="905"/>
      <c r="AF1" s="905"/>
      <c r="AG1" s="905"/>
      <c r="AH1" s="905"/>
    </row>
    <row r="3" spans="1:34">
      <c r="A3" s="906" t="s">
        <v>56</v>
      </c>
      <c r="B3" s="908" t="s">
        <v>519</v>
      </c>
      <c r="C3" s="902"/>
      <c r="D3" s="902"/>
      <c r="E3" s="902"/>
      <c r="F3" s="908" t="s">
        <v>542</v>
      </c>
      <c r="G3" s="902"/>
      <c r="H3" s="902"/>
      <c r="I3" s="902"/>
      <c r="J3" s="902"/>
      <c r="K3" s="902"/>
      <c r="L3" s="902"/>
      <c r="M3" s="902"/>
      <c r="N3" s="902"/>
      <c r="O3" s="902"/>
      <c r="P3" s="902"/>
      <c r="Q3" s="902"/>
      <c r="R3" s="906" t="s">
        <v>56</v>
      </c>
      <c r="S3" s="908" t="s">
        <v>158</v>
      </c>
      <c r="T3" s="902"/>
      <c r="U3" s="902"/>
      <c r="V3" s="902"/>
      <c r="W3" s="908" t="s">
        <v>461</v>
      </c>
      <c r="X3" s="902"/>
      <c r="Y3" s="902"/>
      <c r="Z3" s="902"/>
      <c r="AA3" s="908" t="s">
        <v>229</v>
      </c>
      <c r="AB3" s="902"/>
      <c r="AC3" s="902"/>
      <c r="AD3" s="902"/>
      <c r="AE3" s="908" t="s">
        <v>551</v>
      </c>
      <c r="AF3" s="902"/>
      <c r="AG3" s="902"/>
      <c r="AH3" s="902"/>
    </row>
    <row r="4" spans="1:34" ht="13.5" customHeight="1">
      <c r="A4" s="906"/>
      <c r="B4" s="902"/>
      <c r="C4" s="902"/>
      <c r="D4" s="902"/>
      <c r="E4" s="902"/>
      <c r="F4" s="908" t="s">
        <v>526</v>
      </c>
      <c r="G4" s="902"/>
      <c r="H4" s="902"/>
      <c r="I4" s="902"/>
      <c r="J4" s="908" t="s">
        <v>547</v>
      </c>
      <c r="K4" s="902"/>
      <c r="L4" s="902"/>
      <c r="M4" s="902"/>
      <c r="N4" s="908" t="s">
        <v>548</v>
      </c>
      <c r="O4" s="902"/>
      <c r="P4" s="902"/>
      <c r="Q4" s="902"/>
      <c r="R4" s="906"/>
      <c r="S4" s="902"/>
      <c r="T4" s="902"/>
      <c r="U4" s="902"/>
      <c r="V4" s="902"/>
      <c r="W4" s="902"/>
      <c r="X4" s="902"/>
      <c r="Y4" s="902"/>
      <c r="Z4" s="902"/>
      <c r="AA4" s="902"/>
      <c r="AB4" s="902"/>
      <c r="AC4" s="902"/>
      <c r="AD4" s="902"/>
      <c r="AE4" s="902"/>
      <c r="AF4" s="902"/>
      <c r="AG4" s="902"/>
      <c r="AH4" s="902"/>
    </row>
    <row r="5" spans="1:34">
      <c r="A5" s="906"/>
      <c r="B5" s="908" t="s">
        <v>520</v>
      </c>
      <c r="C5" s="908" t="s">
        <v>521</v>
      </c>
      <c r="D5" s="907" t="s">
        <v>57</v>
      </c>
      <c r="E5" s="907"/>
      <c r="F5" s="908" t="s">
        <v>520</v>
      </c>
      <c r="G5" s="908" t="s">
        <v>521</v>
      </c>
      <c r="H5" s="907" t="s">
        <v>57</v>
      </c>
      <c r="I5" s="907"/>
      <c r="J5" s="908" t="s">
        <v>520</v>
      </c>
      <c r="K5" s="908" t="s">
        <v>521</v>
      </c>
      <c r="L5" s="907" t="s">
        <v>57</v>
      </c>
      <c r="M5" s="907"/>
      <c r="N5" s="908" t="s">
        <v>520</v>
      </c>
      <c r="O5" s="908" t="s">
        <v>521</v>
      </c>
      <c r="P5" s="907" t="s">
        <v>57</v>
      </c>
      <c r="Q5" s="907"/>
      <c r="R5" s="906"/>
      <c r="S5" s="908" t="s">
        <v>520</v>
      </c>
      <c r="T5" s="908" t="s">
        <v>521</v>
      </c>
      <c r="U5" s="907" t="s">
        <v>57</v>
      </c>
      <c r="V5" s="907"/>
      <c r="W5" s="908" t="s">
        <v>520</v>
      </c>
      <c r="X5" s="908" t="s">
        <v>521</v>
      </c>
      <c r="Y5" s="907" t="s">
        <v>57</v>
      </c>
      <c r="Z5" s="907"/>
      <c r="AA5" s="908" t="s">
        <v>520</v>
      </c>
      <c r="AB5" s="908" t="s">
        <v>521</v>
      </c>
      <c r="AC5" s="907" t="s">
        <v>57</v>
      </c>
      <c r="AD5" s="907"/>
      <c r="AE5" s="908" t="s">
        <v>520</v>
      </c>
      <c r="AF5" s="908" t="s">
        <v>521</v>
      </c>
      <c r="AG5" s="907" t="s">
        <v>57</v>
      </c>
      <c r="AH5" s="907"/>
    </row>
    <row r="6" spans="1:34">
      <c r="A6" s="906"/>
      <c r="B6" s="908"/>
      <c r="C6" s="908"/>
      <c r="D6" s="132" t="s">
        <v>520</v>
      </c>
      <c r="E6" s="132" t="s">
        <v>521</v>
      </c>
      <c r="F6" s="908"/>
      <c r="G6" s="908"/>
      <c r="H6" s="132" t="s">
        <v>520</v>
      </c>
      <c r="I6" s="132" t="s">
        <v>521</v>
      </c>
      <c r="J6" s="908"/>
      <c r="K6" s="908"/>
      <c r="L6" s="132" t="s">
        <v>520</v>
      </c>
      <c r="M6" s="132" t="s">
        <v>521</v>
      </c>
      <c r="N6" s="908"/>
      <c r="O6" s="908"/>
      <c r="P6" s="132" t="s">
        <v>520</v>
      </c>
      <c r="Q6" s="132" t="s">
        <v>521</v>
      </c>
      <c r="R6" s="906"/>
      <c r="S6" s="908"/>
      <c r="T6" s="908"/>
      <c r="U6" s="132" t="s">
        <v>520</v>
      </c>
      <c r="V6" s="132" t="s">
        <v>521</v>
      </c>
      <c r="W6" s="908"/>
      <c r="X6" s="908"/>
      <c r="Y6" s="132" t="s">
        <v>520</v>
      </c>
      <c r="Z6" s="132" t="s">
        <v>521</v>
      </c>
      <c r="AA6" s="908"/>
      <c r="AB6" s="908"/>
      <c r="AC6" s="132" t="s">
        <v>520</v>
      </c>
      <c r="AD6" s="132" t="s">
        <v>521</v>
      </c>
      <c r="AE6" s="908"/>
      <c r="AF6" s="908"/>
      <c r="AG6" s="132" t="s">
        <v>520</v>
      </c>
      <c r="AH6" s="132" t="s">
        <v>521</v>
      </c>
    </row>
    <row r="7" spans="1:34">
      <c r="A7" s="83"/>
      <c r="B7" s="133" t="s">
        <v>522</v>
      </c>
      <c r="C7" s="133" t="s">
        <v>524</v>
      </c>
      <c r="D7" s="134" t="s">
        <v>558</v>
      </c>
      <c r="E7" s="135" t="s">
        <v>558</v>
      </c>
      <c r="F7" s="136" t="s">
        <v>522</v>
      </c>
      <c r="G7" s="133" t="s">
        <v>524</v>
      </c>
      <c r="H7" s="134" t="s">
        <v>558</v>
      </c>
      <c r="I7" s="135" t="s">
        <v>558</v>
      </c>
      <c r="J7" s="137" t="s">
        <v>522</v>
      </c>
      <c r="K7" s="133" t="s">
        <v>524</v>
      </c>
      <c r="L7" s="134" t="s">
        <v>558</v>
      </c>
      <c r="M7" s="135" t="s">
        <v>558</v>
      </c>
      <c r="N7" s="137" t="s">
        <v>522</v>
      </c>
      <c r="O7" s="133" t="s">
        <v>524</v>
      </c>
      <c r="P7" s="134" t="s">
        <v>558</v>
      </c>
      <c r="Q7" s="135" t="s">
        <v>558</v>
      </c>
      <c r="R7" s="86"/>
      <c r="S7" s="133" t="s">
        <v>522</v>
      </c>
      <c r="T7" s="137" t="s">
        <v>524</v>
      </c>
      <c r="U7" s="135" t="s">
        <v>558</v>
      </c>
      <c r="V7" s="134" t="s">
        <v>558</v>
      </c>
      <c r="W7" s="133" t="s">
        <v>522</v>
      </c>
      <c r="X7" s="137" t="s">
        <v>524</v>
      </c>
      <c r="Y7" s="135" t="s">
        <v>558</v>
      </c>
      <c r="Z7" s="134" t="s">
        <v>558</v>
      </c>
      <c r="AA7" s="133" t="s">
        <v>522</v>
      </c>
      <c r="AB7" s="137" t="s">
        <v>524</v>
      </c>
      <c r="AC7" s="135" t="s">
        <v>558</v>
      </c>
      <c r="AD7" s="134" t="s">
        <v>558</v>
      </c>
      <c r="AE7" s="133" t="s">
        <v>522</v>
      </c>
      <c r="AF7" s="137" t="s">
        <v>524</v>
      </c>
      <c r="AG7" s="135" t="s">
        <v>558</v>
      </c>
      <c r="AH7" s="138" t="s">
        <v>558</v>
      </c>
    </row>
    <row r="8" spans="1:34">
      <c r="A8" s="443" t="s">
        <v>455</v>
      </c>
      <c r="B8" s="83">
        <v>692596895</v>
      </c>
      <c r="C8" s="83">
        <v>11319170133.247</v>
      </c>
      <c r="D8" s="84"/>
      <c r="E8" s="85"/>
      <c r="F8" s="86">
        <v>491753701</v>
      </c>
      <c r="G8" s="83">
        <v>9012315664.1030006</v>
      </c>
      <c r="H8" s="84"/>
      <c r="I8" s="85"/>
      <c r="J8" s="87">
        <v>14670661</v>
      </c>
      <c r="K8" s="83">
        <v>3947060950.6090002</v>
      </c>
      <c r="L8" s="84"/>
      <c r="M8" s="85"/>
      <c r="N8" s="87">
        <v>477083040</v>
      </c>
      <c r="O8" s="83">
        <v>5065254428.5839996</v>
      </c>
      <c r="P8" s="84"/>
      <c r="Q8" s="85"/>
      <c r="R8" s="443" t="s">
        <v>455</v>
      </c>
      <c r="S8" s="83">
        <v>105015737</v>
      </c>
      <c r="T8" s="87">
        <v>1239987254.3970001</v>
      </c>
      <c r="U8" s="85"/>
      <c r="V8" s="84"/>
      <c r="W8" s="83">
        <v>94991578</v>
      </c>
      <c r="X8" s="87">
        <v>571051713.10099995</v>
      </c>
      <c r="Y8" s="85"/>
      <c r="Z8" s="84"/>
      <c r="AA8" s="83">
        <v>13634981</v>
      </c>
      <c r="AB8" s="87">
        <v>367004510.74599999</v>
      </c>
      <c r="AC8" s="85"/>
      <c r="AD8" s="84"/>
      <c r="AE8" s="83">
        <v>164379</v>
      </c>
      <c r="AF8" s="87">
        <v>6494482.7659999998</v>
      </c>
      <c r="AG8" s="85"/>
      <c r="AH8" s="88"/>
    </row>
    <row r="9" spans="1:34">
      <c r="A9" s="443" t="s">
        <v>699</v>
      </c>
      <c r="B9" s="83">
        <v>718288130</v>
      </c>
      <c r="C9" s="83">
        <v>11812667852.118</v>
      </c>
      <c r="D9" s="84">
        <v>103.70940660945354</v>
      </c>
      <c r="E9" s="85">
        <v>104.35984010366171</v>
      </c>
      <c r="F9" s="86">
        <v>502173271</v>
      </c>
      <c r="G9" s="83">
        <v>9335789618.7639999</v>
      </c>
      <c r="H9" s="84">
        <v>102.11885949791764</v>
      </c>
      <c r="I9" s="85">
        <v>103.5892435054115</v>
      </c>
      <c r="J9" s="87">
        <v>14631879</v>
      </c>
      <c r="K9" s="83">
        <v>4115495519.0819998</v>
      </c>
      <c r="L9" s="84">
        <v>99.735649266246412</v>
      </c>
      <c r="M9" s="85">
        <v>104.26734146193033</v>
      </c>
      <c r="N9" s="87">
        <v>487541392</v>
      </c>
      <c r="O9" s="83">
        <v>5220294099.6820002</v>
      </c>
      <c r="P9" s="84">
        <v>102.19214499848914</v>
      </c>
      <c r="Q9" s="85">
        <v>103.06084666197788</v>
      </c>
      <c r="R9" s="443" t="s">
        <v>58</v>
      </c>
      <c r="S9" s="83">
        <v>107514753</v>
      </c>
      <c r="T9" s="87">
        <v>1323084974.8929999</v>
      </c>
      <c r="U9" s="85">
        <v>102.37965858393206</v>
      </c>
      <c r="V9" s="84">
        <v>106.70149795502614</v>
      </c>
      <c r="W9" s="83">
        <v>107426775</v>
      </c>
      <c r="X9" s="87">
        <v>639599075.80900002</v>
      </c>
      <c r="Y9" s="85">
        <v>113.09084159018813</v>
      </c>
      <c r="Z9" s="84">
        <v>112.00370494219607</v>
      </c>
      <c r="AA9" s="83">
        <v>13586130</v>
      </c>
      <c r="AB9" s="87">
        <v>347962370.79500002</v>
      </c>
      <c r="AC9" s="85">
        <v>99.641723006434702</v>
      </c>
      <c r="AD9" s="84">
        <v>94.811469779405826</v>
      </c>
      <c r="AE9" s="83">
        <v>275758</v>
      </c>
      <c r="AF9" s="87">
        <v>12170667.970000001</v>
      </c>
      <c r="AG9" s="85">
        <v>167.75743860225452</v>
      </c>
      <c r="AH9" s="88">
        <v>187.40011188752456</v>
      </c>
    </row>
    <row r="10" spans="1:34">
      <c r="A10" s="443" t="s">
        <v>59</v>
      </c>
      <c r="B10" s="83">
        <v>721774032</v>
      </c>
      <c r="C10" s="83">
        <v>11379061988.615</v>
      </c>
      <c r="D10" s="84">
        <v>100.48530691994033</v>
      </c>
      <c r="E10" s="85">
        <v>96.329314690539988</v>
      </c>
      <c r="F10" s="86">
        <v>493934777</v>
      </c>
      <c r="G10" s="83">
        <v>8920955582.9880009</v>
      </c>
      <c r="H10" s="84">
        <v>98.35943199772575</v>
      </c>
      <c r="I10" s="85">
        <v>95.556519022855611</v>
      </c>
      <c r="J10" s="87">
        <v>14400139</v>
      </c>
      <c r="K10" s="83">
        <v>4055543330.572</v>
      </c>
      <c r="L10" s="84">
        <v>98.416197946962242</v>
      </c>
      <c r="M10" s="85">
        <v>98.543257106415879</v>
      </c>
      <c r="N10" s="87">
        <v>479534638</v>
      </c>
      <c r="O10" s="83">
        <v>4865412252.4160004</v>
      </c>
      <c r="P10" s="84">
        <v>98.357728362887386</v>
      </c>
      <c r="Q10" s="85">
        <v>93.201880191240221</v>
      </c>
      <c r="R10" s="443" t="s">
        <v>59</v>
      </c>
      <c r="S10" s="83">
        <v>105657354</v>
      </c>
      <c r="T10" s="87">
        <v>1239236159.6140001</v>
      </c>
      <c r="U10" s="85">
        <v>98.272424064444436</v>
      </c>
      <c r="V10" s="84">
        <v>93.6626281100516</v>
      </c>
      <c r="W10" s="83">
        <v>120656992</v>
      </c>
      <c r="X10" s="87">
        <v>681652652.38800001</v>
      </c>
      <c r="Y10" s="85">
        <v>112.31556751098597</v>
      </c>
      <c r="Z10" s="84">
        <v>106.57499020395056</v>
      </c>
      <c r="AA10" s="83">
        <v>13345751</v>
      </c>
      <c r="AB10" s="87">
        <v>330264436.09100002</v>
      </c>
      <c r="AC10" s="85">
        <v>98.230702930120657</v>
      </c>
      <c r="AD10" s="84">
        <v>94.913836612974848</v>
      </c>
      <c r="AE10" s="83">
        <v>400598</v>
      </c>
      <c r="AF10" s="87">
        <v>17773569.999000002</v>
      </c>
      <c r="AG10" s="85">
        <v>145.27157870306573</v>
      </c>
      <c r="AH10" s="88">
        <v>146.03610946260989</v>
      </c>
    </row>
    <row r="11" spans="1:34">
      <c r="A11" s="443" t="s">
        <v>60</v>
      </c>
      <c r="B11" s="83">
        <v>743442253</v>
      </c>
      <c r="C11" s="83">
        <v>11096170458.490999</v>
      </c>
      <c r="D11" s="84">
        <v>103.00207821829754</v>
      </c>
      <c r="E11" s="85">
        <v>97.513929264054994</v>
      </c>
      <c r="F11" s="86">
        <v>496198660</v>
      </c>
      <c r="G11" s="83">
        <v>8605376389.2849998</v>
      </c>
      <c r="H11" s="84">
        <v>100.45833642525641</v>
      </c>
      <c r="I11" s="85">
        <v>96.462495628777688</v>
      </c>
      <c r="J11" s="87">
        <v>14274599</v>
      </c>
      <c r="K11" s="83">
        <v>4010726033.131</v>
      </c>
      <c r="L11" s="84">
        <v>99.128202859708509</v>
      </c>
      <c r="M11" s="85">
        <v>98.894912622356841</v>
      </c>
      <c r="N11" s="87">
        <v>481924061</v>
      </c>
      <c r="O11" s="83">
        <v>4594650356.1540003</v>
      </c>
      <c r="P11" s="84">
        <v>100.49827954242588</v>
      </c>
      <c r="Q11" s="85">
        <v>94.434964968743415</v>
      </c>
      <c r="R11" s="443" t="s">
        <v>60</v>
      </c>
      <c r="S11" s="83">
        <v>103739376</v>
      </c>
      <c r="T11" s="87">
        <v>1172614999.652</v>
      </c>
      <c r="U11" s="85">
        <v>98.184718879104238</v>
      </c>
      <c r="V11" s="84">
        <v>94.624014200590196</v>
      </c>
      <c r="W11" s="83">
        <v>141648783</v>
      </c>
      <c r="X11" s="87">
        <v>749424619.84300005</v>
      </c>
      <c r="Y11" s="85">
        <v>117.39790678686902</v>
      </c>
      <c r="Z11" s="84">
        <v>109.94230231740136</v>
      </c>
      <c r="AA11" s="83">
        <v>13204950</v>
      </c>
      <c r="AB11" s="87">
        <v>322355651.50099999</v>
      </c>
      <c r="AC11" s="85">
        <v>98.944975071091918</v>
      </c>
      <c r="AD11" s="84">
        <v>97.605317519619078</v>
      </c>
      <c r="AE11" s="83">
        <v>524737</v>
      </c>
      <c r="AF11" s="87">
        <v>23601772.495999999</v>
      </c>
      <c r="AG11" s="85">
        <v>130.98842230864858</v>
      </c>
      <c r="AH11" s="88">
        <v>132.79140036204268</v>
      </c>
    </row>
    <row r="12" spans="1:34">
      <c r="A12" s="443" t="s">
        <v>61</v>
      </c>
      <c r="B12" s="83">
        <v>750409339</v>
      </c>
      <c r="C12" s="83">
        <v>11160496905.193001</v>
      </c>
      <c r="D12" s="84">
        <v>100.93713882576432</v>
      </c>
      <c r="E12" s="85">
        <v>100.57971754257593</v>
      </c>
      <c r="F12" s="86">
        <v>489797745</v>
      </c>
      <c r="G12" s="83">
        <v>8541487034.8739996</v>
      </c>
      <c r="H12" s="84">
        <v>98.710009615906657</v>
      </c>
      <c r="I12" s="85">
        <v>99.257564672121106</v>
      </c>
      <c r="J12" s="87">
        <v>13910575</v>
      </c>
      <c r="K12" s="83">
        <v>3994858569.6999998</v>
      </c>
      <c r="L12" s="84">
        <v>97.449847803080146</v>
      </c>
      <c r="M12" s="85">
        <v>99.604374287848998</v>
      </c>
      <c r="N12" s="87">
        <v>475887170</v>
      </c>
      <c r="O12" s="83">
        <v>4546628465.1739998</v>
      </c>
      <c r="P12" s="84">
        <v>98.747335630540348</v>
      </c>
      <c r="Q12" s="85">
        <v>98.954830351439455</v>
      </c>
      <c r="R12" s="443" t="s">
        <v>61</v>
      </c>
      <c r="S12" s="83">
        <v>101998995</v>
      </c>
      <c r="T12" s="87">
        <v>1151302770.9579999</v>
      </c>
      <c r="U12" s="85">
        <v>98.32235254625013</v>
      </c>
      <c r="V12" s="84">
        <v>98.182504172270953</v>
      </c>
      <c r="W12" s="83">
        <v>156484772</v>
      </c>
      <c r="X12" s="87">
        <v>876996183.63399994</v>
      </c>
      <c r="Y12" s="85">
        <v>110.47378500950482</v>
      </c>
      <c r="Z12" s="84">
        <v>117.02260112801277</v>
      </c>
      <c r="AA12" s="83">
        <v>12842292</v>
      </c>
      <c r="AB12" s="87">
        <v>315632207.801</v>
      </c>
      <c r="AC12" s="85">
        <v>97.253620801290424</v>
      </c>
      <c r="AD12" s="84">
        <v>97.914277702688537</v>
      </c>
      <c r="AE12" s="83">
        <v>651174</v>
      </c>
      <c r="AF12" s="87">
        <v>29450434.068999998</v>
      </c>
      <c r="AG12" s="85">
        <v>124.09530869749989</v>
      </c>
      <c r="AH12" s="88">
        <v>124.78060312627461</v>
      </c>
    </row>
    <row r="13" spans="1:34">
      <c r="A13" s="443" t="s">
        <v>62</v>
      </c>
      <c r="B13" s="83">
        <v>766212843</v>
      </c>
      <c r="C13" s="83">
        <v>10815747988.503</v>
      </c>
      <c r="D13" s="84">
        <v>102.10598445124094</v>
      </c>
      <c r="E13" s="85">
        <v>96.910989540890526</v>
      </c>
      <c r="F13" s="86">
        <v>490516019</v>
      </c>
      <c r="G13" s="83">
        <v>8388205895.4949999</v>
      </c>
      <c r="H13" s="84">
        <v>100.14664706143147</v>
      </c>
      <c r="I13" s="85">
        <v>98.205451360481277</v>
      </c>
      <c r="J13" s="87">
        <v>13330256</v>
      </c>
      <c r="K13" s="83">
        <v>3920529285.6820002</v>
      </c>
      <c r="L13" s="84">
        <v>95.828217021941938</v>
      </c>
      <c r="M13" s="85">
        <v>98.139376332825179</v>
      </c>
      <c r="N13" s="87">
        <v>477185763</v>
      </c>
      <c r="O13" s="83">
        <v>4467676609.8129997</v>
      </c>
      <c r="P13" s="84">
        <v>100.2728783379472</v>
      </c>
      <c r="Q13" s="85">
        <v>98.263507652632029</v>
      </c>
      <c r="R13" s="443" t="s">
        <v>62</v>
      </c>
      <c r="S13" s="83">
        <v>100933672</v>
      </c>
      <c r="T13" s="87">
        <v>1134513207.652</v>
      </c>
      <c r="U13" s="85">
        <v>98.955555395423261</v>
      </c>
      <c r="V13" s="84">
        <v>98.541690011565819</v>
      </c>
      <c r="W13" s="83">
        <v>174542015</v>
      </c>
      <c r="X13" s="87">
        <v>993203619.42200005</v>
      </c>
      <c r="Y13" s="85">
        <v>111.53929725507092</v>
      </c>
      <c r="Z13" s="84">
        <v>113.25062046524224</v>
      </c>
      <c r="AA13" s="83">
        <v>12266313</v>
      </c>
      <c r="AB13" s="87">
        <v>291430662.59200001</v>
      </c>
      <c r="AC13" s="85">
        <v>95.514982839511831</v>
      </c>
      <c r="AD13" s="84">
        <v>92.332358798992203</v>
      </c>
      <c r="AE13" s="83">
        <v>220368</v>
      </c>
      <c r="AF13" s="87">
        <v>8404834.3080000002</v>
      </c>
      <c r="AG13" s="85">
        <v>33.841646011665084</v>
      </c>
      <c r="AH13" s="88">
        <v>28.538914870687982</v>
      </c>
    </row>
    <row r="14" spans="1:34">
      <c r="A14" s="443" t="s">
        <v>63</v>
      </c>
      <c r="B14" s="83">
        <v>788819928</v>
      </c>
      <c r="C14" s="83">
        <v>10917961851.177</v>
      </c>
      <c r="D14" s="84">
        <v>102.95049674598053</v>
      </c>
      <c r="E14" s="85">
        <v>100.9450466373907</v>
      </c>
      <c r="F14" s="86">
        <v>495838203</v>
      </c>
      <c r="G14" s="83">
        <v>8351860389.0209999</v>
      </c>
      <c r="H14" s="84">
        <v>101.08501736820953</v>
      </c>
      <c r="I14" s="85">
        <v>99.566707029765212</v>
      </c>
      <c r="J14" s="87">
        <v>13063386</v>
      </c>
      <c r="K14" s="83">
        <v>3886103783.1409998</v>
      </c>
      <c r="L14" s="84">
        <v>97.998012941386875</v>
      </c>
      <c r="M14" s="85">
        <v>99.121916964968875</v>
      </c>
      <c r="N14" s="87">
        <v>482774817</v>
      </c>
      <c r="O14" s="83">
        <v>4465756605.8800001</v>
      </c>
      <c r="P14" s="84">
        <v>101.17125330078215</v>
      </c>
      <c r="Q14" s="85">
        <v>99.957024554356011</v>
      </c>
      <c r="R14" s="443" t="s">
        <v>63</v>
      </c>
      <c r="S14" s="83">
        <v>100920553</v>
      </c>
      <c r="T14" s="87">
        <v>1136067928.7260001</v>
      </c>
      <c r="U14" s="85">
        <v>99.987002355368588</v>
      </c>
      <c r="V14" s="84">
        <v>100.13703860506109</v>
      </c>
      <c r="W14" s="83">
        <v>191813159</v>
      </c>
      <c r="X14" s="87">
        <v>1137736086.4979999</v>
      </c>
      <c r="Y14" s="85">
        <v>109.89512124057923</v>
      </c>
      <c r="Z14" s="84">
        <v>114.55214864803969</v>
      </c>
      <c r="AA14" s="83">
        <v>11999371</v>
      </c>
      <c r="AB14" s="87">
        <v>282673533.079</v>
      </c>
      <c r="AC14" s="85">
        <v>97.823779647559945</v>
      </c>
      <c r="AD14" s="84">
        <v>96.995124179757326</v>
      </c>
      <c r="AE14" s="83">
        <v>247718</v>
      </c>
      <c r="AF14" s="87">
        <v>9588709.1600000001</v>
      </c>
      <c r="AG14" s="85">
        <v>112.41105786684091</v>
      </c>
      <c r="AH14" s="88">
        <v>114.08564177015541</v>
      </c>
    </row>
    <row r="15" spans="1:34">
      <c r="A15" s="443" t="s">
        <v>130</v>
      </c>
      <c r="B15" s="83">
        <v>792624475</v>
      </c>
      <c r="C15" s="83">
        <v>10599623352.478001</v>
      </c>
      <c r="D15" s="84">
        <v>100.48230868224211</v>
      </c>
      <c r="E15" s="85">
        <v>97.084268080084186</v>
      </c>
      <c r="F15" s="86">
        <v>487995007</v>
      </c>
      <c r="G15" s="83">
        <v>7991501400.8280001</v>
      </c>
      <c r="H15" s="84">
        <v>98.418194493174212</v>
      </c>
      <c r="I15" s="85">
        <v>95.685284817898633</v>
      </c>
      <c r="J15" s="87">
        <v>12666053</v>
      </c>
      <c r="K15" s="83">
        <v>3757281191.9060001</v>
      </c>
      <c r="L15" s="84">
        <v>96.958422571299664</v>
      </c>
      <c r="M15" s="85">
        <v>96.685045011050192</v>
      </c>
      <c r="N15" s="87">
        <v>475328954</v>
      </c>
      <c r="O15" s="83">
        <v>4234220208.9219999</v>
      </c>
      <c r="P15" s="84">
        <v>98.45769440786718</v>
      </c>
      <c r="Q15" s="85">
        <v>94.81529296394838</v>
      </c>
      <c r="R15" s="443" t="s">
        <v>130</v>
      </c>
      <c r="S15" s="83">
        <v>101654508</v>
      </c>
      <c r="T15" s="87">
        <v>1113874989.247</v>
      </c>
      <c r="U15" s="85">
        <v>100.72726018455329</v>
      </c>
      <c r="V15" s="84">
        <v>98.04651298414106</v>
      </c>
      <c r="W15" s="83">
        <v>202707775</v>
      </c>
      <c r="X15" s="87">
        <v>1213122182.1800001</v>
      </c>
      <c r="Y15" s="85">
        <v>105.67980635781093</v>
      </c>
      <c r="Z15" s="84">
        <v>106.62597385954784</v>
      </c>
      <c r="AA15" s="83">
        <v>11600267</v>
      </c>
      <c r="AB15" s="87">
        <v>271039333.52100003</v>
      </c>
      <c r="AC15" s="85">
        <v>96.673958993350567</v>
      </c>
      <c r="AD15" s="84">
        <v>95.884227493364762</v>
      </c>
      <c r="AE15" s="83">
        <v>267135</v>
      </c>
      <c r="AF15" s="87">
        <v>10079888.175000001</v>
      </c>
      <c r="AG15" s="85">
        <v>107.83834844460233</v>
      </c>
      <c r="AH15" s="88">
        <v>105.12247276253814</v>
      </c>
    </row>
    <row r="16" spans="1:34">
      <c r="A16" s="443" t="s">
        <v>161</v>
      </c>
      <c r="B16" s="83">
        <v>784655807</v>
      </c>
      <c r="C16" s="83">
        <v>10049258584.591</v>
      </c>
      <c r="D16" s="84">
        <v>98.994647749175286</v>
      </c>
      <c r="E16" s="85">
        <v>94.807695051179948</v>
      </c>
      <c r="F16" s="86">
        <v>477690762</v>
      </c>
      <c r="G16" s="83">
        <v>7523488228.7700005</v>
      </c>
      <c r="H16" s="84">
        <v>97.888452780829368</v>
      </c>
      <c r="I16" s="85">
        <v>94.143613964586066</v>
      </c>
      <c r="J16" s="87">
        <v>12217305</v>
      </c>
      <c r="K16" s="83">
        <v>3507077523.8049998</v>
      </c>
      <c r="L16" s="84">
        <v>96.457080986476214</v>
      </c>
      <c r="M16" s="85">
        <v>93.340831965411766</v>
      </c>
      <c r="N16" s="87">
        <v>465473457</v>
      </c>
      <c r="O16" s="83">
        <v>4016410704.9650002</v>
      </c>
      <c r="P16" s="84">
        <v>97.926594431695406</v>
      </c>
      <c r="Q16" s="85">
        <v>94.855971271922755</v>
      </c>
      <c r="R16" s="443" t="s">
        <v>161</v>
      </c>
      <c r="S16" s="83">
        <v>99018597</v>
      </c>
      <c r="T16" s="87">
        <v>983502873.73399997</v>
      </c>
      <c r="U16" s="85">
        <v>97.406990548810683</v>
      </c>
      <c r="V16" s="84">
        <v>88.295624125546269</v>
      </c>
      <c r="W16" s="83">
        <v>207661813</v>
      </c>
      <c r="X16" s="87">
        <v>1271404885.9690001</v>
      </c>
      <c r="Y16" s="85">
        <v>102.44393092470183</v>
      </c>
      <c r="Z16" s="84">
        <v>104.80435562428387</v>
      </c>
      <c r="AA16" s="83">
        <v>11170775</v>
      </c>
      <c r="AB16" s="87">
        <v>260428012.45899999</v>
      </c>
      <c r="AC16" s="85">
        <v>96.297567978392223</v>
      </c>
      <c r="AD16" s="84">
        <v>96.084951610472473</v>
      </c>
      <c r="AE16" s="83">
        <v>284635</v>
      </c>
      <c r="AF16" s="87">
        <v>10434583.659</v>
      </c>
      <c r="AG16" s="85">
        <v>106.55099481535552</v>
      </c>
      <c r="AH16" s="88">
        <v>103.51884344193134</v>
      </c>
    </row>
    <row r="17" spans="1:34">
      <c r="A17" s="443" t="s">
        <v>162</v>
      </c>
      <c r="B17" s="83">
        <v>810204244</v>
      </c>
      <c r="C17" s="83">
        <v>10109390255.664</v>
      </c>
      <c r="D17" s="84">
        <v>103.25600559787867</v>
      </c>
      <c r="E17" s="85">
        <v>100.59836922860362</v>
      </c>
      <c r="F17" s="86">
        <v>486887344</v>
      </c>
      <c r="G17" s="83">
        <v>7502841616.3030005</v>
      </c>
      <c r="H17" s="84">
        <v>101.92521663209388</v>
      </c>
      <c r="I17" s="85">
        <v>99.725571279715084</v>
      </c>
      <c r="J17" s="87">
        <v>11935122</v>
      </c>
      <c r="K17" s="83">
        <v>3463466029.3530002</v>
      </c>
      <c r="L17" s="84">
        <v>97.690300766003631</v>
      </c>
      <c r="M17" s="85">
        <v>98.756471901291661</v>
      </c>
      <c r="N17" s="87">
        <v>474952222</v>
      </c>
      <c r="O17" s="83">
        <v>4039375586.9499998</v>
      </c>
      <c r="P17" s="84">
        <v>102.03637067967122</v>
      </c>
      <c r="Q17" s="85">
        <v>100.57177623684279</v>
      </c>
      <c r="R17" s="443" t="s">
        <v>162</v>
      </c>
      <c r="S17" s="83">
        <v>101862469</v>
      </c>
      <c r="T17" s="87">
        <v>978595557.88699996</v>
      </c>
      <c r="U17" s="85">
        <v>102.87205846796637</v>
      </c>
      <c r="V17" s="84">
        <v>99.501036959010733</v>
      </c>
      <c r="W17" s="83">
        <v>221135781</v>
      </c>
      <c r="X17" s="87">
        <v>1362315343.2679999</v>
      </c>
      <c r="Y17" s="85">
        <v>106.48841874456716</v>
      </c>
      <c r="Z17" s="84">
        <v>107.15039389121999</v>
      </c>
      <c r="AA17" s="83">
        <v>10886777</v>
      </c>
      <c r="AB17" s="87">
        <v>253917267.62799999</v>
      </c>
      <c r="AC17" s="85">
        <v>97.457669678245239</v>
      </c>
      <c r="AD17" s="84">
        <v>97.49998290524718</v>
      </c>
      <c r="AE17" s="83">
        <v>318650</v>
      </c>
      <c r="AF17" s="87">
        <v>11720470.578</v>
      </c>
      <c r="AG17" s="85">
        <v>111.95039260807702</v>
      </c>
      <c r="AH17" s="88">
        <v>112.32331793028369</v>
      </c>
    </row>
    <row r="18" spans="1:34">
      <c r="A18" s="443" t="s">
        <v>456</v>
      </c>
      <c r="B18" s="83">
        <v>824632153</v>
      </c>
      <c r="C18" s="83">
        <v>10289721557.836</v>
      </c>
      <c r="D18" s="84">
        <v>101.78077430559595</v>
      </c>
      <c r="E18" s="85">
        <v>101.78379998804543</v>
      </c>
      <c r="F18" s="86">
        <v>490668024</v>
      </c>
      <c r="G18" s="83">
        <v>7581330661.4099998</v>
      </c>
      <c r="H18" s="84">
        <v>100.77649995354983</v>
      </c>
      <c r="I18" s="85">
        <v>101.04612424359925</v>
      </c>
      <c r="J18" s="87">
        <v>11731370</v>
      </c>
      <c r="K18" s="83">
        <v>3479418131.1170001</v>
      </c>
      <c r="L18" s="84">
        <v>98.292836889308717</v>
      </c>
      <c r="M18" s="85">
        <v>100.46058201896035</v>
      </c>
      <c r="N18" s="87">
        <v>478936654</v>
      </c>
      <c r="O18" s="83">
        <v>4101912530.2930002</v>
      </c>
      <c r="P18" s="84">
        <v>100.83891217167525</v>
      </c>
      <c r="Q18" s="85">
        <v>101.54818342580072</v>
      </c>
      <c r="R18" s="443" t="s">
        <v>456</v>
      </c>
      <c r="S18" s="83">
        <v>104287792</v>
      </c>
      <c r="T18" s="87">
        <v>981543094.33599997</v>
      </c>
      <c r="U18" s="85">
        <v>102.38097802243533</v>
      </c>
      <c r="V18" s="84">
        <v>100.30120067736301</v>
      </c>
      <c r="W18" s="83">
        <v>229323644</v>
      </c>
      <c r="X18" s="87">
        <v>1465041406.322</v>
      </c>
      <c r="Y18" s="85">
        <v>103.7026405057443</v>
      </c>
      <c r="Z18" s="84">
        <v>107.54054951826168</v>
      </c>
      <c r="AA18" s="83">
        <v>10697189</v>
      </c>
      <c r="AB18" s="87">
        <v>248752904.50600001</v>
      </c>
      <c r="AC18" s="85">
        <v>98.258547961439831</v>
      </c>
      <c r="AD18" s="84">
        <v>97.966123702321028</v>
      </c>
      <c r="AE18" s="83">
        <v>352693</v>
      </c>
      <c r="AF18" s="87">
        <v>13053491.262</v>
      </c>
      <c r="AG18" s="85">
        <v>110.6835085517025</v>
      </c>
      <c r="AH18" s="88">
        <v>111.37343995813748</v>
      </c>
    </row>
    <row r="19" spans="1:34">
      <c r="A19" s="443" t="s">
        <v>362</v>
      </c>
      <c r="B19" s="83">
        <v>846627324</v>
      </c>
      <c r="C19" s="83">
        <v>10226815354.382</v>
      </c>
      <c r="D19" s="84">
        <v>102.66727060301758</v>
      </c>
      <c r="E19" s="85">
        <v>99.38865009028261</v>
      </c>
      <c r="F19" s="86">
        <v>498430202</v>
      </c>
      <c r="G19" s="83">
        <v>7550382887.3920002</v>
      </c>
      <c r="H19" s="84">
        <v>101.58196124881371</v>
      </c>
      <c r="I19" s="85">
        <v>99.591789681783325</v>
      </c>
      <c r="J19" s="87">
        <v>11607611</v>
      </c>
      <c r="K19" s="83">
        <v>3483269943.7129998</v>
      </c>
      <c r="L19" s="84">
        <v>98.945059272702167</v>
      </c>
      <c r="M19" s="85">
        <v>100.1107027799146</v>
      </c>
      <c r="N19" s="87">
        <v>486822591</v>
      </c>
      <c r="O19" s="83">
        <v>4067112943.6789999</v>
      </c>
      <c r="P19" s="84">
        <v>101.6465511532972</v>
      </c>
      <c r="Q19" s="85">
        <v>99.151625336791014</v>
      </c>
      <c r="R19" s="443" t="s">
        <v>362</v>
      </c>
      <c r="S19" s="83">
        <v>105676989</v>
      </c>
      <c r="T19" s="87">
        <v>955145064.96099997</v>
      </c>
      <c r="U19" s="85">
        <v>101.33208017291228</v>
      </c>
      <c r="V19" s="84">
        <v>97.310558290580417</v>
      </c>
      <c r="W19" s="83">
        <v>242179369</v>
      </c>
      <c r="X19" s="87">
        <v>1511511300.391</v>
      </c>
      <c r="Y19" s="85">
        <v>105.60593089127784</v>
      </c>
      <c r="Z19" s="84">
        <v>103.17191677098488</v>
      </c>
      <c r="AA19" s="83">
        <v>10455063</v>
      </c>
      <c r="AB19" s="87">
        <v>195029302.63800001</v>
      </c>
      <c r="AC19" s="85">
        <v>97.736545554163811</v>
      </c>
      <c r="AD19" s="84">
        <v>78.402824290759526</v>
      </c>
      <c r="AE19" s="83">
        <v>340764</v>
      </c>
      <c r="AF19" s="87">
        <v>14746799</v>
      </c>
      <c r="AG19" s="85">
        <v>96.617738373032637</v>
      </c>
      <c r="AH19" s="88">
        <v>112.9720678093943</v>
      </c>
    </row>
    <row r="20" spans="1:34">
      <c r="A20" s="443" t="s">
        <v>442</v>
      </c>
      <c r="B20" s="83">
        <v>862461676</v>
      </c>
      <c r="C20" s="83">
        <v>10593255381.412001</v>
      </c>
      <c r="D20" s="84">
        <v>101.87028596303608</v>
      </c>
      <c r="E20" s="85">
        <v>103.58312939397101</v>
      </c>
      <c r="F20" s="86">
        <v>503685350</v>
      </c>
      <c r="G20" s="83">
        <v>7792254349.3170004</v>
      </c>
      <c r="H20" s="84">
        <v>101.05433980102192</v>
      </c>
      <c r="I20" s="85">
        <v>103.20343306468456</v>
      </c>
      <c r="J20" s="87">
        <v>11399939</v>
      </c>
      <c r="K20" s="83">
        <v>3663491699.1669998</v>
      </c>
      <c r="L20" s="84">
        <v>98.210898004766008</v>
      </c>
      <c r="M20" s="85">
        <v>105.17392445507375</v>
      </c>
      <c r="N20" s="87">
        <v>492285411</v>
      </c>
      <c r="O20" s="83">
        <v>4128762650.1500001</v>
      </c>
      <c r="P20" s="84">
        <v>101.12213773579788</v>
      </c>
      <c r="Q20" s="85">
        <v>101.51581004325966</v>
      </c>
      <c r="R20" s="443" t="s">
        <v>442</v>
      </c>
      <c r="S20" s="83">
        <v>106279714</v>
      </c>
      <c r="T20" s="87">
        <v>955274166.91700006</v>
      </c>
      <c r="U20" s="85">
        <v>100.57034649236647</v>
      </c>
      <c r="V20" s="84">
        <v>100.01351647626481</v>
      </c>
      <c r="W20" s="83">
        <v>252124459</v>
      </c>
      <c r="X20" s="87">
        <v>1640743541.3110001</v>
      </c>
      <c r="Y20" s="85">
        <v>104.1064976100421</v>
      </c>
      <c r="Z20" s="84">
        <v>108.54986931864619</v>
      </c>
      <c r="AA20" s="83">
        <v>10185966</v>
      </c>
      <c r="AB20" s="87">
        <v>188857119.40099999</v>
      </c>
      <c r="AC20" s="85">
        <v>97.426156112115251</v>
      </c>
      <c r="AD20" s="84">
        <v>96.835253393457293</v>
      </c>
      <c r="AE20" s="83">
        <v>372153</v>
      </c>
      <c r="AF20" s="87">
        <v>16126204.466</v>
      </c>
      <c r="AG20" s="85">
        <v>109.21136035496708</v>
      </c>
      <c r="AH20" s="88">
        <v>109.35393142606745</v>
      </c>
    </row>
    <row r="21" spans="1:34">
      <c r="A21" s="443" t="s">
        <v>444</v>
      </c>
      <c r="B21" s="83">
        <v>830006973</v>
      </c>
      <c r="C21" s="83">
        <v>9314597079.8530006</v>
      </c>
      <c r="D21" s="84">
        <v>96.236968678942205</v>
      </c>
      <c r="E21" s="85">
        <v>87.929505562542531</v>
      </c>
      <c r="F21" s="86">
        <v>476919913</v>
      </c>
      <c r="G21" s="83">
        <v>6699885415.9750004</v>
      </c>
      <c r="H21" s="84">
        <v>94.686079910801453</v>
      </c>
      <c r="I21" s="85">
        <v>85.981349114486392</v>
      </c>
      <c r="J21" s="87">
        <v>9403936</v>
      </c>
      <c r="K21" s="83">
        <v>3002851703.7519999</v>
      </c>
      <c r="L21" s="84">
        <v>82.491108066455439</v>
      </c>
      <c r="M21" s="85">
        <v>81.96693074082259</v>
      </c>
      <c r="N21" s="87">
        <v>467515977</v>
      </c>
      <c r="O21" s="83">
        <v>3697033712.223</v>
      </c>
      <c r="P21" s="84">
        <v>94.968480997703182</v>
      </c>
      <c r="Q21" s="85">
        <v>89.543382012736544</v>
      </c>
      <c r="R21" s="443" t="s">
        <v>444</v>
      </c>
      <c r="S21" s="83">
        <v>105795051</v>
      </c>
      <c r="T21" s="87">
        <v>944915676.89199996</v>
      </c>
      <c r="U21" s="85">
        <v>99.543974120969125</v>
      </c>
      <c r="V21" s="84">
        <v>98.915652659337525</v>
      </c>
      <c r="W21" s="83">
        <v>246946626</v>
      </c>
      <c r="X21" s="87">
        <v>1505908376.4860001</v>
      </c>
      <c r="Y21" s="85">
        <v>97.946318647331225</v>
      </c>
      <c r="Z21" s="84">
        <v>91.782069444121475</v>
      </c>
      <c r="AA21" s="83">
        <v>8270842</v>
      </c>
      <c r="AB21" s="87">
        <v>148214445.102</v>
      </c>
      <c r="AC21" s="85">
        <v>81.198405728037969</v>
      </c>
      <c r="AD21" s="84">
        <v>78.479670542520836</v>
      </c>
      <c r="AE21" s="83">
        <v>345383</v>
      </c>
      <c r="AF21" s="87">
        <v>15673165.398</v>
      </c>
      <c r="AG21" s="85">
        <v>92.806721966503019</v>
      </c>
      <c r="AH21" s="88">
        <v>97.190665237097946</v>
      </c>
    </row>
    <row r="22" spans="1:34">
      <c r="A22" s="443" t="s">
        <v>454</v>
      </c>
      <c r="B22" s="83">
        <v>859393448</v>
      </c>
      <c r="C22" s="83">
        <v>9644554571.9090004</v>
      </c>
      <c r="D22" s="84">
        <v>103.54050941208178</v>
      </c>
      <c r="E22" s="85">
        <v>103.5423699944003</v>
      </c>
      <c r="F22" s="86">
        <v>490567107</v>
      </c>
      <c r="G22" s="83">
        <v>6916074120.6610003</v>
      </c>
      <c r="H22" s="84">
        <v>102.86152740281993</v>
      </c>
      <c r="I22" s="85">
        <v>103.22675226908397</v>
      </c>
      <c r="J22" s="87">
        <v>9423758</v>
      </c>
      <c r="K22" s="83">
        <v>3107291967.8340001</v>
      </c>
      <c r="L22" s="84">
        <v>100.2107840801979</v>
      </c>
      <c r="M22" s="85">
        <v>103.47803602660446</v>
      </c>
      <c r="N22" s="87">
        <v>481143349</v>
      </c>
      <c r="O22" s="83">
        <v>3808782152.8270001</v>
      </c>
      <c r="P22" s="84">
        <v>102.91484626631274</v>
      </c>
      <c r="Q22" s="85">
        <v>103.02265138222953</v>
      </c>
      <c r="R22" s="443" t="s">
        <v>454</v>
      </c>
      <c r="S22" s="83">
        <v>107549630</v>
      </c>
      <c r="T22" s="87">
        <v>937028230.51600003</v>
      </c>
      <c r="U22" s="85">
        <v>101.65846982766709</v>
      </c>
      <c r="V22" s="84">
        <v>99.165275106669498</v>
      </c>
      <c r="W22" s="83">
        <v>260883656</v>
      </c>
      <c r="X22" s="87">
        <v>1626967172.086</v>
      </c>
      <c r="Y22" s="85">
        <v>105.64374181812065</v>
      </c>
      <c r="Z22" s="84">
        <v>108.03892172261421</v>
      </c>
      <c r="AA22" s="83">
        <v>8219031</v>
      </c>
      <c r="AB22" s="87">
        <v>146682592.421</v>
      </c>
      <c r="AC22" s="85">
        <v>99.373570429709574</v>
      </c>
      <c r="AD22" s="84">
        <v>98.966461953188315</v>
      </c>
      <c r="AE22" s="83">
        <v>393055</v>
      </c>
      <c r="AF22" s="87">
        <v>17802456.225000001</v>
      </c>
      <c r="AG22" s="85">
        <v>113.802648074746</v>
      </c>
      <c r="AH22" s="88">
        <v>113.5855825733308</v>
      </c>
    </row>
    <row r="23" spans="1:34">
      <c r="A23" s="443" t="s">
        <v>450</v>
      </c>
      <c r="B23" s="83">
        <v>887394724</v>
      </c>
      <c r="C23" s="83">
        <v>10089491344.577</v>
      </c>
      <c r="D23" s="84">
        <v>103.25826035387693</v>
      </c>
      <c r="E23" s="85">
        <v>104.61334703796415</v>
      </c>
      <c r="F23" s="86">
        <v>499030670</v>
      </c>
      <c r="G23" s="83">
        <v>7252276410.3620014</v>
      </c>
      <c r="H23" s="84">
        <v>101.72526100491284</v>
      </c>
      <c r="I23" s="85">
        <v>104.86117244892785</v>
      </c>
      <c r="J23" s="87">
        <v>9509472</v>
      </c>
      <c r="K23" s="83">
        <v>3351373359.1260004</v>
      </c>
      <c r="L23" s="84">
        <v>100.90955221897676</v>
      </c>
      <c r="M23" s="85">
        <v>107.85511608882194</v>
      </c>
      <c r="N23" s="87">
        <v>489521198</v>
      </c>
      <c r="O23" s="83">
        <v>3900903051.2359996</v>
      </c>
      <c r="P23" s="84">
        <v>101.74123762022531</v>
      </c>
      <c r="Q23" s="85">
        <v>102.41864445674911</v>
      </c>
      <c r="R23" s="443" t="s">
        <v>450</v>
      </c>
      <c r="S23" s="83">
        <v>109713809</v>
      </c>
      <c r="T23" s="87">
        <v>952814701.95499992</v>
      </c>
      <c r="U23" s="85">
        <v>102.01226075812626</v>
      </c>
      <c r="V23" s="84">
        <v>101.68473808204335</v>
      </c>
      <c r="W23" s="83">
        <v>278205415</v>
      </c>
      <c r="X23" s="87">
        <v>1718322316.7870002</v>
      </c>
      <c r="Y23" s="85">
        <v>106.63964897824032</v>
      </c>
      <c r="Z23" s="84">
        <v>105.61505765256899</v>
      </c>
      <c r="AA23" s="83">
        <v>8233776</v>
      </c>
      <c r="AB23" s="87">
        <v>145531711.14600003</v>
      </c>
      <c r="AC23" s="85">
        <v>100.17940071037572</v>
      </c>
      <c r="AD23" s="84">
        <v>99.215393417852354</v>
      </c>
      <c r="AE23" s="83">
        <v>444830</v>
      </c>
      <c r="AF23" s="87">
        <v>20546204.327</v>
      </c>
      <c r="AG23" s="85">
        <v>113.17245678085763</v>
      </c>
      <c r="AH23" s="88">
        <v>115.41218844929359</v>
      </c>
    </row>
    <row r="24" spans="1:34">
      <c r="A24" s="443" t="s">
        <v>307</v>
      </c>
      <c r="B24" s="83">
        <v>911615385</v>
      </c>
      <c r="C24" s="83">
        <v>10407072512.223</v>
      </c>
      <c r="D24" s="84">
        <v>102.72941232857724</v>
      </c>
      <c r="E24" s="85">
        <v>103.14764299606338</v>
      </c>
      <c r="F24" s="86">
        <v>508772551</v>
      </c>
      <c r="G24" s="83">
        <v>7411308685.4980011</v>
      </c>
      <c r="H24" s="84">
        <v>101.95216077601002</v>
      </c>
      <c r="I24" s="85">
        <v>102.19286009160898</v>
      </c>
      <c r="J24" s="87">
        <v>9488941</v>
      </c>
      <c r="K24" s="83">
        <v>3415395220.3369999</v>
      </c>
      <c r="L24" s="84">
        <v>99.784099474713216</v>
      </c>
      <c r="M24" s="85">
        <v>101.91031718494341</v>
      </c>
      <c r="N24" s="87">
        <v>499283610</v>
      </c>
      <c r="O24" s="83">
        <v>3995913465.1609998</v>
      </c>
      <c r="P24" s="84">
        <v>101.99427768192379</v>
      </c>
      <c r="Q24" s="85">
        <v>102.4356004924269</v>
      </c>
      <c r="R24" s="443" t="s">
        <v>307</v>
      </c>
      <c r="S24" s="83">
        <v>113172028</v>
      </c>
      <c r="T24" s="87">
        <v>974518497.35699987</v>
      </c>
      <c r="U24" s="85">
        <v>103.15203622180323</v>
      </c>
      <c r="V24" s="84">
        <v>102.27786109486638</v>
      </c>
      <c r="W24" s="83">
        <v>289173739</v>
      </c>
      <c r="X24" s="87">
        <v>1855141579.128</v>
      </c>
      <c r="Y24" s="85">
        <v>103.94252714311834</v>
      </c>
      <c r="Z24" s="84">
        <v>107.962374753814</v>
      </c>
      <c r="AA24" s="83">
        <v>8166026</v>
      </c>
      <c r="AB24" s="87">
        <v>143129588.537</v>
      </c>
      <c r="AC24" s="85">
        <v>99.177169745691401</v>
      </c>
      <c r="AD24" s="84">
        <v>98.349416364251923</v>
      </c>
      <c r="AE24" s="83">
        <v>497067</v>
      </c>
      <c r="AF24" s="87">
        <v>22974161.703000002</v>
      </c>
      <c r="AG24" s="85">
        <v>111.74313782793426</v>
      </c>
      <c r="AH24" s="88">
        <v>111.81706040375252</v>
      </c>
    </row>
    <row r="25" spans="1:34">
      <c r="A25" s="443" t="s">
        <v>75</v>
      </c>
      <c r="B25" s="83">
        <v>939237263</v>
      </c>
      <c r="C25" s="83">
        <v>10624999094.909998</v>
      </c>
      <c r="D25" s="84">
        <v>103.02999252255928</v>
      </c>
      <c r="E25" s="85">
        <v>102.09402387108426</v>
      </c>
      <c r="F25" s="86">
        <v>520393731</v>
      </c>
      <c r="G25" s="83">
        <v>7577125638.2300005</v>
      </c>
      <c r="H25" s="84">
        <v>102.2841601767152</v>
      </c>
      <c r="I25" s="85">
        <v>102.23735051080061</v>
      </c>
      <c r="J25" s="87">
        <v>9506303</v>
      </c>
      <c r="K25" s="83">
        <v>3527148376.2959995</v>
      </c>
      <c r="L25" s="84">
        <v>100.18297089211536</v>
      </c>
      <c r="M25" s="85">
        <v>103.27204170379945</v>
      </c>
      <c r="N25" s="87">
        <v>510887428</v>
      </c>
      <c r="O25" s="83">
        <v>4049977261.934</v>
      </c>
      <c r="P25" s="84">
        <v>102.32409351470599</v>
      </c>
      <c r="Q25" s="85">
        <v>101.35297716640672</v>
      </c>
      <c r="R25" s="444" t="s">
        <v>74</v>
      </c>
      <c r="S25" s="83">
        <v>116039353</v>
      </c>
      <c r="T25" s="87">
        <v>984427903.01799989</v>
      </c>
      <c r="U25" s="85">
        <v>102.53359867334002</v>
      </c>
      <c r="V25" s="84">
        <v>101.01685146950781</v>
      </c>
      <c r="W25" s="83">
        <v>302231917</v>
      </c>
      <c r="X25" s="87">
        <v>1895865908.628</v>
      </c>
      <c r="Y25" s="85">
        <v>104.51568598350489</v>
      </c>
      <c r="Z25" s="84">
        <v>102.19521409892296</v>
      </c>
      <c r="AA25" s="83">
        <v>8153163</v>
      </c>
      <c r="AB25" s="87">
        <v>139992472.352</v>
      </c>
      <c r="AC25" s="85">
        <v>99.842481520387025</v>
      </c>
      <c r="AD25" s="84">
        <v>97.808198698070711</v>
      </c>
      <c r="AE25" s="83">
        <v>572262</v>
      </c>
      <c r="AF25" s="87">
        <v>27587172.682</v>
      </c>
      <c r="AG25" s="85">
        <v>115.12773931884435</v>
      </c>
      <c r="AH25" s="88">
        <v>120.07912644924765</v>
      </c>
    </row>
    <row r="26" spans="1:34">
      <c r="A26" s="113" t="s">
        <v>77</v>
      </c>
      <c r="B26" s="83">
        <v>951243294</v>
      </c>
      <c r="C26" s="83">
        <v>10847786322.716999</v>
      </c>
      <c r="D26" s="84">
        <v>101.27827456096151</v>
      </c>
      <c r="E26" s="85">
        <v>102.09682114621287</v>
      </c>
      <c r="F26" s="86">
        <v>523249267</v>
      </c>
      <c r="G26" s="83">
        <v>7692411505.2299995</v>
      </c>
      <c r="H26" s="84">
        <v>100.54872605680947</v>
      </c>
      <c r="I26" s="85">
        <v>101.5214986857065</v>
      </c>
      <c r="J26" s="87">
        <v>9490232</v>
      </c>
      <c r="K26" s="83">
        <v>3579088801.2810001</v>
      </c>
      <c r="L26" s="84">
        <v>99.830943743324823</v>
      </c>
      <c r="M26" s="85">
        <v>101.47258973665745</v>
      </c>
      <c r="N26" s="87">
        <v>513759035</v>
      </c>
      <c r="O26" s="83">
        <v>4113322703.9489999</v>
      </c>
      <c r="P26" s="84">
        <v>100.56208214229143</v>
      </c>
      <c r="Q26" s="85">
        <v>101.56409376934958</v>
      </c>
      <c r="R26" s="113" t="s">
        <v>76</v>
      </c>
      <c r="S26" s="83">
        <v>119432755</v>
      </c>
      <c r="T26" s="87">
        <v>990552004.602</v>
      </c>
      <c r="U26" s="85">
        <v>102.92435446447206</v>
      </c>
      <c r="V26" s="84">
        <v>100.62209752133448</v>
      </c>
      <c r="W26" s="83">
        <v>307907031</v>
      </c>
      <c r="X26" s="87">
        <v>1995179856.1800001</v>
      </c>
      <c r="Y26" s="85">
        <v>101.87773483897135</v>
      </c>
      <c r="Z26" s="84">
        <v>105.23844788283954</v>
      </c>
      <c r="AA26" s="83">
        <v>8124696</v>
      </c>
      <c r="AB26" s="87">
        <v>137710186.47999999</v>
      </c>
      <c r="AC26" s="85">
        <v>99.650847162015538</v>
      </c>
      <c r="AD26" s="84">
        <v>98.369708146691366</v>
      </c>
      <c r="AE26" s="83">
        <v>654241</v>
      </c>
      <c r="AF26" s="87">
        <v>31932770.225000001</v>
      </c>
      <c r="AG26" s="85">
        <v>114.32543135836382</v>
      </c>
      <c r="AH26" s="88">
        <v>115.75223961183742</v>
      </c>
    </row>
    <row r="27" spans="1:34">
      <c r="A27" s="443" t="s">
        <v>79</v>
      </c>
      <c r="B27" s="83">
        <v>976312586</v>
      </c>
      <c r="C27" s="83">
        <v>11148112912.152</v>
      </c>
      <c r="D27" s="84">
        <v>102.63542378255126</v>
      </c>
      <c r="E27" s="85">
        <v>102.76855185473251</v>
      </c>
      <c r="F27" s="86">
        <v>531924837</v>
      </c>
      <c r="G27" s="83">
        <v>7881103601.3809996</v>
      </c>
      <c r="H27" s="84">
        <v>101.65801856727686</v>
      </c>
      <c r="I27" s="85">
        <v>102.45296414554407</v>
      </c>
      <c r="J27" s="87">
        <v>9557008</v>
      </c>
      <c r="K27" s="83">
        <v>3664133933.0349998</v>
      </c>
      <c r="L27" s="84">
        <v>100.70362874163668</v>
      </c>
      <c r="M27" s="85">
        <v>102.37616713291833</v>
      </c>
      <c r="N27" s="87">
        <v>522367829</v>
      </c>
      <c r="O27" s="83">
        <v>4216969668.3460002</v>
      </c>
      <c r="P27" s="84">
        <v>101.67564819565655</v>
      </c>
      <c r="Q27" s="85">
        <v>102.51978684525514</v>
      </c>
      <c r="R27" s="443" t="s">
        <v>78</v>
      </c>
      <c r="S27" s="83">
        <v>124241200</v>
      </c>
      <c r="T27" s="87">
        <v>1029825402.488</v>
      </c>
      <c r="U27" s="85">
        <v>104.02606889542152</v>
      </c>
      <c r="V27" s="84">
        <v>103.96479919313069</v>
      </c>
      <c r="W27" s="83">
        <v>319370553</v>
      </c>
      <c r="X27" s="87">
        <v>2062704812.1270001</v>
      </c>
      <c r="Y27" s="85">
        <v>103.72304651919431</v>
      </c>
      <c r="Z27" s="84">
        <v>103.38440445546017</v>
      </c>
      <c r="AA27" s="83">
        <v>8172141</v>
      </c>
      <c r="AB27" s="87">
        <v>135877697.69100001</v>
      </c>
      <c r="AC27" s="85">
        <v>100.58396031063808</v>
      </c>
      <c r="AD27" s="84">
        <v>98.669315004328936</v>
      </c>
      <c r="AE27" s="83">
        <v>775996</v>
      </c>
      <c r="AF27" s="87">
        <v>38601398.465000004</v>
      </c>
      <c r="AG27" s="85">
        <v>118.61011462137041</v>
      </c>
      <c r="AH27" s="88">
        <v>120.88333769044304</v>
      </c>
    </row>
    <row r="28" spans="1:34">
      <c r="A28" s="443" t="s">
        <v>667</v>
      </c>
      <c r="B28" s="83">
        <v>1015550158</v>
      </c>
      <c r="C28" s="83">
        <v>11722769113.511999</v>
      </c>
      <c r="D28" s="84">
        <v>104.01895587157779</v>
      </c>
      <c r="E28" s="85">
        <v>105.15473969350988</v>
      </c>
      <c r="F28" s="86">
        <v>551668143</v>
      </c>
      <c r="G28" s="83">
        <v>8193487433.2469997</v>
      </c>
      <c r="H28" s="84">
        <v>103.71167214363408</v>
      </c>
      <c r="I28" s="85">
        <v>103.96370670487394</v>
      </c>
      <c r="J28" s="87">
        <v>9772545</v>
      </c>
      <c r="K28" s="83">
        <v>3777061870.8920002</v>
      </c>
      <c r="L28" s="84">
        <v>102.25527696534313</v>
      </c>
      <c r="M28" s="85">
        <v>103.08198171575738</v>
      </c>
      <c r="N28" s="87">
        <v>541895598</v>
      </c>
      <c r="O28" s="83">
        <v>4416425562.3549995</v>
      </c>
      <c r="P28" s="84">
        <v>103.73831769796836</v>
      </c>
      <c r="Q28" s="85">
        <v>104.72983942725942</v>
      </c>
      <c r="R28" s="443" t="s">
        <v>667</v>
      </c>
      <c r="S28" s="83">
        <v>129030417</v>
      </c>
      <c r="T28" s="87">
        <v>1056491702.229</v>
      </c>
      <c r="U28" s="85">
        <v>103.85477361776931</v>
      </c>
      <c r="V28" s="84">
        <v>102.58940007467049</v>
      </c>
      <c r="W28" s="83">
        <v>333916812</v>
      </c>
      <c r="X28" s="87">
        <v>2291587523.362</v>
      </c>
      <c r="Y28" s="85">
        <v>104.55466506331284</v>
      </c>
      <c r="Z28" s="84">
        <v>111.09624168661259</v>
      </c>
      <c r="AA28" s="83">
        <v>8296982</v>
      </c>
      <c r="AB28" s="87">
        <v>134402307.60299999</v>
      </c>
      <c r="AC28" s="85">
        <v>101.52764128763809</v>
      </c>
      <c r="AD28" s="84">
        <v>98.914177887120829</v>
      </c>
      <c r="AE28" s="83">
        <v>934786</v>
      </c>
      <c r="AF28" s="87">
        <v>46800147.071000002</v>
      </c>
      <c r="AG28" s="85">
        <v>120.46273434399146</v>
      </c>
      <c r="AH28" s="88">
        <v>121.23951186233273</v>
      </c>
    </row>
    <row r="29" spans="1:34">
      <c r="A29" s="443" t="s">
        <v>676</v>
      </c>
      <c r="B29" s="83">
        <v>1057813322</v>
      </c>
      <c r="C29" s="83">
        <v>11865645888.459</v>
      </c>
      <c r="D29" s="84">
        <v>104.16160281863695</v>
      </c>
      <c r="E29" s="85">
        <v>101.21879714224104</v>
      </c>
      <c r="F29" s="86">
        <v>570871933</v>
      </c>
      <c r="G29" s="83">
        <v>8348157832.2069998</v>
      </c>
      <c r="H29" s="84">
        <v>103.4810402311014</v>
      </c>
      <c r="I29" s="85">
        <v>101.8877236368532</v>
      </c>
      <c r="J29" s="87">
        <v>9905637</v>
      </c>
      <c r="K29" s="83">
        <v>3848310528.1500001</v>
      </c>
      <c r="L29" s="84">
        <v>101.36189702887017</v>
      </c>
      <c r="M29" s="85">
        <v>101.88635134115962</v>
      </c>
      <c r="N29" s="87">
        <v>560966296</v>
      </c>
      <c r="O29" s="83">
        <v>4499847304.0570002</v>
      </c>
      <c r="P29" s="84">
        <v>103.51925685877228</v>
      </c>
      <c r="Q29" s="85">
        <v>101.88889726599437</v>
      </c>
      <c r="R29" s="443" t="s">
        <v>677</v>
      </c>
      <c r="S29" s="83">
        <v>134615924</v>
      </c>
      <c r="T29" s="87">
        <v>1093180326.155</v>
      </c>
      <c r="U29" s="85">
        <v>104.32882968982422</v>
      </c>
      <c r="V29" s="84">
        <v>103.47268453207856</v>
      </c>
      <c r="W29" s="83">
        <v>351199782</v>
      </c>
      <c r="X29" s="87">
        <v>2248456895.3899999</v>
      </c>
      <c r="Y29" s="85">
        <v>105.17583103901937</v>
      </c>
      <c r="Z29" s="84">
        <v>98.117871234142399</v>
      </c>
      <c r="AA29" s="83">
        <v>8315631</v>
      </c>
      <c r="AB29" s="87">
        <v>119213101.233</v>
      </c>
      <c r="AC29" s="85">
        <v>100.2247684760555</v>
      </c>
      <c r="AD29" s="84">
        <v>88.69870120469497</v>
      </c>
      <c r="AE29" s="83">
        <v>1125683</v>
      </c>
      <c r="AF29" s="87">
        <v>56637733.473999999</v>
      </c>
      <c r="AG29" s="85">
        <v>120.42146544770675</v>
      </c>
      <c r="AH29" s="88">
        <v>121.02041770953305</v>
      </c>
    </row>
    <row r="30" spans="1:34" s="87" customFormat="1" ht="14.25" customHeight="1">
      <c r="A30" s="443" t="s">
        <v>682</v>
      </c>
      <c r="B30" s="83">
        <v>1093369276</v>
      </c>
      <c r="C30" s="83">
        <v>12298080851.684999</v>
      </c>
      <c r="D30" s="84">
        <v>103.36126925805536</v>
      </c>
      <c r="E30" s="85">
        <v>103.6444283546891</v>
      </c>
      <c r="F30" s="86">
        <v>586310891</v>
      </c>
      <c r="G30" s="83">
        <v>8617757972.9120007</v>
      </c>
      <c r="H30" s="84">
        <v>102.70445210344576</v>
      </c>
      <c r="I30" s="85">
        <v>103.22945667923153</v>
      </c>
      <c r="J30" s="87">
        <v>10058582</v>
      </c>
      <c r="K30" s="83">
        <v>3965794674.4159999</v>
      </c>
      <c r="L30" s="84">
        <v>101.54401983436301</v>
      </c>
      <c r="M30" s="85">
        <v>103.05287594144534</v>
      </c>
      <c r="N30" s="87">
        <v>576252309</v>
      </c>
      <c r="O30" s="83">
        <v>4651963298.4960003</v>
      </c>
      <c r="P30" s="84">
        <v>102.72494321120497</v>
      </c>
      <c r="Q30" s="85">
        <v>103.38047013955017</v>
      </c>
      <c r="R30" s="443" t="s">
        <v>682</v>
      </c>
      <c r="S30" s="83">
        <v>140479200</v>
      </c>
      <c r="T30" s="87">
        <v>1130468571.967</v>
      </c>
      <c r="U30" s="85">
        <v>104.35555900504015</v>
      </c>
      <c r="V30" s="84">
        <v>103.41098764036055</v>
      </c>
      <c r="W30" s="83">
        <v>365245526</v>
      </c>
      <c r="X30" s="87">
        <v>2363676342.7550001</v>
      </c>
      <c r="Y30" s="85">
        <v>103.99936011349801</v>
      </c>
      <c r="Z30" s="84">
        <v>105.1243787506549</v>
      </c>
      <c r="AA30" s="83">
        <v>8408860</v>
      </c>
      <c r="AB30" s="87">
        <v>118521316.44</v>
      </c>
      <c r="AC30" s="85">
        <v>101.12112959317218</v>
      </c>
      <c r="AD30" s="84">
        <v>99.419707409802285</v>
      </c>
      <c r="AE30" s="83">
        <v>1333659</v>
      </c>
      <c r="AF30" s="87">
        <v>67656647.611000001</v>
      </c>
      <c r="AG30" s="85">
        <v>118.47553885063557</v>
      </c>
      <c r="AH30" s="88">
        <v>119.45507607937441</v>
      </c>
    </row>
    <row r="31" spans="1:34" s="87" customFormat="1" ht="14.25" customHeight="1">
      <c r="A31" s="443" t="s">
        <v>688</v>
      </c>
      <c r="B31" s="83">
        <v>1125852881</v>
      </c>
      <c r="C31" s="83">
        <v>12544512967.245001</v>
      </c>
      <c r="D31" s="84">
        <v>102.97096376430463</v>
      </c>
      <c r="E31" s="85">
        <v>102.00382578820204</v>
      </c>
      <c r="F31" s="86">
        <v>600348030</v>
      </c>
      <c r="G31" s="83">
        <v>8851747017.8460007</v>
      </c>
      <c r="H31" s="84">
        <v>102.39414604358765</v>
      </c>
      <c r="I31" s="85">
        <v>102.71519629199952</v>
      </c>
      <c r="J31" s="87">
        <v>10159641</v>
      </c>
      <c r="K31" s="83">
        <v>4085945481.2740002</v>
      </c>
      <c r="L31" s="84">
        <v>101.00470424161179</v>
      </c>
      <c r="M31" s="85">
        <v>103.02967795163759</v>
      </c>
      <c r="N31" s="87">
        <v>590188389</v>
      </c>
      <c r="O31" s="83">
        <v>4765801536.5719995</v>
      </c>
      <c r="P31" s="84">
        <v>102.4183989864065</v>
      </c>
      <c r="Q31" s="85">
        <v>102.44710095010431</v>
      </c>
      <c r="R31" s="443" t="s">
        <v>687</v>
      </c>
      <c r="S31" s="83">
        <v>145710389</v>
      </c>
      <c r="T31" s="87">
        <v>1163593543.9460001</v>
      </c>
      <c r="U31" s="85">
        <v>103.72381747618154</v>
      </c>
      <c r="V31" s="84">
        <v>102.93019839740994</v>
      </c>
      <c r="W31" s="83">
        <v>378216889</v>
      </c>
      <c r="X31" s="87">
        <v>2343644304.7719998</v>
      </c>
      <c r="Y31" s="85">
        <v>103.5514091416961</v>
      </c>
      <c r="Z31" s="84">
        <v>99.152505035454581</v>
      </c>
      <c r="AA31" s="83">
        <v>8371321</v>
      </c>
      <c r="AB31" s="87">
        <v>104537856.06999999</v>
      </c>
      <c r="AC31" s="85">
        <v>99.553578011763776</v>
      </c>
      <c r="AD31" s="84">
        <v>88.201733839938441</v>
      </c>
      <c r="AE31" s="83">
        <v>1577573</v>
      </c>
      <c r="AF31" s="87">
        <v>80990244.611000001</v>
      </c>
      <c r="AG31" s="85">
        <v>118.28908289150375</v>
      </c>
      <c r="AH31" s="88">
        <v>119.70774117668839</v>
      </c>
    </row>
    <row r="32" spans="1:34" s="87" customFormat="1" ht="14.25" customHeight="1">
      <c r="A32" s="443" t="s">
        <v>692</v>
      </c>
      <c r="B32" s="83">
        <v>1149541498</v>
      </c>
      <c r="C32" s="83">
        <v>12974177266.135</v>
      </c>
      <c r="D32" s="84">
        <v>102.10405972216898</v>
      </c>
      <c r="E32" s="85">
        <v>103.42511741995801</v>
      </c>
      <c r="F32" s="86">
        <v>608524609</v>
      </c>
      <c r="G32" s="83">
        <v>9112849706.8339996</v>
      </c>
      <c r="H32" s="84">
        <v>101.36197315413862</v>
      </c>
      <c r="I32" s="85">
        <v>102.94973058382251</v>
      </c>
      <c r="J32" s="87">
        <v>10248876</v>
      </c>
      <c r="K32" s="83">
        <v>4191819635.7820001</v>
      </c>
      <c r="L32" s="84">
        <v>100.87832827951301</v>
      </c>
      <c r="M32" s="85">
        <v>102.59117883469627</v>
      </c>
      <c r="N32" s="87">
        <v>598275733</v>
      </c>
      <c r="O32" s="83">
        <v>4921030071.052</v>
      </c>
      <c r="P32" s="84">
        <v>101.37029873015682</v>
      </c>
      <c r="Q32" s="85">
        <v>103.25713383758853</v>
      </c>
      <c r="R32" s="444" t="s">
        <v>692</v>
      </c>
      <c r="S32" s="83">
        <v>152703420</v>
      </c>
      <c r="T32" s="87">
        <v>1201465756.9000001</v>
      </c>
      <c r="U32" s="85">
        <v>104.79926726432664</v>
      </c>
      <c r="V32" s="84">
        <v>103.25476307006372</v>
      </c>
      <c r="W32" s="83">
        <v>386500622</v>
      </c>
      <c r="X32" s="87">
        <v>2461121474.6230001</v>
      </c>
      <c r="Y32" s="85">
        <v>102.19020705868056</v>
      </c>
      <c r="Z32" s="84">
        <v>105.01258529768359</v>
      </c>
      <c r="AA32" s="83">
        <v>8365700</v>
      </c>
      <c r="AB32" s="87">
        <v>103845574.428</v>
      </c>
      <c r="AC32" s="85">
        <v>99.932854085991934</v>
      </c>
      <c r="AD32" s="84">
        <v>99.337769428199834</v>
      </c>
      <c r="AE32" s="83">
        <v>1812847</v>
      </c>
      <c r="AF32" s="87">
        <v>94894753.349999994</v>
      </c>
      <c r="AG32" s="85">
        <v>114.91366802043392</v>
      </c>
      <c r="AH32" s="88">
        <v>117.16812784772293</v>
      </c>
    </row>
    <row r="33" spans="1:34" s="87" customFormat="1" ht="14.25" customHeight="1">
      <c r="A33" s="443" t="s">
        <v>725</v>
      </c>
      <c r="B33" s="83">
        <v>1029528639</v>
      </c>
      <c r="C33" s="83">
        <v>12578526740.424</v>
      </c>
      <c r="D33" s="84">
        <v>89.559936791424988</v>
      </c>
      <c r="E33" s="85">
        <v>96.950476954375205</v>
      </c>
      <c r="F33" s="86">
        <v>540196580</v>
      </c>
      <c r="G33" s="83">
        <v>8743570705.5200005</v>
      </c>
      <c r="H33" s="84">
        <v>88.771525754351217</v>
      </c>
      <c r="I33" s="85">
        <v>95.947711054237331</v>
      </c>
      <c r="J33" s="87">
        <v>10170046</v>
      </c>
      <c r="K33" s="83">
        <v>4053271682.1149998</v>
      </c>
      <c r="L33" s="84">
        <v>99.230842484580748</v>
      </c>
      <c r="M33" s="85">
        <v>96.694801644509369</v>
      </c>
      <c r="N33" s="87">
        <v>530026534</v>
      </c>
      <c r="O33" s="83">
        <v>4690299023.4049997</v>
      </c>
      <c r="P33" s="84">
        <v>88.592350443871339</v>
      </c>
      <c r="Q33" s="85">
        <v>95.311326199685766</v>
      </c>
      <c r="R33" s="443" t="s">
        <v>725</v>
      </c>
      <c r="S33" s="83">
        <v>145635492</v>
      </c>
      <c r="T33" s="87">
        <v>1220290295.2019999</v>
      </c>
      <c r="U33" s="85">
        <v>95.371467122347354</v>
      </c>
      <c r="V33" s="84">
        <v>101.56679773800386</v>
      </c>
      <c r="W33" s="83">
        <v>341556875</v>
      </c>
      <c r="X33" s="87">
        <v>2399563984.8200002</v>
      </c>
      <c r="Y33" s="85">
        <v>88.371623629625105</v>
      </c>
      <c r="Z33" s="84">
        <v>97.498803271690221</v>
      </c>
      <c r="AA33" s="83">
        <v>7616771</v>
      </c>
      <c r="AB33" s="87">
        <v>99042598.996000007</v>
      </c>
      <c r="AC33" s="85">
        <v>91.04762303214315</v>
      </c>
      <c r="AD33" s="84">
        <v>95.374886740763245</v>
      </c>
      <c r="AE33" s="83">
        <v>2139692</v>
      </c>
      <c r="AF33" s="87">
        <v>116059155.88600001</v>
      </c>
      <c r="AG33" s="85">
        <v>118.02937589327726</v>
      </c>
      <c r="AH33" s="88">
        <v>122.30302707878845</v>
      </c>
    </row>
    <row r="34" spans="1:34" s="87" customFormat="1" ht="14.25" customHeight="1">
      <c r="A34" s="444" t="s">
        <v>726</v>
      </c>
      <c r="B34" s="83">
        <v>1134078307</v>
      </c>
      <c r="C34" s="83">
        <v>13582194252.007999</v>
      </c>
      <c r="D34" s="84">
        <v>110.15510050323137</v>
      </c>
      <c r="E34" s="85">
        <v>107.97921356209773</v>
      </c>
      <c r="F34" s="86">
        <v>602310910</v>
      </c>
      <c r="G34" s="83">
        <v>9531089061.3479996</v>
      </c>
      <c r="H34" s="84">
        <v>111.49846783554239</v>
      </c>
      <c r="I34" s="85">
        <v>109.0068277863965</v>
      </c>
      <c r="J34" s="87">
        <v>11929924</v>
      </c>
      <c r="K34" s="83">
        <v>4260559776.4510002</v>
      </c>
      <c r="L34" s="84">
        <v>117.30452349969704</v>
      </c>
      <c r="M34" s="85">
        <v>105.11409327064494</v>
      </c>
      <c r="N34" s="87">
        <v>590380986</v>
      </c>
      <c r="O34" s="83">
        <v>5270529284.8970003</v>
      </c>
      <c r="P34" s="84">
        <v>111.38706236922093</v>
      </c>
      <c r="Q34" s="85">
        <v>112.37085862962255</v>
      </c>
      <c r="R34" s="444" t="s">
        <v>726</v>
      </c>
      <c r="S34" s="83">
        <v>156869190</v>
      </c>
      <c r="T34" s="87">
        <v>1283940250.372</v>
      </c>
      <c r="U34" s="85">
        <v>107.71357163403547</v>
      </c>
      <c r="V34" s="84">
        <v>105.21596831674087</v>
      </c>
      <c r="W34" s="83">
        <v>372422246</v>
      </c>
      <c r="X34" s="87">
        <v>2532591277.1890001</v>
      </c>
      <c r="Y34" s="85">
        <v>109.03667097902803</v>
      </c>
      <c r="Z34" s="84">
        <v>105.54381100943966</v>
      </c>
      <c r="AA34" s="83">
        <v>7961028</v>
      </c>
      <c r="AB34" s="87">
        <v>97426620.694000006</v>
      </c>
      <c r="AC34" s="85">
        <v>104.5197236466739</v>
      </c>
      <c r="AD34" s="84">
        <v>98.368400750403111</v>
      </c>
      <c r="AE34" s="83">
        <v>2475961</v>
      </c>
      <c r="AF34" s="87">
        <v>137147042.405</v>
      </c>
      <c r="AG34" s="85">
        <v>115.71576656827244</v>
      </c>
      <c r="AH34" s="88">
        <v>118.16994648807695</v>
      </c>
    </row>
    <row r="35" spans="1:34" s="87" customFormat="1" ht="14.25" customHeight="1">
      <c r="A35" s="113"/>
      <c r="B35" s="83"/>
      <c r="C35" s="83"/>
      <c r="D35" s="85"/>
      <c r="E35" s="88"/>
      <c r="F35" s="83"/>
      <c r="G35" s="83"/>
      <c r="H35" s="85"/>
      <c r="I35" s="85"/>
      <c r="K35" s="83"/>
      <c r="L35" s="84"/>
      <c r="M35" s="85"/>
      <c r="O35" s="83"/>
      <c r="P35" s="84"/>
      <c r="Q35" s="85"/>
      <c r="R35" s="113"/>
      <c r="S35" s="83"/>
      <c r="U35" s="85"/>
      <c r="V35" s="84"/>
      <c r="W35" s="83"/>
      <c r="Y35" s="85"/>
      <c r="Z35" s="84"/>
      <c r="AA35" s="83"/>
      <c r="AC35" s="85"/>
      <c r="AD35" s="84"/>
      <c r="AE35" s="83"/>
      <c r="AG35" s="85"/>
      <c r="AH35" s="88"/>
    </row>
    <row r="36" spans="1:34" s="87" customFormat="1" ht="14.25" customHeight="1">
      <c r="A36" s="444"/>
      <c r="B36" s="83"/>
      <c r="C36" s="83"/>
      <c r="D36" s="84"/>
      <c r="E36" s="85"/>
      <c r="F36" s="86"/>
      <c r="G36" s="83"/>
      <c r="H36" s="84"/>
      <c r="I36" s="85"/>
      <c r="K36" s="83"/>
      <c r="L36" s="84"/>
      <c r="M36" s="85"/>
      <c r="O36" s="83"/>
      <c r="P36" s="84"/>
      <c r="Q36" s="85"/>
      <c r="R36" s="444"/>
      <c r="S36" s="83"/>
      <c r="U36" s="85"/>
      <c r="V36" s="84"/>
      <c r="W36" s="83"/>
      <c r="Y36" s="85"/>
      <c r="Z36" s="84"/>
      <c r="AA36" s="83"/>
      <c r="AC36" s="85"/>
      <c r="AD36" s="84"/>
      <c r="AE36" s="83"/>
      <c r="AG36" s="85"/>
      <c r="AH36" s="88"/>
    </row>
    <row r="37" spans="1:34" s="87" customFormat="1" ht="14.25" customHeight="1">
      <c r="A37" s="444"/>
      <c r="B37" s="83"/>
      <c r="C37" s="83"/>
      <c r="D37" s="84"/>
      <c r="E37" s="85"/>
      <c r="F37" s="86"/>
      <c r="G37" s="83"/>
      <c r="H37" s="84"/>
      <c r="I37" s="85"/>
      <c r="K37" s="83"/>
      <c r="L37" s="84"/>
      <c r="M37" s="85"/>
      <c r="O37" s="83"/>
      <c r="P37" s="84"/>
      <c r="Q37" s="85"/>
      <c r="R37" s="444"/>
      <c r="S37" s="83"/>
      <c r="U37" s="85"/>
      <c r="V37" s="84"/>
      <c r="W37" s="83"/>
      <c r="Y37" s="85"/>
      <c r="Z37" s="84"/>
      <c r="AA37" s="83"/>
      <c r="AC37" s="85"/>
      <c r="AD37" s="84"/>
      <c r="AE37" s="83"/>
      <c r="AG37" s="85"/>
      <c r="AH37" s="88"/>
    </row>
    <row r="38" spans="1:34" s="87" customFormat="1" ht="14.25" customHeight="1">
      <c r="A38" s="444"/>
      <c r="B38" s="83"/>
      <c r="C38" s="83"/>
      <c r="D38" s="84"/>
      <c r="E38" s="85"/>
      <c r="F38" s="86"/>
      <c r="G38" s="83"/>
      <c r="H38" s="84"/>
      <c r="I38" s="85"/>
      <c r="K38" s="83"/>
      <c r="L38" s="84"/>
      <c r="M38" s="85"/>
      <c r="O38" s="83"/>
      <c r="P38" s="84"/>
      <c r="Q38" s="85"/>
      <c r="R38" s="444"/>
      <c r="S38" s="83"/>
      <c r="U38" s="85"/>
      <c r="V38" s="84"/>
      <c r="W38" s="83"/>
      <c r="Y38" s="85"/>
      <c r="Z38" s="84"/>
      <c r="AA38" s="83"/>
      <c r="AC38" s="85"/>
      <c r="AD38" s="84"/>
      <c r="AE38" s="83"/>
      <c r="AG38" s="85"/>
      <c r="AH38" s="88"/>
    </row>
    <row r="39" spans="1:34" s="87" customFormat="1" ht="14.25" customHeight="1">
      <c r="A39" s="444"/>
      <c r="B39" s="83"/>
      <c r="C39" s="83"/>
      <c r="D39" s="84"/>
      <c r="E39" s="85"/>
      <c r="F39" s="86"/>
      <c r="G39" s="83"/>
      <c r="H39" s="84"/>
      <c r="I39" s="85"/>
      <c r="K39" s="83"/>
      <c r="L39" s="84"/>
      <c r="M39" s="85"/>
      <c r="O39" s="83"/>
      <c r="P39" s="84"/>
      <c r="Q39" s="85"/>
      <c r="R39" s="444"/>
      <c r="S39" s="83"/>
      <c r="U39" s="85"/>
      <c r="V39" s="84"/>
      <c r="W39" s="83"/>
      <c r="Y39" s="85"/>
      <c r="Z39" s="84"/>
      <c r="AA39" s="83"/>
      <c r="AC39" s="85"/>
      <c r="AD39" s="84"/>
      <c r="AE39" s="83"/>
      <c r="AG39" s="85"/>
      <c r="AH39" s="88"/>
    </row>
    <row r="40" spans="1:34" s="87" customFormat="1" ht="14.25" customHeight="1">
      <c r="A40" s="444"/>
      <c r="B40" s="83"/>
      <c r="C40" s="83"/>
      <c r="D40" s="84"/>
      <c r="E40" s="85"/>
      <c r="F40" s="86"/>
      <c r="G40" s="83"/>
      <c r="H40" s="84"/>
      <c r="I40" s="85"/>
      <c r="K40" s="83"/>
      <c r="L40" s="84"/>
      <c r="M40" s="85"/>
      <c r="O40" s="83"/>
      <c r="P40" s="84"/>
      <c r="Q40" s="85"/>
      <c r="R40" s="444"/>
      <c r="S40" s="83"/>
      <c r="U40" s="85"/>
      <c r="V40" s="84"/>
      <c r="W40" s="83"/>
      <c r="Y40" s="85"/>
      <c r="Z40" s="84"/>
      <c r="AA40" s="83"/>
      <c r="AC40" s="85"/>
      <c r="AD40" s="84"/>
      <c r="AE40" s="83"/>
      <c r="AG40" s="85"/>
      <c r="AH40" s="88"/>
    </row>
    <row r="41" spans="1:34" s="87" customFormat="1" ht="14.25" customHeight="1">
      <c r="A41" s="444"/>
      <c r="B41" s="83"/>
      <c r="C41" s="83"/>
      <c r="D41" s="84"/>
      <c r="E41" s="85"/>
      <c r="F41" s="86"/>
      <c r="G41" s="83"/>
      <c r="H41" s="84"/>
      <c r="I41" s="85"/>
      <c r="K41" s="83"/>
      <c r="L41" s="84"/>
      <c r="M41" s="85"/>
      <c r="O41" s="83"/>
      <c r="P41" s="84"/>
      <c r="Q41" s="85"/>
      <c r="R41" s="444"/>
      <c r="S41" s="83"/>
      <c r="U41" s="85"/>
      <c r="V41" s="84"/>
      <c r="W41" s="83"/>
      <c r="Y41" s="85"/>
      <c r="Z41" s="84"/>
      <c r="AA41" s="83"/>
      <c r="AC41" s="85"/>
      <c r="AD41" s="84"/>
      <c r="AE41" s="83"/>
      <c r="AG41" s="85"/>
      <c r="AH41" s="88"/>
    </row>
    <row r="42" spans="1:34" s="87" customFormat="1" ht="14.25" customHeight="1">
      <c r="A42" s="444"/>
      <c r="B42" s="83"/>
      <c r="C42" s="83"/>
      <c r="D42" s="84"/>
      <c r="E42" s="85"/>
      <c r="F42" s="86"/>
      <c r="G42" s="83"/>
      <c r="H42" s="84"/>
      <c r="I42" s="85"/>
      <c r="K42" s="83"/>
      <c r="L42" s="84"/>
      <c r="M42" s="85"/>
      <c r="O42" s="83"/>
      <c r="P42" s="84"/>
      <c r="Q42" s="85"/>
      <c r="R42" s="444"/>
      <c r="S42" s="83"/>
      <c r="U42" s="85"/>
      <c r="V42" s="84"/>
      <c r="W42" s="83"/>
      <c r="Y42" s="85"/>
      <c r="Z42" s="84"/>
      <c r="AA42" s="83"/>
      <c r="AC42" s="85"/>
      <c r="AD42" s="84"/>
      <c r="AE42" s="83"/>
      <c r="AG42" s="85"/>
      <c r="AH42" s="88"/>
    </row>
    <row r="43" spans="1:34" s="87" customFormat="1" ht="14.25" customHeight="1">
      <c r="A43" s="444"/>
      <c r="B43" s="83"/>
      <c r="C43" s="83"/>
      <c r="D43" s="84"/>
      <c r="E43" s="85"/>
      <c r="F43" s="86"/>
      <c r="G43" s="83"/>
      <c r="H43" s="84"/>
      <c r="I43" s="85"/>
      <c r="K43" s="83"/>
      <c r="L43" s="84"/>
      <c r="M43" s="85"/>
      <c r="O43" s="83"/>
      <c r="P43" s="84"/>
      <c r="Q43" s="85"/>
      <c r="R43" s="444"/>
      <c r="S43" s="83"/>
      <c r="U43" s="85"/>
      <c r="V43" s="84"/>
      <c r="W43" s="83"/>
      <c r="Y43" s="85"/>
      <c r="Z43" s="84"/>
      <c r="AA43" s="83"/>
      <c r="AC43" s="85"/>
      <c r="AD43" s="84"/>
      <c r="AE43" s="83"/>
      <c r="AG43" s="85"/>
      <c r="AH43" s="88"/>
    </row>
    <row r="44" spans="1:34" s="87" customFormat="1" ht="14.25" customHeight="1">
      <c r="A44" s="444"/>
      <c r="B44" s="83"/>
      <c r="C44" s="83"/>
      <c r="D44" s="84"/>
      <c r="E44" s="85"/>
      <c r="F44" s="86"/>
      <c r="G44" s="83"/>
      <c r="H44" s="84"/>
      <c r="I44" s="85"/>
      <c r="K44" s="83"/>
      <c r="L44" s="84"/>
      <c r="M44" s="85"/>
      <c r="O44" s="83"/>
      <c r="P44" s="84"/>
      <c r="Q44" s="85"/>
      <c r="R44" s="444"/>
      <c r="S44" s="83"/>
      <c r="U44" s="85"/>
      <c r="V44" s="84"/>
      <c r="W44" s="83"/>
      <c r="Y44" s="85"/>
      <c r="Z44" s="84"/>
      <c r="AA44" s="83"/>
      <c r="AC44" s="85"/>
      <c r="AD44" s="84"/>
      <c r="AE44" s="83"/>
      <c r="AG44" s="85"/>
      <c r="AH44" s="88"/>
    </row>
    <row r="45" spans="1:34" s="87" customFormat="1" ht="14.25" customHeight="1">
      <c r="A45" s="444"/>
      <c r="B45" s="83"/>
      <c r="C45" s="83"/>
      <c r="D45" s="84"/>
      <c r="E45" s="85"/>
      <c r="F45" s="86"/>
      <c r="G45" s="83"/>
      <c r="H45" s="84"/>
      <c r="I45" s="85"/>
      <c r="K45" s="83"/>
      <c r="L45" s="84"/>
      <c r="M45" s="85"/>
      <c r="O45" s="83"/>
      <c r="P45" s="84"/>
      <c r="Q45" s="85"/>
      <c r="R45" s="444"/>
      <c r="S45" s="83"/>
      <c r="U45" s="85"/>
      <c r="V45" s="84"/>
      <c r="W45" s="83"/>
      <c r="Y45" s="85"/>
      <c r="Z45" s="84"/>
      <c r="AA45" s="83"/>
      <c r="AC45" s="85"/>
      <c r="AD45" s="84"/>
      <c r="AE45" s="83"/>
      <c r="AG45" s="85"/>
      <c r="AH45" s="88"/>
    </row>
    <row r="46" spans="1:34" s="87" customFormat="1" ht="14.25" customHeight="1">
      <c r="A46" s="444"/>
      <c r="B46" s="83"/>
      <c r="C46" s="83"/>
      <c r="D46" s="84"/>
      <c r="E46" s="85"/>
      <c r="F46" s="86"/>
      <c r="G46" s="83"/>
      <c r="H46" s="84"/>
      <c r="I46" s="85"/>
      <c r="K46" s="83"/>
      <c r="L46" s="84"/>
      <c r="M46" s="85"/>
      <c r="O46" s="83"/>
      <c r="P46" s="84"/>
      <c r="Q46" s="85"/>
      <c r="R46" s="444"/>
      <c r="S46" s="83"/>
      <c r="U46" s="85"/>
      <c r="V46" s="84"/>
      <c r="W46" s="83"/>
      <c r="Y46" s="85"/>
      <c r="Z46" s="84"/>
      <c r="AA46" s="83"/>
      <c r="AC46" s="85"/>
      <c r="AD46" s="84"/>
      <c r="AE46" s="83"/>
      <c r="AG46" s="85"/>
      <c r="AH46" s="88"/>
    </row>
    <row r="47" spans="1:34" s="87" customFormat="1" ht="14.25" customHeight="1">
      <c r="A47" s="444"/>
      <c r="B47" s="83"/>
      <c r="C47" s="83"/>
      <c r="D47" s="85"/>
      <c r="E47" s="88"/>
      <c r="F47" s="83"/>
      <c r="G47" s="83"/>
      <c r="H47" s="85"/>
      <c r="I47" s="85"/>
      <c r="K47" s="83"/>
      <c r="L47" s="84"/>
      <c r="M47" s="85"/>
      <c r="O47" s="83"/>
      <c r="P47" s="84"/>
      <c r="Q47" s="85"/>
      <c r="R47" s="444"/>
      <c r="S47" s="83"/>
      <c r="U47" s="85"/>
      <c r="V47" s="84"/>
      <c r="W47" s="83"/>
      <c r="Y47" s="85"/>
      <c r="Z47" s="84"/>
      <c r="AA47" s="83"/>
      <c r="AC47" s="85"/>
      <c r="AD47" s="84"/>
      <c r="AE47" s="83"/>
      <c r="AG47" s="85"/>
      <c r="AH47" s="88"/>
    </row>
    <row r="48" spans="1:34" s="87" customFormat="1" ht="14.25" customHeight="1">
      <c r="A48" s="444"/>
      <c r="B48" s="83"/>
      <c r="C48" s="83"/>
      <c r="D48" s="84"/>
      <c r="E48" s="85"/>
      <c r="F48" s="86"/>
      <c r="G48" s="83"/>
      <c r="H48" s="84"/>
      <c r="I48" s="85"/>
      <c r="K48" s="83"/>
      <c r="L48" s="84"/>
      <c r="M48" s="85"/>
      <c r="O48" s="83"/>
      <c r="P48" s="84"/>
      <c r="Q48" s="85"/>
      <c r="R48" s="444"/>
      <c r="S48" s="83"/>
      <c r="U48" s="85"/>
      <c r="V48" s="84"/>
      <c r="W48" s="83"/>
      <c r="Y48" s="85"/>
      <c r="Z48" s="84"/>
      <c r="AA48" s="83"/>
      <c r="AC48" s="85"/>
      <c r="AD48" s="84"/>
      <c r="AE48" s="83"/>
      <c r="AG48" s="85"/>
      <c r="AH48" s="88"/>
    </row>
    <row r="49" spans="1:34" s="87" customFormat="1" ht="14.25" customHeight="1">
      <c r="A49" s="444"/>
      <c r="B49" s="83"/>
      <c r="C49" s="83"/>
      <c r="D49" s="84"/>
      <c r="E49" s="85"/>
      <c r="F49" s="86"/>
      <c r="G49" s="83"/>
      <c r="H49" s="84"/>
      <c r="I49" s="85"/>
      <c r="K49" s="83"/>
      <c r="L49" s="84"/>
      <c r="M49" s="85"/>
      <c r="O49" s="83"/>
      <c r="P49" s="84"/>
      <c r="Q49" s="85"/>
      <c r="R49" s="444"/>
      <c r="S49" s="83"/>
      <c r="U49" s="85"/>
      <c r="V49" s="84"/>
      <c r="W49" s="83"/>
      <c r="Y49" s="85"/>
      <c r="Z49" s="84"/>
      <c r="AA49" s="83"/>
      <c r="AC49" s="85"/>
      <c r="AD49" s="84"/>
      <c r="AE49" s="83"/>
      <c r="AG49" s="85"/>
      <c r="AH49" s="88"/>
    </row>
    <row r="50" spans="1:34" s="87" customFormat="1" ht="14.25" customHeight="1">
      <c r="A50" s="444"/>
      <c r="B50" s="83"/>
      <c r="C50" s="83"/>
      <c r="D50" s="84"/>
      <c r="E50" s="85"/>
      <c r="F50" s="86"/>
      <c r="G50" s="83"/>
      <c r="H50" s="84"/>
      <c r="I50" s="85"/>
      <c r="K50" s="83"/>
      <c r="L50" s="84"/>
      <c r="M50" s="85"/>
      <c r="O50" s="83"/>
      <c r="P50" s="84"/>
      <c r="Q50" s="85"/>
      <c r="R50" s="444"/>
      <c r="S50" s="83"/>
      <c r="U50" s="85"/>
      <c r="V50" s="84"/>
      <c r="W50" s="83"/>
      <c r="Y50" s="85"/>
      <c r="Z50" s="84"/>
      <c r="AA50" s="83"/>
      <c r="AC50" s="85"/>
      <c r="AD50" s="84"/>
      <c r="AE50" s="83"/>
      <c r="AG50" s="85"/>
      <c r="AH50" s="88"/>
    </row>
    <row r="51" spans="1:34" s="87" customFormat="1" ht="14.25" customHeight="1">
      <c r="A51" s="444"/>
      <c r="B51" s="83"/>
      <c r="C51" s="83"/>
      <c r="D51" s="84"/>
      <c r="E51" s="85"/>
      <c r="F51" s="86"/>
      <c r="G51" s="83"/>
      <c r="H51" s="84"/>
      <c r="I51" s="85"/>
      <c r="K51" s="83"/>
      <c r="L51" s="84"/>
      <c r="M51" s="85"/>
      <c r="O51" s="83"/>
      <c r="P51" s="84"/>
      <c r="Q51" s="85"/>
      <c r="R51" s="444"/>
      <c r="S51" s="83"/>
      <c r="U51" s="85"/>
      <c r="V51" s="84"/>
      <c r="W51" s="83"/>
      <c r="Y51" s="85"/>
      <c r="Z51" s="84"/>
      <c r="AA51" s="83"/>
      <c r="AC51" s="85"/>
      <c r="AD51" s="84"/>
      <c r="AE51" s="83"/>
      <c r="AG51" s="85"/>
      <c r="AH51" s="88"/>
    </row>
    <row r="52" spans="1:34" s="87" customFormat="1" ht="14.25" customHeight="1">
      <c r="A52" s="444"/>
      <c r="B52" s="83"/>
      <c r="C52" s="83"/>
      <c r="D52" s="84"/>
      <c r="E52" s="85"/>
      <c r="F52" s="86"/>
      <c r="G52" s="83"/>
      <c r="H52" s="84"/>
      <c r="I52" s="85"/>
      <c r="K52" s="83"/>
      <c r="L52" s="84"/>
      <c r="M52" s="85"/>
      <c r="O52" s="83"/>
      <c r="P52" s="84"/>
      <c r="Q52" s="85"/>
      <c r="R52" s="444"/>
      <c r="S52" s="83"/>
      <c r="U52" s="85"/>
      <c r="V52" s="84"/>
      <c r="W52" s="83"/>
      <c r="Y52" s="85"/>
      <c r="Z52" s="84"/>
      <c r="AA52" s="83"/>
      <c r="AC52" s="85"/>
      <c r="AD52" s="84"/>
      <c r="AE52" s="83"/>
      <c r="AG52" s="85"/>
      <c r="AH52" s="88"/>
    </row>
    <row r="53" spans="1:34" s="87" customFormat="1" ht="14.25" customHeight="1">
      <c r="A53" s="444"/>
      <c r="B53" s="83"/>
      <c r="C53" s="83"/>
      <c r="D53" s="84"/>
      <c r="E53" s="85"/>
      <c r="F53" s="86"/>
      <c r="G53" s="83"/>
      <c r="H53" s="84"/>
      <c r="I53" s="85"/>
      <c r="K53" s="83"/>
      <c r="L53" s="84"/>
      <c r="M53" s="85"/>
      <c r="O53" s="83"/>
      <c r="P53" s="84"/>
      <c r="Q53" s="85"/>
      <c r="R53" s="444"/>
      <c r="S53" s="83"/>
      <c r="U53" s="85"/>
      <c r="V53" s="84"/>
      <c r="W53" s="83"/>
      <c r="Y53" s="85"/>
      <c r="Z53" s="84"/>
      <c r="AA53" s="83"/>
      <c r="AC53" s="85"/>
      <c r="AD53" s="84"/>
      <c r="AE53" s="83"/>
      <c r="AG53" s="85"/>
      <c r="AH53" s="88"/>
    </row>
    <row r="54" spans="1:34">
      <c r="A54" s="444"/>
      <c r="B54" s="83"/>
      <c r="C54" s="83"/>
      <c r="D54" s="84"/>
      <c r="E54" s="85"/>
      <c r="F54" s="86"/>
      <c r="G54" s="83"/>
      <c r="H54" s="84"/>
      <c r="I54" s="85"/>
      <c r="J54" s="87"/>
      <c r="K54" s="83"/>
      <c r="L54" s="84"/>
      <c r="M54" s="85"/>
      <c r="N54" s="87"/>
      <c r="O54" s="83"/>
      <c r="P54" s="84"/>
      <c r="Q54" s="85"/>
      <c r="R54" s="444"/>
      <c r="S54" s="83"/>
      <c r="T54" s="87"/>
      <c r="U54" s="85"/>
      <c r="V54" s="84"/>
      <c r="W54" s="83"/>
      <c r="X54" s="87"/>
      <c r="Y54" s="85"/>
      <c r="Z54" s="84"/>
      <c r="AA54" s="83"/>
      <c r="AB54" s="87"/>
      <c r="AC54" s="85"/>
      <c r="AD54" s="84"/>
      <c r="AE54" s="83"/>
      <c r="AF54" s="87"/>
      <c r="AG54" s="85"/>
      <c r="AH54" s="88"/>
    </row>
    <row r="55" spans="1:34">
      <c r="A55" s="496"/>
      <c r="B55" s="139"/>
      <c r="C55" s="139"/>
      <c r="D55" s="140"/>
      <c r="E55" s="141"/>
      <c r="F55" s="142"/>
      <c r="G55" s="139"/>
      <c r="H55" s="140"/>
      <c r="I55" s="141"/>
      <c r="J55" s="143"/>
      <c r="K55" s="139"/>
      <c r="L55" s="140"/>
      <c r="M55" s="141"/>
      <c r="N55" s="143"/>
      <c r="O55" s="139"/>
      <c r="P55" s="140"/>
      <c r="Q55" s="141"/>
      <c r="R55" s="496"/>
      <c r="S55" s="139"/>
      <c r="T55" s="143"/>
      <c r="U55" s="141"/>
      <c r="V55" s="140"/>
      <c r="W55" s="139"/>
      <c r="X55" s="143"/>
      <c r="Y55" s="141"/>
      <c r="Z55" s="140"/>
      <c r="AA55" s="139"/>
      <c r="AB55" s="143"/>
      <c r="AC55" s="141"/>
      <c r="AD55" s="140"/>
      <c r="AE55" s="139"/>
      <c r="AF55" s="143"/>
      <c r="AG55" s="141"/>
      <c r="AH55" s="144"/>
    </row>
    <row r="56" spans="1:34">
      <c r="A56" s="81" t="s">
        <v>234</v>
      </c>
    </row>
    <row r="60" spans="1:34">
      <c r="D60" s="81"/>
      <c r="E60" s="81"/>
      <c r="H60" s="81"/>
      <c r="I60" s="81"/>
      <c r="L60" s="81"/>
      <c r="M60" s="81"/>
      <c r="P60" s="81"/>
      <c r="Q60" s="81"/>
    </row>
    <row r="62" spans="1:34">
      <c r="D62" s="81"/>
      <c r="E62" s="81"/>
      <c r="H62" s="81"/>
      <c r="I62" s="81"/>
      <c r="L62" s="81"/>
      <c r="M62" s="81"/>
      <c r="P62" s="81"/>
      <c r="Q62" s="81"/>
      <c r="U62" s="81"/>
      <c r="V62" s="81"/>
      <c r="Y62" s="81"/>
      <c r="Z62" s="81"/>
      <c r="AC62" s="81"/>
      <c r="AD62" s="81"/>
      <c r="AG62" s="81"/>
      <c r="AH62" s="81"/>
    </row>
  </sheetData>
  <customSheetViews>
    <customSheetView guid="{6F28069D-A7F4-41D2-AA1B-4487F97E36F1}" showPageBreaks="1" printArea="1" showRuler="0" topLeftCell="L38">
      <selection activeCell="S43" sqref="S43:AH43"/>
      <pageMargins left="0.78740157480314965" right="0.39370078740157483" top="0.98425196850393704" bottom="0.79" header="0.51181102362204722" footer="0.51181102362204722"/>
      <printOptions horizontalCentered="1"/>
      <pageSetup paperSize="8" orientation="landscape" horizontalDpi="4294967292" r:id="rId1"/>
      <headerFooter alignWithMargins="0"/>
    </customSheetView>
  </customSheetViews>
  <mergeCells count="37">
    <mergeCell ref="B1:Q1"/>
    <mergeCell ref="AE5:AE6"/>
    <mergeCell ref="AF5:AF6"/>
    <mergeCell ref="AG5:AH5"/>
    <mergeCell ref="AE3:AH4"/>
    <mergeCell ref="F4:I4"/>
    <mergeCell ref="J4:M4"/>
    <mergeCell ref="N4:Q4"/>
    <mergeCell ref="W3:Z4"/>
    <mergeCell ref="AA3:AD4"/>
    <mergeCell ref="P5:Q5"/>
    <mergeCell ref="S5:S6"/>
    <mergeCell ref="T5:T6"/>
    <mergeCell ref="AB5:AB6"/>
    <mergeCell ref="AC5:AD5"/>
    <mergeCell ref="U5:V5"/>
    <mergeCell ref="R3:R6"/>
    <mergeCell ref="W5:W6"/>
    <mergeCell ref="X5:X6"/>
    <mergeCell ref="Y5:Z5"/>
    <mergeCell ref="AA5:AA6"/>
    <mergeCell ref="T1:AH1"/>
    <mergeCell ref="A3:A6"/>
    <mergeCell ref="D5:E5"/>
    <mergeCell ref="B5:B6"/>
    <mergeCell ref="C5:C6"/>
    <mergeCell ref="B3:E4"/>
    <mergeCell ref="O5:O6"/>
    <mergeCell ref="F5:F6"/>
    <mergeCell ref="G5:G6"/>
    <mergeCell ref="H5:I5"/>
    <mergeCell ref="F3:Q3"/>
    <mergeCell ref="S3:V4"/>
    <mergeCell ref="K5:K6"/>
    <mergeCell ref="L5:M5"/>
    <mergeCell ref="N5:N6"/>
    <mergeCell ref="J5:J6"/>
  </mergeCells>
  <phoneticPr fontId="2"/>
  <printOptions horizontalCentered="1"/>
  <pageMargins left="0.78740157480314965" right="0.39370078740157483" top="0.59055118110236227" bottom="0.78740157480314965" header="0.51181102362204722" footer="0.51181102362204722"/>
  <pageSetup paperSize="8" orientation="landscape" horizontalDpi="4294967292" r:id="rId2"/>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4"/>
  <dimension ref="A1:AO112"/>
  <sheetViews>
    <sheetView zoomScaleNormal="100" workbookViewId="0">
      <pane xSplit="1" ySplit="6" topLeftCell="B7" activePane="bottomRight" state="frozen"/>
      <selection sqref="A1:R1"/>
      <selection pane="topRight" sqref="A1:R1"/>
      <selection pane="bottomLeft" sqref="A1:R1"/>
      <selection pane="bottomRight"/>
    </sheetView>
  </sheetViews>
  <sheetFormatPr defaultColWidth="9" defaultRowHeight="13"/>
  <cols>
    <col min="1" max="1" width="13" style="427" bestFit="1" customWidth="1"/>
    <col min="2" max="4" width="13.6328125" style="429" customWidth="1"/>
    <col min="5" max="5" width="15.453125" style="429" bestFit="1" customWidth="1"/>
    <col min="6" max="33" width="13.6328125" style="429" customWidth="1"/>
    <col min="34" max="37" width="13.6328125" style="428" customWidth="1"/>
    <col min="38" max="41" width="13.6328125" style="429" customWidth="1"/>
    <col min="42" max="16384" width="9" style="429"/>
  </cols>
  <sheetData>
    <row r="1" spans="1:41" ht="24" customHeight="1">
      <c r="A1" s="430" t="s">
        <v>248</v>
      </c>
      <c r="C1" s="909" t="s">
        <v>356</v>
      </c>
      <c r="D1" s="909"/>
      <c r="E1" s="909"/>
      <c r="F1" s="909"/>
      <c r="G1" s="909"/>
      <c r="H1" s="909"/>
      <c r="I1" s="909"/>
      <c r="J1" s="909"/>
      <c r="K1" s="909"/>
      <c r="L1" s="909"/>
      <c r="M1" s="909"/>
      <c r="N1" s="909"/>
      <c r="O1" s="909"/>
      <c r="P1" s="909"/>
      <c r="Q1" s="909"/>
      <c r="R1" s="430" t="s">
        <v>257</v>
      </c>
      <c r="S1" s="910" t="s">
        <v>356</v>
      </c>
      <c r="T1" s="910"/>
      <c r="U1" s="910"/>
      <c r="V1" s="910"/>
      <c r="W1" s="910"/>
      <c r="X1" s="910"/>
      <c r="Y1" s="910"/>
      <c r="Z1" s="910"/>
      <c r="AA1" s="910"/>
      <c r="AB1" s="910"/>
      <c r="AC1" s="910"/>
      <c r="AD1" s="910"/>
      <c r="AE1" s="910"/>
      <c r="AF1" s="910"/>
      <c r="AG1" s="910"/>
      <c r="AH1" s="442" t="s">
        <v>257</v>
      </c>
      <c r="AI1" s="909" t="s">
        <v>681</v>
      </c>
      <c r="AJ1" s="909"/>
      <c r="AK1" s="909"/>
      <c r="AL1" s="909"/>
      <c r="AM1" s="909"/>
      <c r="AN1" s="909"/>
      <c r="AO1" s="909"/>
    </row>
    <row r="2" spans="1:41" ht="30" customHeight="1">
      <c r="A2" s="916"/>
      <c r="B2" s="916"/>
      <c r="C2" s="916"/>
      <c r="D2" s="916"/>
      <c r="E2" s="916"/>
      <c r="F2" s="916"/>
      <c r="G2" s="916"/>
      <c r="H2" s="916"/>
      <c r="I2" s="916"/>
      <c r="J2" s="916"/>
      <c r="K2" s="916"/>
      <c r="L2" s="916"/>
      <c r="M2" s="916"/>
      <c r="N2" s="916"/>
      <c r="O2" s="916"/>
      <c r="P2" s="916"/>
      <c r="Q2" s="916"/>
      <c r="R2" s="909"/>
      <c r="S2" s="909"/>
      <c r="T2" s="909"/>
      <c r="U2" s="909"/>
      <c r="V2" s="909"/>
      <c r="W2" s="909"/>
      <c r="X2" s="909"/>
      <c r="Y2" s="909"/>
      <c r="Z2" s="909"/>
      <c r="AA2" s="909"/>
      <c r="AB2" s="909"/>
      <c r="AC2" s="909"/>
      <c r="AD2" s="909"/>
      <c r="AE2" s="909"/>
      <c r="AF2" s="909"/>
      <c r="AG2" s="909"/>
    </row>
    <row r="3" spans="1:41" ht="20.25" customHeight="1">
      <c r="A3" s="757" t="s">
        <v>249</v>
      </c>
      <c r="B3" s="918" t="s">
        <v>519</v>
      </c>
      <c r="C3" s="918"/>
      <c r="D3" s="918"/>
      <c r="E3" s="918"/>
      <c r="F3" s="818" t="s">
        <v>525</v>
      </c>
      <c r="G3" s="911"/>
      <c r="H3" s="911"/>
      <c r="I3" s="912"/>
      <c r="J3" s="818" t="s">
        <v>440</v>
      </c>
      <c r="K3" s="911"/>
      <c r="L3" s="911"/>
      <c r="M3" s="912"/>
      <c r="N3" s="818" t="s">
        <v>527</v>
      </c>
      <c r="O3" s="911"/>
      <c r="P3" s="911"/>
      <c r="Q3" s="912"/>
      <c r="R3" s="818" t="s">
        <v>457</v>
      </c>
      <c r="S3" s="911"/>
      <c r="T3" s="911"/>
      <c r="U3" s="912"/>
      <c r="V3" s="818" t="s">
        <v>458</v>
      </c>
      <c r="W3" s="911"/>
      <c r="X3" s="911"/>
      <c r="Y3" s="912"/>
      <c r="Z3" s="818" t="s">
        <v>460</v>
      </c>
      <c r="AA3" s="911"/>
      <c r="AB3" s="911"/>
      <c r="AC3" s="912"/>
      <c r="AD3" s="818" t="s">
        <v>250</v>
      </c>
      <c r="AE3" s="911"/>
      <c r="AF3" s="911"/>
      <c r="AG3" s="912"/>
      <c r="AH3" s="763" t="s">
        <v>251</v>
      </c>
      <c r="AI3" s="919"/>
      <c r="AJ3" s="919"/>
      <c r="AK3" s="836"/>
      <c r="AL3" s="763" t="s">
        <v>252</v>
      </c>
      <c r="AM3" s="919"/>
      <c r="AN3" s="919"/>
      <c r="AO3" s="836"/>
    </row>
    <row r="4" spans="1:41" ht="20.25" customHeight="1">
      <c r="A4" s="917"/>
      <c r="B4" s="918"/>
      <c r="C4" s="918"/>
      <c r="D4" s="918"/>
      <c r="E4" s="918"/>
      <c r="F4" s="913"/>
      <c r="G4" s="914"/>
      <c r="H4" s="914"/>
      <c r="I4" s="915"/>
      <c r="J4" s="913"/>
      <c r="K4" s="914"/>
      <c r="L4" s="914"/>
      <c r="M4" s="915"/>
      <c r="N4" s="913"/>
      <c r="O4" s="914"/>
      <c r="P4" s="914"/>
      <c r="Q4" s="915"/>
      <c r="R4" s="913"/>
      <c r="S4" s="914"/>
      <c r="T4" s="914"/>
      <c r="U4" s="915"/>
      <c r="V4" s="913"/>
      <c r="W4" s="914"/>
      <c r="X4" s="914"/>
      <c r="Y4" s="915"/>
      <c r="Z4" s="913"/>
      <c r="AA4" s="914"/>
      <c r="AB4" s="914"/>
      <c r="AC4" s="915"/>
      <c r="AD4" s="913"/>
      <c r="AE4" s="914"/>
      <c r="AF4" s="914"/>
      <c r="AG4" s="915"/>
      <c r="AH4" s="824"/>
      <c r="AI4" s="920"/>
      <c r="AJ4" s="920"/>
      <c r="AK4" s="825"/>
      <c r="AL4" s="824"/>
      <c r="AM4" s="920"/>
      <c r="AN4" s="920"/>
      <c r="AO4" s="825"/>
    </row>
    <row r="5" spans="1:41" ht="20.25" customHeight="1">
      <c r="A5" s="758"/>
      <c r="B5" s="103" t="s">
        <v>520</v>
      </c>
      <c r="C5" s="103" t="s">
        <v>253</v>
      </c>
      <c r="D5" s="103" t="s">
        <v>254</v>
      </c>
      <c r="E5" s="425" t="s">
        <v>521</v>
      </c>
      <c r="F5" s="103" t="s">
        <v>520</v>
      </c>
      <c r="G5" s="103" t="s">
        <v>253</v>
      </c>
      <c r="H5" s="103" t="s">
        <v>254</v>
      </c>
      <c r="I5" s="423" t="s">
        <v>521</v>
      </c>
      <c r="J5" s="103" t="s">
        <v>520</v>
      </c>
      <c r="K5" s="103" t="s">
        <v>253</v>
      </c>
      <c r="L5" s="103" t="s">
        <v>254</v>
      </c>
      <c r="M5" s="425" t="s">
        <v>521</v>
      </c>
      <c r="N5" s="103" t="s">
        <v>520</v>
      </c>
      <c r="O5" s="103" t="s">
        <v>253</v>
      </c>
      <c r="P5" s="103" t="s">
        <v>254</v>
      </c>
      <c r="Q5" s="426" t="s">
        <v>521</v>
      </c>
      <c r="R5" s="103" t="s">
        <v>520</v>
      </c>
      <c r="S5" s="103" t="s">
        <v>253</v>
      </c>
      <c r="T5" s="103" t="s">
        <v>254</v>
      </c>
      <c r="U5" s="425" t="s">
        <v>521</v>
      </c>
      <c r="V5" s="103" t="s">
        <v>520</v>
      </c>
      <c r="W5" s="103" t="s">
        <v>253</v>
      </c>
      <c r="X5" s="103" t="s">
        <v>254</v>
      </c>
      <c r="Y5" s="426" t="s">
        <v>521</v>
      </c>
      <c r="Z5" s="103" t="s">
        <v>520</v>
      </c>
      <c r="AA5" s="103" t="s">
        <v>253</v>
      </c>
      <c r="AB5" s="103" t="s">
        <v>254</v>
      </c>
      <c r="AC5" s="425" t="s">
        <v>521</v>
      </c>
      <c r="AD5" s="103" t="s">
        <v>520</v>
      </c>
      <c r="AE5" s="103" t="s">
        <v>253</v>
      </c>
      <c r="AF5" s="103" t="s">
        <v>254</v>
      </c>
      <c r="AG5" s="103" t="s">
        <v>521</v>
      </c>
      <c r="AH5" s="431" t="s">
        <v>520</v>
      </c>
      <c r="AI5" s="103" t="s">
        <v>253</v>
      </c>
      <c r="AJ5" s="431" t="s">
        <v>254</v>
      </c>
      <c r="AK5" s="431" t="s">
        <v>521</v>
      </c>
      <c r="AL5" s="103" t="s">
        <v>520</v>
      </c>
      <c r="AM5" s="103" t="s">
        <v>253</v>
      </c>
      <c r="AN5" s="103" t="s">
        <v>254</v>
      </c>
      <c r="AO5" s="103" t="s">
        <v>521</v>
      </c>
    </row>
    <row r="6" spans="1:41">
      <c r="A6" s="424"/>
      <c r="B6" s="432" t="s">
        <v>522</v>
      </c>
      <c r="C6" s="432" t="s">
        <v>255</v>
      </c>
      <c r="D6" s="432" t="s">
        <v>256</v>
      </c>
      <c r="E6" s="433" t="s">
        <v>524</v>
      </c>
      <c r="F6" s="432" t="s">
        <v>522</v>
      </c>
      <c r="G6" s="432" t="s">
        <v>255</v>
      </c>
      <c r="H6" s="432" t="s">
        <v>256</v>
      </c>
      <c r="I6" s="433" t="s">
        <v>524</v>
      </c>
      <c r="J6" s="432" t="s">
        <v>522</v>
      </c>
      <c r="K6" s="432" t="s">
        <v>255</v>
      </c>
      <c r="L6" s="432" t="s">
        <v>256</v>
      </c>
      <c r="M6" s="433" t="s">
        <v>524</v>
      </c>
      <c r="N6" s="432" t="s">
        <v>522</v>
      </c>
      <c r="O6" s="432" t="s">
        <v>255</v>
      </c>
      <c r="P6" s="432" t="s">
        <v>256</v>
      </c>
      <c r="Q6" s="434" t="s">
        <v>524</v>
      </c>
      <c r="R6" s="432" t="s">
        <v>522</v>
      </c>
      <c r="S6" s="432" t="s">
        <v>255</v>
      </c>
      <c r="T6" s="432" t="s">
        <v>256</v>
      </c>
      <c r="U6" s="433" t="s">
        <v>524</v>
      </c>
      <c r="V6" s="432" t="s">
        <v>522</v>
      </c>
      <c r="W6" s="432" t="s">
        <v>255</v>
      </c>
      <c r="X6" s="432" t="s">
        <v>256</v>
      </c>
      <c r="Y6" s="434" t="s">
        <v>524</v>
      </c>
      <c r="Z6" s="432" t="s">
        <v>522</v>
      </c>
      <c r="AA6" s="432" t="s">
        <v>255</v>
      </c>
      <c r="AB6" s="432" t="s">
        <v>256</v>
      </c>
      <c r="AC6" s="433" t="s">
        <v>524</v>
      </c>
      <c r="AD6" s="432" t="s">
        <v>522</v>
      </c>
      <c r="AE6" s="432" t="s">
        <v>255</v>
      </c>
      <c r="AF6" s="432" t="s">
        <v>256</v>
      </c>
      <c r="AG6" s="432" t="s">
        <v>524</v>
      </c>
      <c r="AH6" s="435" t="s">
        <v>522</v>
      </c>
      <c r="AI6" s="432" t="s">
        <v>255</v>
      </c>
      <c r="AJ6" s="435" t="s">
        <v>256</v>
      </c>
      <c r="AK6" s="435" t="s">
        <v>524</v>
      </c>
      <c r="AL6" s="432" t="s">
        <v>522</v>
      </c>
      <c r="AM6" s="432" t="s">
        <v>255</v>
      </c>
      <c r="AN6" s="432" t="s">
        <v>256</v>
      </c>
      <c r="AO6" s="432" t="s">
        <v>524</v>
      </c>
    </row>
    <row r="7" spans="1:41" ht="20.149999999999999" customHeight="1">
      <c r="A7" s="441" t="s">
        <v>284</v>
      </c>
      <c r="B7" s="437">
        <v>610861355</v>
      </c>
      <c r="C7" s="437">
        <v>1578302692</v>
      </c>
      <c r="D7" s="437">
        <v>1407439570.7815003</v>
      </c>
      <c r="E7" s="438">
        <v>11812667852.118</v>
      </c>
      <c r="F7" s="437">
        <v>532587422</v>
      </c>
      <c r="G7" s="437">
        <v>1213359421</v>
      </c>
      <c r="H7" s="437">
        <v>989932659.77219999</v>
      </c>
      <c r="I7" s="437">
        <v>8214442654.4569998</v>
      </c>
      <c r="J7" s="437">
        <v>258586320</v>
      </c>
      <c r="K7" s="437">
        <v>613504023</v>
      </c>
      <c r="L7" s="437">
        <v>510364134.69620001</v>
      </c>
      <c r="M7" s="437">
        <v>4275237724.8909998</v>
      </c>
      <c r="N7" s="437">
        <v>1886115</v>
      </c>
      <c r="O7" s="437">
        <v>4878770</v>
      </c>
      <c r="P7" s="437">
        <v>4332198.0595000004</v>
      </c>
      <c r="Q7" s="437">
        <v>36142085.136</v>
      </c>
      <c r="R7" s="437">
        <v>73976082</v>
      </c>
      <c r="S7" s="437">
        <v>159893609</v>
      </c>
      <c r="T7" s="437">
        <v>126302572.7351</v>
      </c>
      <c r="U7" s="437">
        <v>1033300553.34</v>
      </c>
      <c r="V7" s="437">
        <v>198138905</v>
      </c>
      <c r="W7" s="437">
        <v>435083019</v>
      </c>
      <c r="X7" s="437">
        <v>348933754.28140002</v>
      </c>
      <c r="Y7" s="437">
        <v>2869762291.0900002</v>
      </c>
      <c r="Z7" s="437">
        <v>56888474</v>
      </c>
      <c r="AA7" s="437">
        <v>244887800</v>
      </c>
      <c r="AB7" s="498">
        <v>257865954.79089999</v>
      </c>
      <c r="AC7" s="498">
        <v>2578669640.1220002</v>
      </c>
      <c r="AD7" s="437">
        <v>21385459</v>
      </c>
      <c r="AE7" s="437">
        <v>120055471</v>
      </c>
      <c r="AF7" s="437">
        <v>159640956.2184</v>
      </c>
      <c r="AG7" s="437">
        <v>1019555557.539</v>
      </c>
      <c r="AH7" s="437">
        <v>11919514</v>
      </c>
      <c r="AI7" s="437">
        <v>82164404</v>
      </c>
      <c r="AJ7" s="437">
        <v>92207449.202800006</v>
      </c>
      <c r="AK7" s="437">
        <v>882937159.21800005</v>
      </c>
      <c r="AL7" s="437">
        <v>0</v>
      </c>
      <c r="AM7" s="437">
        <v>0</v>
      </c>
      <c r="AN7" s="437">
        <v>0</v>
      </c>
      <c r="AO7" s="437">
        <v>0</v>
      </c>
    </row>
    <row r="8" spans="1:41" ht="20.149999999999999" customHeight="1">
      <c r="A8" s="441" t="s">
        <v>285</v>
      </c>
      <c r="B8" s="437">
        <v>601117040</v>
      </c>
      <c r="C8" s="437">
        <v>1526017236</v>
      </c>
      <c r="D8" s="437">
        <v>1397202358.8631001</v>
      </c>
      <c r="E8" s="437">
        <v>11379061988.615</v>
      </c>
      <c r="F8" s="437">
        <v>520666592</v>
      </c>
      <c r="G8" s="437">
        <v>1162556763</v>
      </c>
      <c r="H8" s="437">
        <v>971114964.51650012</v>
      </c>
      <c r="I8" s="437">
        <v>7712249608.7209997</v>
      </c>
      <c r="J8" s="437">
        <v>252991648</v>
      </c>
      <c r="K8" s="437">
        <v>586985232</v>
      </c>
      <c r="L8" s="437">
        <v>500115103.45809996</v>
      </c>
      <c r="M8" s="437">
        <v>3997891442.3340001</v>
      </c>
      <c r="N8" s="437">
        <v>1778498</v>
      </c>
      <c r="O8" s="437">
        <v>4499467</v>
      </c>
      <c r="P8" s="437">
        <v>4102231.4764999999</v>
      </c>
      <c r="Q8" s="437">
        <v>33250728.48</v>
      </c>
      <c r="R8" s="437">
        <v>64936545</v>
      </c>
      <c r="S8" s="437">
        <v>137960611</v>
      </c>
      <c r="T8" s="437">
        <v>111914157.01679999</v>
      </c>
      <c r="U8" s="437">
        <v>880587508.23599994</v>
      </c>
      <c r="V8" s="437">
        <v>200959901</v>
      </c>
      <c r="W8" s="437">
        <v>433111453</v>
      </c>
      <c r="X8" s="437">
        <v>354983472.56509995</v>
      </c>
      <c r="Y8" s="437">
        <v>2800519929.671</v>
      </c>
      <c r="Z8" s="437">
        <v>58243967</v>
      </c>
      <c r="AA8" s="437">
        <v>241412958</v>
      </c>
      <c r="AB8" s="498">
        <v>260125174.23899999</v>
      </c>
      <c r="AC8" s="498">
        <v>2600299572.4619999</v>
      </c>
      <c r="AD8" s="437">
        <v>22206481</v>
      </c>
      <c r="AE8" s="437">
        <v>122047515</v>
      </c>
      <c r="AF8" s="437">
        <v>165962220.1076</v>
      </c>
      <c r="AG8" s="437">
        <v>1066512807.432</v>
      </c>
      <c r="AH8" s="437">
        <v>12344624</v>
      </c>
      <c r="AI8" s="437">
        <v>83465839</v>
      </c>
      <c r="AJ8" s="437">
        <v>95840770.613100007</v>
      </c>
      <c r="AK8" s="437">
        <v>918111010.17799997</v>
      </c>
      <c r="AL8" s="437">
        <v>0</v>
      </c>
      <c r="AM8" s="437">
        <v>0</v>
      </c>
      <c r="AN8" s="437">
        <v>0</v>
      </c>
      <c r="AO8" s="437">
        <v>0</v>
      </c>
    </row>
    <row r="9" spans="1:41" ht="20.149999999999999" customHeight="1">
      <c r="A9" s="441" t="s">
        <v>258</v>
      </c>
      <c r="B9" s="437">
        <v>601793470</v>
      </c>
      <c r="C9" s="437">
        <v>1501138838</v>
      </c>
      <c r="D9" s="437">
        <v>1391006235.5942001</v>
      </c>
      <c r="E9" s="437">
        <v>11096170458.490999</v>
      </c>
      <c r="F9" s="437">
        <v>518415140</v>
      </c>
      <c r="G9" s="437">
        <v>1133029651</v>
      </c>
      <c r="H9" s="437">
        <v>957879477.60179996</v>
      </c>
      <c r="I9" s="437">
        <v>7348571824.4139996</v>
      </c>
      <c r="J9" s="437">
        <v>250005291</v>
      </c>
      <c r="K9" s="437">
        <v>566494887</v>
      </c>
      <c r="L9" s="437">
        <v>488456366.89029992</v>
      </c>
      <c r="M9" s="437">
        <v>3762244688.9699998</v>
      </c>
      <c r="N9" s="437">
        <v>1675542</v>
      </c>
      <c r="O9" s="437">
        <v>4157018</v>
      </c>
      <c r="P9" s="437">
        <v>3829027.8960000002</v>
      </c>
      <c r="Q9" s="437">
        <v>30345734.785999998</v>
      </c>
      <c r="R9" s="437">
        <v>65206450</v>
      </c>
      <c r="S9" s="437">
        <v>136194697</v>
      </c>
      <c r="T9" s="437">
        <v>112020921.4501</v>
      </c>
      <c r="U9" s="437">
        <v>854861811.55700004</v>
      </c>
      <c r="V9" s="437">
        <v>201527857</v>
      </c>
      <c r="W9" s="437">
        <v>426183049</v>
      </c>
      <c r="X9" s="437">
        <v>353573161.36539996</v>
      </c>
      <c r="Y9" s="437">
        <v>2701119589.1009998</v>
      </c>
      <c r="Z9" s="437">
        <v>60393645</v>
      </c>
      <c r="AA9" s="437">
        <v>243195498</v>
      </c>
      <c r="AB9" s="498">
        <v>261950239.94909996</v>
      </c>
      <c r="AC9" s="498">
        <v>2623574594.1999998</v>
      </c>
      <c r="AD9" s="437">
        <v>22984685</v>
      </c>
      <c r="AE9" s="437">
        <v>124913689</v>
      </c>
      <c r="AF9" s="437">
        <v>171176518.04329994</v>
      </c>
      <c r="AG9" s="437">
        <v>1124024039.8770001</v>
      </c>
      <c r="AH9" s="437">
        <v>13129621</v>
      </c>
      <c r="AI9" s="437">
        <v>86646488</v>
      </c>
      <c r="AJ9" s="437">
        <v>101269618.17830001</v>
      </c>
      <c r="AK9" s="437">
        <v>972036743.43200004</v>
      </c>
      <c r="AL9" s="437">
        <v>0</v>
      </c>
      <c r="AM9" s="437">
        <v>0</v>
      </c>
      <c r="AN9" s="437">
        <v>0</v>
      </c>
      <c r="AO9" s="437">
        <v>0</v>
      </c>
    </row>
    <row r="10" spans="1:41" ht="20.149999999999999" customHeight="1">
      <c r="A10" s="441" t="s">
        <v>259</v>
      </c>
      <c r="B10" s="437">
        <v>593924567</v>
      </c>
      <c r="C10" s="437">
        <v>1467197347</v>
      </c>
      <c r="D10" s="437">
        <v>1394500613.8304002</v>
      </c>
      <c r="E10" s="437">
        <v>11160496905.193001</v>
      </c>
      <c r="F10" s="437">
        <v>508750658</v>
      </c>
      <c r="G10" s="437">
        <v>1094650814</v>
      </c>
      <c r="H10" s="437">
        <v>948261085.27020001</v>
      </c>
      <c r="I10" s="437">
        <v>7273768566.6999998</v>
      </c>
      <c r="J10" s="437">
        <v>244172875</v>
      </c>
      <c r="K10" s="437">
        <v>544014335</v>
      </c>
      <c r="L10" s="437">
        <v>480639067.85430002</v>
      </c>
      <c r="M10" s="437">
        <v>3701288043.9400001</v>
      </c>
      <c r="N10" s="437">
        <v>1554095</v>
      </c>
      <c r="O10" s="437">
        <v>3809085</v>
      </c>
      <c r="P10" s="437">
        <v>3644372.25</v>
      </c>
      <c r="Q10" s="437">
        <v>28928015.206999999</v>
      </c>
      <c r="R10" s="437">
        <v>64811643</v>
      </c>
      <c r="S10" s="437">
        <v>133547131</v>
      </c>
      <c r="T10" s="437">
        <v>112724747.2265</v>
      </c>
      <c r="U10" s="437">
        <v>860515184.296</v>
      </c>
      <c r="V10" s="437">
        <v>198212045</v>
      </c>
      <c r="W10" s="437">
        <v>413280263</v>
      </c>
      <c r="X10" s="437">
        <v>351252897.93940002</v>
      </c>
      <c r="Y10" s="437">
        <v>2683037323.257</v>
      </c>
      <c r="Z10" s="437">
        <v>61216276</v>
      </c>
      <c r="AA10" s="437">
        <v>244010688</v>
      </c>
      <c r="AB10" s="498">
        <v>267577013.25079998</v>
      </c>
      <c r="AC10" s="498">
        <v>2691918614.5419998</v>
      </c>
      <c r="AD10" s="437">
        <v>23957633</v>
      </c>
      <c r="AE10" s="437">
        <v>128535845</v>
      </c>
      <c r="AF10" s="437">
        <v>178662515.30939999</v>
      </c>
      <c r="AG10" s="437">
        <v>1194809723.951</v>
      </c>
      <c r="AH10" s="437">
        <v>14053576</v>
      </c>
      <c r="AI10" s="437">
        <v>90455120</v>
      </c>
      <c r="AJ10" s="437">
        <v>108126746.54730001</v>
      </c>
      <c r="AK10" s="437">
        <v>1039407036.085</v>
      </c>
      <c r="AL10" s="437">
        <v>26224</v>
      </c>
      <c r="AM10" s="437">
        <v>56802</v>
      </c>
      <c r="AN10" s="437">
        <v>56172.595000000001</v>
      </c>
      <c r="AO10" s="437">
        <v>153279.516</v>
      </c>
    </row>
    <row r="11" spans="1:41" ht="19.5" customHeight="1">
      <c r="A11" s="441" t="s">
        <v>260</v>
      </c>
      <c r="B11" s="437">
        <v>591670828</v>
      </c>
      <c r="C11" s="437">
        <v>1395724627</v>
      </c>
      <c r="D11" s="437">
        <v>1388725507.6561999</v>
      </c>
      <c r="E11" s="437">
        <v>10815747988.503</v>
      </c>
      <c r="F11" s="437">
        <v>506871424</v>
      </c>
      <c r="G11" s="437">
        <v>1065846407</v>
      </c>
      <c r="H11" s="437">
        <v>950318175.65310013</v>
      </c>
      <c r="I11" s="437">
        <v>7292858757.1789999</v>
      </c>
      <c r="J11" s="437">
        <v>243049700</v>
      </c>
      <c r="K11" s="437">
        <v>528437458</v>
      </c>
      <c r="L11" s="437">
        <v>480417178.71079999</v>
      </c>
      <c r="M11" s="437">
        <v>3701169194.1570001</v>
      </c>
      <c r="N11" s="437">
        <v>1455876</v>
      </c>
      <c r="O11" s="437">
        <v>3474058</v>
      </c>
      <c r="P11" s="437">
        <v>3421763.6039999998</v>
      </c>
      <c r="Q11" s="437">
        <v>27153149.778999999</v>
      </c>
      <c r="R11" s="437">
        <v>64786701</v>
      </c>
      <c r="S11" s="437">
        <v>130792795</v>
      </c>
      <c r="T11" s="437">
        <v>113942089.92340001</v>
      </c>
      <c r="U11" s="437">
        <v>870683525.55200005</v>
      </c>
      <c r="V11" s="437">
        <v>197579147</v>
      </c>
      <c r="W11" s="437">
        <v>403142096</v>
      </c>
      <c r="X11" s="437">
        <v>352537143.41489995</v>
      </c>
      <c r="Y11" s="437">
        <v>2693852887.691</v>
      </c>
      <c r="Z11" s="437">
        <v>59141830</v>
      </c>
      <c r="AA11" s="437">
        <v>200796303</v>
      </c>
      <c r="AB11" s="498">
        <v>249711900.38159999</v>
      </c>
      <c r="AC11" s="498">
        <v>2300378666.6139998</v>
      </c>
      <c r="AD11" s="437">
        <v>25657574</v>
      </c>
      <c r="AE11" s="437">
        <v>129081917</v>
      </c>
      <c r="AF11" s="437">
        <v>188695431.62149993</v>
      </c>
      <c r="AG11" s="437">
        <v>1222510564.71</v>
      </c>
      <c r="AH11" s="437">
        <v>14889144</v>
      </c>
      <c r="AI11" s="437">
        <v>89322113</v>
      </c>
      <c r="AJ11" s="437">
        <v>111541032.35200001</v>
      </c>
      <c r="AK11" s="437">
        <v>1056505858.349</v>
      </c>
      <c r="AL11" s="437">
        <v>388278</v>
      </c>
      <c r="AM11" s="437">
        <v>1028254</v>
      </c>
      <c r="AN11" s="437">
        <v>1619464.2830000001</v>
      </c>
      <c r="AO11" s="437">
        <v>2061164.9879999999</v>
      </c>
    </row>
    <row r="12" spans="1:41" ht="19.5" customHeight="1">
      <c r="A12" s="441" t="s">
        <v>261</v>
      </c>
      <c r="B12" s="437">
        <v>597006769</v>
      </c>
      <c r="C12" s="437">
        <v>1376762665</v>
      </c>
      <c r="D12" s="437">
        <v>1405615028.1283998</v>
      </c>
      <c r="E12" s="437">
        <v>10917961851.177</v>
      </c>
      <c r="F12" s="437">
        <v>510337103</v>
      </c>
      <c r="G12" s="437">
        <v>1049970495</v>
      </c>
      <c r="H12" s="437">
        <v>957153754.24300003</v>
      </c>
      <c r="I12" s="437">
        <v>7339127216.4320002</v>
      </c>
      <c r="J12" s="437">
        <v>244333578</v>
      </c>
      <c r="K12" s="437">
        <v>519074577</v>
      </c>
      <c r="L12" s="437">
        <v>482702141.4569</v>
      </c>
      <c r="M12" s="437">
        <v>3716941651.3150001</v>
      </c>
      <c r="N12" s="437">
        <v>1373309</v>
      </c>
      <c r="O12" s="437">
        <v>3189322</v>
      </c>
      <c r="P12" s="437">
        <v>3221225.2250000001</v>
      </c>
      <c r="Q12" s="437">
        <v>25518773.366</v>
      </c>
      <c r="R12" s="437">
        <v>65568704</v>
      </c>
      <c r="S12" s="437">
        <v>129702416</v>
      </c>
      <c r="T12" s="437">
        <v>115639536.7525</v>
      </c>
      <c r="U12" s="437">
        <v>882904703.03799999</v>
      </c>
      <c r="V12" s="437">
        <v>199061512</v>
      </c>
      <c r="W12" s="437">
        <v>398004180</v>
      </c>
      <c r="X12" s="437">
        <v>355590850.80859995</v>
      </c>
      <c r="Y12" s="437">
        <v>2713762088.7129998</v>
      </c>
      <c r="Z12" s="437">
        <v>58217452</v>
      </c>
      <c r="AA12" s="437">
        <v>192818916</v>
      </c>
      <c r="AB12" s="498">
        <v>248301773.20369998</v>
      </c>
      <c r="AC12" s="498">
        <v>2278852217.6479998</v>
      </c>
      <c r="AD12" s="437">
        <v>28452214</v>
      </c>
      <c r="AE12" s="437">
        <v>133973254</v>
      </c>
      <c r="AF12" s="437">
        <v>200159500.68170002</v>
      </c>
      <c r="AG12" s="437">
        <v>1299982417.0969999</v>
      </c>
      <c r="AH12" s="437">
        <v>17324990</v>
      </c>
      <c r="AI12" s="437">
        <v>93682170</v>
      </c>
      <c r="AJ12" s="437">
        <v>118658225.867</v>
      </c>
      <c r="AK12" s="437">
        <v>1122461546.707</v>
      </c>
      <c r="AL12" s="437">
        <v>445594</v>
      </c>
      <c r="AM12" s="437">
        <v>1347862</v>
      </c>
      <c r="AN12" s="437">
        <v>2649056.6910000001</v>
      </c>
      <c r="AO12" s="437">
        <v>2351246.2080000001</v>
      </c>
    </row>
    <row r="13" spans="1:41" ht="20.149999999999999" customHeight="1">
      <c r="A13" s="441" t="s">
        <v>262</v>
      </c>
      <c r="B13" s="437">
        <v>589916700</v>
      </c>
      <c r="C13" s="437">
        <v>1325538780</v>
      </c>
      <c r="D13" s="437">
        <v>1367654815.0413001</v>
      </c>
      <c r="E13" s="438">
        <v>10599623352.478001</v>
      </c>
      <c r="F13" s="437">
        <v>503904531</v>
      </c>
      <c r="G13" s="437">
        <v>1010719431</v>
      </c>
      <c r="H13" s="437">
        <v>931367519.95590007</v>
      </c>
      <c r="I13" s="437">
        <v>7151855810.4940004</v>
      </c>
      <c r="J13" s="437">
        <v>240220083</v>
      </c>
      <c r="K13" s="437">
        <v>497059220</v>
      </c>
      <c r="L13" s="437">
        <v>466741590.26010001</v>
      </c>
      <c r="M13" s="437">
        <v>3597159455.1599998</v>
      </c>
      <c r="N13" s="437">
        <v>1269415</v>
      </c>
      <c r="O13" s="437">
        <v>2886506</v>
      </c>
      <c r="P13" s="437">
        <v>2924123.0669999998</v>
      </c>
      <c r="Q13" s="437">
        <v>23181999.839000002</v>
      </c>
      <c r="R13" s="437">
        <v>64989597</v>
      </c>
      <c r="S13" s="437">
        <v>125552291</v>
      </c>
      <c r="T13" s="437">
        <v>113384665.0906</v>
      </c>
      <c r="U13" s="437">
        <v>867270603.61899996</v>
      </c>
      <c r="V13" s="437">
        <v>197425436</v>
      </c>
      <c r="W13" s="437">
        <v>385221414</v>
      </c>
      <c r="X13" s="437">
        <v>348317141.53819996</v>
      </c>
      <c r="Y13" s="437">
        <v>2664243751.8759999</v>
      </c>
      <c r="Z13" s="437">
        <v>56161017</v>
      </c>
      <c r="AA13" s="437">
        <v>179481219</v>
      </c>
      <c r="AB13" s="498">
        <v>232506455.1469</v>
      </c>
      <c r="AC13" s="498">
        <v>2108631037.25</v>
      </c>
      <c r="AD13" s="437">
        <v>29851152</v>
      </c>
      <c r="AE13" s="437">
        <v>135338130</v>
      </c>
      <c r="AF13" s="437">
        <v>203780839.93849999</v>
      </c>
      <c r="AG13" s="437">
        <v>1339136504.734</v>
      </c>
      <c r="AH13" s="437">
        <v>18737325</v>
      </c>
      <c r="AI13" s="437">
        <v>95980469</v>
      </c>
      <c r="AJ13" s="437">
        <v>122300113.10619999</v>
      </c>
      <c r="AK13" s="437">
        <v>1155628323.977</v>
      </c>
      <c r="AL13" s="437">
        <v>454060</v>
      </c>
      <c r="AM13" s="437">
        <v>1405327</v>
      </c>
      <c r="AN13" s="437">
        <v>2747355.2825000002</v>
      </c>
      <c r="AO13" s="437">
        <v>2415453.3960000002</v>
      </c>
    </row>
    <row r="14" spans="1:41" ht="20.149999999999999" customHeight="1">
      <c r="A14" s="441" t="s">
        <v>263</v>
      </c>
      <c r="B14" s="437">
        <v>576993994</v>
      </c>
      <c r="C14" s="437">
        <v>1269683336</v>
      </c>
      <c r="D14" s="437">
        <v>1352112137.3409998</v>
      </c>
      <c r="E14" s="437">
        <v>10049258584.591</v>
      </c>
      <c r="F14" s="437">
        <v>493595016</v>
      </c>
      <c r="G14" s="437">
        <v>968125900</v>
      </c>
      <c r="H14" s="437">
        <v>916719959.70060003</v>
      </c>
      <c r="I14" s="437">
        <v>6637686315.6560001</v>
      </c>
      <c r="J14" s="437">
        <v>234000033</v>
      </c>
      <c r="K14" s="437">
        <v>472053465</v>
      </c>
      <c r="L14" s="437">
        <v>456014750.64770001</v>
      </c>
      <c r="M14" s="437">
        <v>3305599101.3579998</v>
      </c>
      <c r="N14" s="437">
        <v>1169663</v>
      </c>
      <c r="O14" s="437">
        <v>2599625</v>
      </c>
      <c r="P14" s="437">
        <v>2732499.1899000001</v>
      </c>
      <c r="Q14" s="437">
        <v>20961903.932</v>
      </c>
      <c r="R14" s="437">
        <v>64674730</v>
      </c>
      <c r="S14" s="437">
        <v>122772280</v>
      </c>
      <c r="T14" s="437">
        <v>114239734.42289999</v>
      </c>
      <c r="U14" s="437">
        <v>826309153.12699997</v>
      </c>
      <c r="V14" s="437">
        <v>193750590</v>
      </c>
      <c r="W14" s="437">
        <v>370700530</v>
      </c>
      <c r="X14" s="437">
        <v>343732975.44009995</v>
      </c>
      <c r="Y14" s="437">
        <v>2484816157.2389998</v>
      </c>
      <c r="Z14" s="437">
        <v>52084024</v>
      </c>
      <c r="AA14" s="437">
        <v>163454821</v>
      </c>
      <c r="AB14" s="498">
        <v>220042174.30140001</v>
      </c>
      <c r="AC14" s="498">
        <v>1977465124.178</v>
      </c>
      <c r="AD14" s="437">
        <v>31314954</v>
      </c>
      <c r="AE14" s="437">
        <v>138102615</v>
      </c>
      <c r="AF14" s="437">
        <v>215350003.33899999</v>
      </c>
      <c r="AG14" s="437">
        <v>1434107144.757</v>
      </c>
      <c r="AH14" s="437">
        <v>20300606</v>
      </c>
      <c r="AI14" s="437">
        <v>99346984</v>
      </c>
      <c r="AJ14" s="437">
        <v>131272956.06799999</v>
      </c>
      <c r="AK14" s="437">
        <v>1239712233.8970001</v>
      </c>
      <c r="AL14" s="437">
        <v>485311</v>
      </c>
      <c r="AM14" s="437">
        <v>1528034</v>
      </c>
      <c r="AN14" s="437">
        <v>3050391.3629999999</v>
      </c>
      <c r="AO14" s="437">
        <v>2712344.213</v>
      </c>
    </row>
    <row r="15" spans="1:41" s="102" customFormat="1" ht="20.149999999999999" customHeight="1">
      <c r="A15" s="441" t="s">
        <v>264</v>
      </c>
      <c r="B15" s="437">
        <v>589068463</v>
      </c>
      <c r="C15" s="437">
        <v>1259888792</v>
      </c>
      <c r="D15" s="437">
        <v>1361294815.1557002</v>
      </c>
      <c r="E15" s="437">
        <v>10109390255.664</v>
      </c>
      <c r="F15" s="437">
        <v>508182573</v>
      </c>
      <c r="G15" s="437">
        <v>970079506</v>
      </c>
      <c r="H15" s="437">
        <v>930846907.60469997</v>
      </c>
      <c r="I15" s="437">
        <v>6749755636.0690002</v>
      </c>
      <c r="J15" s="437">
        <v>241721706</v>
      </c>
      <c r="K15" s="437">
        <v>474127596</v>
      </c>
      <c r="L15" s="437">
        <v>463935046.02250004</v>
      </c>
      <c r="M15" s="437">
        <v>3370325323.2659998</v>
      </c>
      <c r="N15" s="437">
        <v>1118125</v>
      </c>
      <c r="O15" s="437">
        <v>2426442</v>
      </c>
      <c r="P15" s="437">
        <v>2594615.247</v>
      </c>
      <c r="Q15" s="437">
        <v>19971193.662999999</v>
      </c>
      <c r="R15" s="437">
        <v>66101000</v>
      </c>
      <c r="S15" s="437">
        <v>122487483</v>
      </c>
      <c r="T15" s="437">
        <v>115756885.10939999</v>
      </c>
      <c r="U15" s="437">
        <v>838037192.43400002</v>
      </c>
      <c r="V15" s="437">
        <v>199241742</v>
      </c>
      <c r="W15" s="437">
        <v>371037985</v>
      </c>
      <c r="X15" s="437">
        <v>348560361.22579998</v>
      </c>
      <c r="Y15" s="437">
        <v>2521421926.7059999</v>
      </c>
      <c r="Z15" s="437">
        <v>48368108</v>
      </c>
      <c r="AA15" s="437">
        <v>150302603</v>
      </c>
      <c r="AB15" s="498">
        <v>208517662.55099997</v>
      </c>
      <c r="AC15" s="498">
        <v>1876681135.901</v>
      </c>
      <c r="AD15" s="437">
        <v>32517782</v>
      </c>
      <c r="AE15" s="437">
        <v>139506683</v>
      </c>
      <c r="AF15" s="437">
        <v>221930245</v>
      </c>
      <c r="AG15" s="437">
        <v>1482953483.694</v>
      </c>
      <c r="AH15" s="437">
        <v>21619314</v>
      </c>
      <c r="AI15" s="437">
        <v>101067147</v>
      </c>
      <c r="AJ15" s="437">
        <v>136148099.57170001</v>
      </c>
      <c r="AK15" s="437">
        <v>1281965966.816</v>
      </c>
      <c r="AL15" s="437">
        <v>503304</v>
      </c>
      <c r="AM15" s="437">
        <v>1561351</v>
      </c>
      <c r="AN15" s="437">
        <v>3148684.5159999998</v>
      </c>
      <c r="AO15" s="437">
        <v>2740967.537</v>
      </c>
    </row>
    <row r="16" spans="1:41" s="102" customFormat="1" ht="20.149999999999999" customHeight="1">
      <c r="A16" s="441" t="s">
        <v>265</v>
      </c>
      <c r="B16" s="437">
        <v>595308509</v>
      </c>
      <c r="C16" s="437">
        <v>1245073450</v>
      </c>
      <c r="D16" s="437">
        <v>1385984161.2193</v>
      </c>
      <c r="E16" s="437">
        <v>10289721557.836</v>
      </c>
      <c r="F16" s="437">
        <v>516837444</v>
      </c>
      <c r="G16" s="437">
        <v>965907070</v>
      </c>
      <c r="H16" s="437">
        <v>953676761.01680005</v>
      </c>
      <c r="I16" s="437">
        <v>6932642900.1999998</v>
      </c>
      <c r="J16" s="437">
        <v>245976659</v>
      </c>
      <c r="K16" s="437">
        <v>472321290</v>
      </c>
      <c r="L16" s="437">
        <v>476643677.84029996</v>
      </c>
      <c r="M16" s="437">
        <v>3473813056.711</v>
      </c>
      <c r="N16" s="437">
        <v>1108589</v>
      </c>
      <c r="O16" s="437">
        <v>2345858</v>
      </c>
      <c r="P16" s="437">
        <v>2600197.2149999999</v>
      </c>
      <c r="Q16" s="437">
        <v>20102484.739</v>
      </c>
      <c r="R16" s="437">
        <v>66661397</v>
      </c>
      <c r="S16" s="437">
        <v>121020374</v>
      </c>
      <c r="T16" s="437">
        <v>117508768.47480002</v>
      </c>
      <c r="U16" s="437">
        <v>852431741.71700001</v>
      </c>
      <c r="V16" s="437">
        <v>203090799</v>
      </c>
      <c r="W16" s="437">
        <v>370219548</v>
      </c>
      <c r="X16" s="437">
        <v>356924117.48669994</v>
      </c>
      <c r="Y16" s="437">
        <v>2586295617.033</v>
      </c>
      <c r="Z16" s="437">
        <v>45157869</v>
      </c>
      <c r="AA16" s="437">
        <v>139352245</v>
      </c>
      <c r="AB16" s="498">
        <v>201720853.4858</v>
      </c>
      <c r="AC16" s="498">
        <v>1818389200.8629999</v>
      </c>
      <c r="AD16" s="437">
        <v>33313196</v>
      </c>
      <c r="AE16" s="437">
        <v>139814135</v>
      </c>
      <c r="AF16" s="437">
        <v>230586546.71669999</v>
      </c>
      <c r="AG16" s="437">
        <v>1538689456.773</v>
      </c>
      <c r="AH16" s="437">
        <v>22661045</v>
      </c>
      <c r="AI16" s="437">
        <v>102048546</v>
      </c>
      <c r="AJ16" s="437">
        <v>141811854.08259997</v>
      </c>
      <c r="AK16" s="437">
        <v>1332053623.813</v>
      </c>
      <c r="AL16" s="437">
        <v>489151</v>
      </c>
      <c r="AM16" s="437">
        <v>1526121</v>
      </c>
      <c r="AN16" s="437">
        <v>3291947.9270000001</v>
      </c>
      <c r="AO16" s="437">
        <v>2537122.6230000001</v>
      </c>
    </row>
    <row r="17" spans="1:41" ht="20.149999999999999" customHeight="1">
      <c r="A17" s="441" t="s">
        <v>363</v>
      </c>
      <c r="B17" s="437">
        <v>604447955</v>
      </c>
      <c r="C17" s="437">
        <v>1233098073</v>
      </c>
      <c r="D17" s="437">
        <v>1371457660.7859998</v>
      </c>
      <c r="E17" s="437">
        <v>10226815354.382</v>
      </c>
      <c r="F17" s="437">
        <v>527618520</v>
      </c>
      <c r="G17" s="437">
        <v>968377874</v>
      </c>
      <c r="H17" s="437">
        <v>961028978.59949994</v>
      </c>
      <c r="I17" s="437">
        <v>6992888771.71</v>
      </c>
      <c r="J17" s="437">
        <v>251184098</v>
      </c>
      <c r="K17" s="437">
        <v>473293856</v>
      </c>
      <c r="L17" s="437">
        <v>480864717.2471</v>
      </c>
      <c r="M17" s="437">
        <v>3509483634.3189998</v>
      </c>
      <c r="N17" s="437">
        <v>1087855</v>
      </c>
      <c r="O17" s="437">
        <v>2255974</v>
      </c>
      <c r="P17" s="437">
        <v>2522131.3127999995</v>
      </c>
      <c r="Q17" s="437">
        <v>19402514.199999999</v>
      </c>
      <c r="R17" s="437">
        <v>66857835</v>
      </c>
      <c r="S17" s="437">
        <v>119369466</v>
      </c>
      <c r="T17" s="437">
        <v>116254219.73959997</v>
      </c>
      <c r="U17" s="437">
        <v>843335631.49199998</v>
      </c>
      <c r="V17" s="437">
        <v>208488732</v>
      </c>
      <c r="W17" s="437">
        <v>373458578</v>
      </c>
      <c r="X17" s="437">
        <v>361387910.30000001</v>
      </c>
      <c r="Y17" s="437">
        <v>2620666991.6989999</v>
      </c>
      <c r="Z17" s="437">
        <v>42099845</v>
      </c>
      <c r="AA17" s="437">
        <v>127796935</v>
      </c>
      <c r="AB17" s="498">
        <v>187584795.44189999</v>
      </c>
      <c r="AC17" s="498">
        <v>1683372640.721</v>
      </c>
      <c r="AD17" s="437">
        <v>34729590</v>
      </c>
      <c r="AE17" s="437">
        <v>136923264</v>
      </c>
      <c r="AF17" s="437">
        <v>222843886.7446</v>
      </c>
      <c r="AG17" s="437">
        <v>1550553941.951</v>
      </c>
      <c r="AH17" s="437">
        <v>21885369</v>
      </c>
      <c r="AI17" s="437">
        <v>95956461</v>
      </c>
      <c r="AJ17" s="437">
        <v>135585313.51890001</v>
      </c>
      <c r="AK17" s="437">
        <v>1331802755.9749999</v>
      </c>
      <c r="AL17" s="437">
        <v>3184268</v>
      </c>
      <c r="AM17" s="437">
        <v>7182396</v>
      </c>
      <c r="AN17" s="437">
        <v>9077730.2171</v>
      </c>
      <c r="AO17" s="437">
        <v>11954028.948999999</v>
      </c>
    </row>
    <row r="18" spans="1:41" s="436" customFormat="1" ht="20.149999999999999" customHeight="1">
      <c r="A18" s="441" t="s">
        <v>393</v>
      </c>
      <c r="B18" s="437">
        <v>610337217</v>
      </c>
      <c r="C18" s="437">
        <v>1223199145</v>
      </c>
      <c r="D18" s="437">
        <v>1407257727.5746</v>
      </c>
      <c r="E18" s="437">
        <v>10593255381.412001</v>
      </c>
      <c r="F18" s="437">
        <v>533194531</v>
      </c>
      <c r="G18" s="437">
        <v>962794701</v>
      </c>
      <c r="H18" s="437">
        <v>990431764.26720011</v>
      </c>
      <c r="I18" s="437">
        <v>7344213195.7010002</v>
      </c>
      <c r="J18" s="437">
        <v>254143901</v>
      </c>
      <c r="K18" s="437">
        <v>471181664</v>
      </c>
      <c r="L18" s="437">
        <v>497248748.06899995</v>
      </c>
      <c r="M18" s="437">
        <v>3715743563.632</v>
      </c>
      <c r="N18" s="437">
        <v>1062876</v>
      </c>
      <c r="O18" s="437">
        <v>2172275</v>
      </c>
      <c r="P18" s="437">
        <v>2582271.8514999999</v>
      </c>
      <c r="Q18" s="437">
        <v>20205180.193999998</v>
      </c>
      <c r="R18" s="437">
        <v>66301429</v>
      </c>
      <c r="S18" s="437">
        <v>116460818</v>
      </c>
      <c r="T18" s="437">
        <v>117174241.79330002</v>
      </c>
      <c r="U18" s="437">
        <v>861247923.41900003</v>
      </c>
      <c r="V18" s="437">
        <v>211686325</v>
      </c>
      <c r="W18" s="437">
        <v>372979944</v>
      </c>
      <c r="X18" s="437">
        <v>373426502.5534001</v>
      </c>
      <c r="Y18" s="437">
        <v>2747016528.4559999</v>
      </c>
      <c r="Z18" s="437">
        <v>39580113</v>
      </c>
      <c r="AA18" s="437">
        <v>118840007</v>
      </c>
      <c r="AB18" s="498">
        <v>182420833.46779999</v>
      </c>
      <c r="AC18" s="498">
        <v>1631184372.6440001</v>
      </c>
      <c r="AD18" s="437">
        <v>37562573</v>
      </c>
      <c r="AE18" s="437">
        <v>141564437</v>
      </c>
      <c r="AF18" s="437">
        <v>234405129.8396</v>
      </c>
      <c r="AG18" s="437">
        <v>1617857813.0669999</v>
      </c>
      <c r="AH18" s="437">
        <v>22326581</v>
      </c>
      <c r="AI18" s="437">
        <v>94113373</v>
      </c>
      <c r="AJ18" s="437">
        <v>132188389.67460001</v>
      </c>
      <c r="AK18" s="437">
        <v>1298503478.346</v>
      </c>
      <c r="AL18" s="437">
        <v>5085918</v>
      </c>
      <c r="AM18" s="437">
        <v>10740660</v>
      </c>
      <c r="AN18" s="437">
        <v>12652763.271</v>
      </c>
      <c r="AO18" s="437">
        <v>17886456.375</v>
      </c>
    </row>
    <row r="19" spans="1:41" ht="20.149999999999999" customHeight="1">
      <c r="A19" s="441" t="s">
        <v>443</v>
      </c>
      <c r="B19" s="437">
        <v>583060347</v>
      </c>
      <c r="C19" s="437">
        <v>1107479449</v>
      </c>
      <c r="D19" s="437">
        <v>1271066667.5474999</v>
      </c>
      <c r="E19" s="437">
        <v>9314597079.8530006</v>
      </c>
      <c r="F19" s="437">
        <v>537524468</v>
      </c>
      <c r="G19" s="437">
        <v>954363951</v>
      </c>
      <c r="H19" s="437">
        <v>1015562509.779</v>
      </c>
      <c r="I19" s="437">
        <v>7597213206.8559999</v>
      </c>
      <c r="J19" s="437">
        <v>255387027</v>
      </c>
      <c r="K19" s="437">
        <v>465391337</v>
      </c>
      <c r="L19" s="437">
        <v>509076639.61429995</v>
      </c>
      <c r="M19" s="437">
        <v>3834364408.1999998</v>
      </c>
      <c r="N19" s="437">
        <v>1041761</v>
      </c>
      <c r="O19" s="437">
        <v>2103647</v>
      </c>
      <c r="P19" s="437">
        <v>2587561.0107999998</v>
      </c>
      <c r="Q19" s="437">
        <v>20340970.719999999</v>
      </c>
      <c r="R19" s="437">
        <v>66241783</v>
      </c>
      <c r="S19" s="437">
        <v>114488718</v>
      </c>
      <c r="T19" s="437">
        <v>119092452.50380002</v>
      </c>
      <c r="U19" s="437">
        <v>884116116.551</v>
      </c>
      <c r="V19" s="437">
        <v>214853897</v>
      </c>
      <c r="W19" s="437">
        <v>372380249</v>
      </c>
      <c r="X19" s="437">
        <v>384805856.65010005</v>
      </c>
      <c r="Y19" s="437">
        <v>2858391711.3850002</v>
      </c>
      <c r="Z19" s="437">
        <v>92269</v>
      </c>
      <c r="AA19" s="437">
        <v>435171</v>
      </c>
      <c r="AB19" s="498">
        <v>1079007.8493000001</v>
      </c>
      <c r="AC19" s="498">
        <v>9887490.9869999997</v>
      </c>
      <c r="AD19" s="437">
        <v>45443610</v>
      </c>
      <c r="AE19" s="437">
        <v>152680327</v>
      </c>
      <c r="AF19" s="437">
        <v>254425149.91919997</v>
      </c>
      <c r="AG19" s="437">
        <v>1707496382.01</v>
      </c>
      <c r="AH19" s="437">
        <v>23031328</v>
      </c>
      <c r="AI19" s="437">
        <v>93860366</v>
      </c>
      <c r="AJ19" s="437">
        <v>136097494.0995</v>
      </c>
      <c r="AK19" s="437">
        <v>1343604404.931</v>
      </c>
      <c r="AL19" s="437">
        <v>12144430</v>
      </c>
      <c r="AM19" s="437">
        <v>24088577</v>
      </c>
      <c r="AN19" s="437">
        <v>26571509.319400001</v>
      </c>
      <c r="AO19" s="437">
        <v>38669844.344999999</v>
      </c>
    </row>
    <row r="20" spans="1:41" ht="20.149999999999999" customHeight="1">
      <c r="A20" s="441" t="s">
        <v>453</v>
      </c>
      <c r="B20" s="439">
        <v>598509792</v>
      </c>
      <c r="C20" s="439">
        <v>1115421766</v>
      </c>
      <c r="D20" s="439">
        <v>1324769650.0091002</v>
      </c>
      <c r="E20" s="439">
        <v>9644554571.9090004</v>
      </c>
      <c r="F20" s="439">
        <v>537069116</v>
      </c>
      <c r="G20" s="439">
        <v>936026604</v>
      </c>
      <c r="H20" s="439">
        <v>1033437255.4368</v>
      </c>
      <c r="I20" s="439">
        <v>7761791364.184</v>
      </c>
      <c r="J20" s="439">
        <v>255104280</v>
      </c>
      <c r="K20" s="439">
        <v>456013650</v>
      </c>
      <c r="L20" s="439">
        <v>518096555.36739999</v>
      </c>
      <c r="M20" s="439">
        <v>3918229733.198</v>
      </c>
      <c r="N20" s="439">
        <v>1020868</v>
      </c>
      <c r="O20" s="439">
        <v>2023281</v>
      </c>
      <c r="P20" s="439">
        <v>2561691.4046</v>
      </c>
      <c r="Q20" s="439">
        <v>20147846.509</v>
      </c>
      <c r="R20" s="439">
        <v>66651195</v>
      </c>
      <c r="S20" s="439">
        <v>112997877</v>
      </c>
      <c r="T20" s="439">
        <v>121491037.53919999</v>
      </c>
      <c r="U20" s="439">
        <v>904775861.03699994</v>
      </c>
      <c r="V20" s="439">
        <v>214292773</v>
      </c>
      <c r="W20" s="439">
        <v>364991796</v>
      </c>
      <c r="X20" s="439">
        <v>391287971.12560004</v>
      </c>
      <c r="Y20" s="439">
        <v>2918637923.4400001</v>
      </c>
      <c r="Z20" s="439">
        <v>6233</v>
      </c>
      <c r="AA20" s="439">
        <v>31281</v>
      </c>
      <c r="AB20" s="499">
        <v>58425.287100000001</v>
      </c>
      <c r="AC20" s="499">
        <v>553826.72699999996</v>
      </c>
      <c r="AD20" s="439">
        <v>61434443</v>
      </c>
      <c r="AE20" s="439">
        <v>179363881</v>
      </c>
      <c r="AF20" s="439">
        <v>291273969.2852</v>
      </c>
      <c r="AG20" s="439">
        <v>1882209380.9979999</v>
      </c>
      <c r="AH20" s="439">
        <v>24991932</v>
      </c>
      <c r="AI20" s="439">
        <v>97411562</v>
      </c>
      <c r="AJ20" s="439">
        <v>146729471.83359998</v>
      </c>
      <c r="AK20" s="439">
        <v>1448473396.602</v>
      </c>
      <c r="AL20" s="439">
        <v>25652089</v>
      </c>
      <c r="AM20" s="439">
        <v>46372498</v>
      </c>
      <c r="AN20" s="439">
        <v>47282566.17090001</v>
      </c>
      <c r="AO20" s="439">
        <v>81182870.276999995</v>
      </c>
    </row>
    <row r="21" spans="1:41" ht="20.149999999999999" customHeight="1">
      <c r="A21" s="113" t="s">
        <v>451</v>
      </c>
      <c r="B21" s="439">
        <v>609189309</v>
      </c>
      <c r="C21" s="439">
        <v>1130956415</v>
      </c>
      <c r="D21" s="439">
        <v>1387720450.4059002</v>
      </c>
      <c r="E21" s="439">
        <v>10089491344.577</v>
      </c>
      <c r="F21" s="439">
        <v>540436712</v>
      </c>
      <c r="G21" s="439">
        <v>936498413</v>
      </c>
      <c r="H21" s="439">
        <v>1064949825.3025001</v>
      </c>
      <c r="I21" s="439">
        <v>8046397517.5649996</v>
      </c>
      <c r="J21" s="439">
        <v>257055110</v>
      </c>
      <c r="K21" s="439">
        <v>456736622</v>
      </c>
      <c r="L21" s="439">
        <v>534798805.4346</v>
      </c>
      <c r="M21" s="439">
        <v>4069183117.3580003</v>
      </c>
      <c r="N21" s="439">
        <v>974822</v>
      </c>
      <c r="O21" s="439">
        <v>1878003</v>
      </c>
      <c r="P21" s="439">
        <v>2422265.6914000004</v>
      </c>
      <c r="Q21" s="439">
        <v>18906700.802999999</v>
      </c>
      <c r="R21" s="439">
        <v>68097284</v>
      </c>
      <c r="S21" s="439">
        <v>114964111</v>
      </c>
      <c r="T21" s="439">
        <v>127040205.8644</v>
      </c>
      <c r="U21" s="439">
        <v>951664108.15700006</v>
      </c>
      <c r="V21" s="439">
        <v>214309496</v>
      </c>
      <c r="W21" s="439">
        <v>362919677</v>
      </c>
      <c r="X21" s="439">
        <v>400688548.31209999</v>
      </c>
      <c r="Y21" s="439">
        <v>3006643591.2469997</v>
      </c>
      <c r="Z21" s="439">
        <v>769</v>
      </c>
      <c r="AA21" s="439">
        <v>5120</v>
      </c>
      <c r="AB21" s="499">
        <v>6625.3329999999987</v>
      </c>
      <c r="AC21" s="499">
        <v>55929.273999999998</v>
      </c>
      <c r="AD21" s="439">
        <v>68751828</v>
      </c>
      <c r="AE21" s="439">
        <v>194452882</v>
      </c>
      <c r="AF21" s="439">
        <v>322763999.77039999</v>
      </c>
      <c r="AG21" s="439">
        <v>2043037897.7380002</v>
      </c>
      <c r="AH21" s="439">
        <v>25850404</v>
      </c>
      <c r="AI21" s="439">
        <v>100650631</v>
      </c>
      <c r="AJ21" s="439">
        <v>157739379.7236</v>
      </c>
      <c r="AK21" s="439">
        <v>1557120834.7119999</v>
      </c>
      <c r="AL21" s="439">
        <v>31494589</v>
      </c>
      <c r="AM21" s="439">
        <v>56694048</v>
      </c>
      <c r="AN21" s="439">
        <v>58014379.645599999</v>
      </c>
      <c r="AO21" s="439">
        <v>100564251.25399999</v>
      </c>
    </row>
    <row r="22" spans="1:41" ht="20.149999999999999" customHeight="1">
      <c r="A22" s="113" t="s">
        <v>308</v>
      </c>
      <c r="B22" s="439">
        <v>622441646</v>
      </c>
      <c r="C22" s="439">
        <v>1136478528</v>
      </c>
      <c r="D22" s="439">
        <v>1434187971.5722997</v>
      </c>
      <c r="E22" s="439">
        <v>10407072512.223</v>
      </c>
      <c r="F22" s="439">
        <v>546131359</v>
      </c>
      <c r="G22" s="439">
        <v>931633070</v>
      </c>
      <c r="H22" s="439">
        <v>1087260420.4872999</v>
      </c>
      <c r="I22" s="439">
        <v>8241540170.6829987</v>
      </c>
      <c r="J22" s="439">
        <v>259946957</v>
      </c>
      <c r="K22" s="439">
        <v>454115519</v>
      </c>
      <c r="L22" s="439">
        <v>545666318.0467</v>
      </c>
      <c r="M22" s="439">
        <v>4166079631.1940002</v>
      </c>
      <c r="N22" s="439">
        <v>952769</v>
      </c>
      <c r="O22" s="439">
        <v>1795616</v>
      </c>
      <c r="P22" s="439">
        <v>2423239.2382</v>
      </c>
      <c r="Q22" s="439">
        <v>19189435.088000003</v>
      </c>
      <c r="R22" s="439">
        <v>69311385</v>
      </c>
      <c r="S22" s="439">
        <v>115294940</v>
      </c>
      <c r="T22" s="439">
        <v>130566073.94579999</v>
      </c>
      <c r="U22" s="439">
        <v>981329910.19299972</v>
      </c>
      <c r="V22" s="439">
        <v>215920248</v>
      </c>
      <c r="W22" s="439">
        <v>360426995</v>
      </c>
      <c r="X22" s="439">
        <v>408604789.25660002</v>
      </c>
      <c r="Y22" s="439">
        <v>3074941194.2080002</v>
      </c>
      <c r="Z22" s="493">
        <v>27</v>
      </c>
      <c r="AA22" s="493">
        <v>98</v>
      </c>
      <c r="AB22" s="499">
        <v>-1601.0738000000003</v>
      </c>
      <c r="AC22" s="499">
        <v>-15227.485999999999</v>
      </c>
      <c r="AD22" s="439">
        <v>76310260</v>
      </c>
      <c r="AE22" s="439">
        <v>204845360</v>
      </c>
      <c r="AF22" s="439">
        <v>346929152.15880001</v>
      </c>
      <c r="AG22" s="439">
        <v>2165547569.026</v>
      </c>
      <c r="AH22" s="439">
        <v>27385427</v>
      </c>
      <c r="AI22" s="439">
        <v>102116635</v>
      </c>
      <c r="AJ22" s="439">
        <v>165270138.05930001</v>
      </c>
      <c r="AK22" s="439">
        <v>1631290437.2289999</v>
      </c>
      <c r="AL22" s="439">
        <v>36888988</v>
      </c>
      <c r="AM22" s="439">
        <v>64677010</v>
      </c>
      <c r="AN22" s="439">
        <v>67319479.826399997</v>
      </c>
      <c r="AO22" s="439">
        <v>117099844.48800002</v>
      </c>
    </row>
    <row r="23" spans="1:41" ht="20.149999999999999" customHeight="1">
      <c r="A23" s="113" t="s">
        <v>82</v>
      </c>
      <c r="B23" s="439">
        <v>637005346</v>
      </c>
      <c r="C23" s="439">
        <v>1137577298</v>
      </c>
      <c r="D23" s="439">
        <v>1468120627.6638</v>
      </c>
      <c r="E23" s="439">
        <v>10624999094.909998</v>
      </c>
      <c r="F23" s="439">
        <v>550884473</v>
      </c>
      <c r="G23" s="439">
        <v>920692050</v>
      </c>
      <c r="H23" s="439">
        <v>1100856614.9240003</v>
      </c>
      <c r="I23" s="439">
        <v>8384555997.1900005</v>
      </c>
      <c r="J23" s="439">
        <v>262909832</v>
      </c>
      <c r="K23" s="439">
        <v>449722350</v>
      </c>
      <c r="L23" s="439">
        <v>554392202.85339999</v>
      </c>
      <c r="M23" s="439">
        <v>4255523106.1300001</v>
      </c>
      <c r="N23" s="439">
        <v>942683</v>
      </c>
      <c r="O23" s="439">
        <v>1736027</v>
      </c>
      <c r="P23" s="439">
        <v>2407762.6290000002</v>
      </c>
      <c r="Q23" s="439">
        <v>19035942.447000001</v>
      </c>
      <c r="R23" s="439">
        <v>68938838</v>
      </c>
      <c r="S23" s="439">
        <v>112370194</v>
      </c>
      <c r="T23" s="439">
        <v>129989693.25060001</v>
      </c>
      <c r="U23" s="439">
        <v>981412167.76899993</v>
      </c>
      <c r="V23" s="439">
        <v>218093120</v>
      </c>
      <c r="W23" s="439">
        <v>356863479</v>
      </c>
      <c r="X23" s="439">
        <v>414066956.19099998</v>
      </c>
      <c r="Y23" s="439">
        <v>3128584780.8439999</v>
      </c>
      <c r="Z23" s="493">
        <v>1</v>
      </c>
      <c r="AA23" s="493">
        <v>1</v>
      </c>
      <c r="AB23" s="499">
        <v>-1852.2529999999999</v>
      </c>
      <c r="AC23" s="499">
        <v>-17497.843999999997</v>
      </c>
      <c r="AD23" s="439">
        <v>86120872</v>
      </c>
      <c r="AE23" s="439">
        <v>216885247</v>
      </c>
      <c r="AF23" s="439">
        <v>367265864.9928</v>
      </c>
      <c r="AG23" s="439">
        <v>2240460595.5640001</v>
      </c>
      <c r="AH23" s="439">
        <v>28345966</v>
      </c>
      <c r="AI23" s="439">
        <v>101228251</v>
      </c>
      <c r="AJ23" s="439">
        <v>168560684.4998</v>
      </c>
      <c r="AK23" s="439">
        <v>1663997039.3999996</v>
      </c>
      <c r="AL23" s="439">
        <v>45155421</v>
      </c>
      <c r="AM23" s="439">
        <v>76830467</v>
      </c>
      <c r="AN23" s="439">
        <v>79025273.830799997</v>
      </c>
      <c r="AO23" s="439">
        <v>139500695.70100001</v>
      </c>
    </row>
    <row r="24" spans="1:41" ht="20.149999999999999" customHeight="1">
      <c r="A24" s="113" t="s">
        <v>80</v>
      </c>
      <c r="B24" s="439">
        <v>643336263</v>
      </c>
      <c r="C24" s="439">
        <v>1132203002</v>
      </c>
      <c r="D24" s="439">
        <v>1502977349.1122003</v>
      </c>
      <c r="E24" s="439">
        <v>10847786322.716999</v>
      </c>
      <c r="F24" s="439">
        <v>551643579</v>
      </c>
      <c r="G24" s="439">
        <v>909887710</v>
      </c>
      <c r="H24" s="439">
        <v>1119429345.1433001</v>
      </c>
      <c r="I24" s="439">
        <v>8538121327.2379999</v>
      </c>
      <c r="J24" s="439">
        <v>266206028</v>
      </c>
      <c r="K24" s="439">
        <v>449215108</v>
      </c>
      <c r="L24" s="439">
        <v>570479805.67119992</v>
      </c>
      <c r="M24" s="439">
        <v>4383526694.3459997</v>
      </c>
      <c r="N24" s="439">
        <v>921699</v>
      </c>
      <c r="O24" s="439">
        <v>1662413</v>
      </c>
      <c r="P24" s="439">
        <v>2374089.8752000001</v>
      </c>
      <c r="Q24" s="439">
        <v>18621402.443999998</v>
      </c>
      <c r="R24" s="439">
        <v>67967742</v>
      </c>
      <c r="S24" s="439">
        <v>109394249</v>
      </c>
      <c r="T24" s="439">
        <v>129783237.43830001</v>
      </c>
      <c r="U24" s="439">
        <v>982242120.99699998</v>
      </c>
      <c r="V24" s="439">
        <v>216548110</v>
      </c>
      <c r="W24" s="439">
        <v>349615940</v>
      </c>
      <c r="X24" s="439">
        <v>416792212.15860003</v>
      </c>
      <c r="Y24" s="439">
        <v>3153731109.4510002</v>
      </c>
      <c r="Z24" s="493">
        <v>-96</v>
      </c>
      <c r="AA24" s="493">
        <v>-452</v>
      </c>
      <c r="AB24" s="493">
        <v>-836.01199999999994</v>
      </c>
      <c r="AC24" s="493">
        <v>-9444.4519999999993</v>
      </c>
      <c r="AD24" s="439">
        <v>91692780</v>
      </c>
      <c r="AE24" s="439">
        <v>222315744</v>
      </c>
      <c r="AF24" s="439">
        <v>383548839.98089999</v>
      </c>
      <c r="AG24" s="439">
        <v>2309674439.9310002</v>
      </c>
      <c r="AH24" s="439">
        <v>28851776</v>
      </c>
      <c r="AI24" s="439">
        <v>100055375</v>
      </c>
      <c r="AJ24" s="439">
        <v>171805285.07639995</v>
      </c>
      <c r="AK24" s="439">
        <v>1695751312.9579999</v>
      </c>
      <c r="AL24" s="439">
        <v>49681401</v>
      </c>
      <c r="AM24" s="439">
        <v>82615691</v>
      </c>
      <c r="AN24" s="439">
        <v>85762657.050300002</v>
      </c>
      <c r="AO24" s="439">
        <v>153129693.148</v>
      </c>
    </row>
    <row r="25" spans="1:41" ht="20.149999999999999" customHeight="1">
      <c r="A25" s="113" t="s">
        <v>81</v>
      </c>
      <c r="B25" s="439">
        <v>656942033</v>
      </c>
      <c r="C25" s="439">
        <v>1141940866</v>
      </c>
      <c r="D25" s="439">
        <v>1547155113.983</v>
      </c>
      <c r="E25" s="439">
        <v>11148112912.152</v>
      </c>
      <c r="F25" s="439">
        <v>560896644</v>
      </c>
      <c r="G25" s="439">
        <v>915434485</v>
      </c>
      <c r="H25" s="439">
        <v>1149699207.434</v>
      </c>
      <c r="I25" s="439">
        <v>8786209006.5839996</v>
      </c>
      <c r="J25" s="439">
        <v>273272997</v>
      </c>
      <c r="K25" s="439">
        <v>455920319</v>
      </c>
      <c r="L25" s="439">
        <v>591630137.19510007</v>
      </c>
      <c r="M25" s="439">
        <v>4556680015.4180002</v>
      </c>
      <c r="N25" s="439">
        <v>910909</v>
      </c>
      <c r="O25" s="439">
        <v>1616595</v>
      </c>
      <c r="P25" s="439">
        <v>2355451.9181999997</v>
      </c>
      <c r="Q25" s="439">
        <v>18487676.923</v>
      </c>
      <c r="R25" s="439">
        <v>68053960</v>
      </c>
      <c r="S25" s="439">
        <v>108362579</v>
      </c>
      <c r="T25" s="439">
        <v>131007353.6962</v>
      </c>
      <c r="U25" s="439">
        <v>992583055.63199997</v>
      </c>
      <c r="V25" s="439">
        <v>218658778</v>
      </c>
      <c r="W25" s="439">
        <v>349534992</v>
      </c>
      <c r="X25" s="439">
        <v>424706264.62449992</v>
      </c>
      <c r="Y25" s="439">
        <v>3218458258.6110001</v>
      </c>
      <c r="Z25" s="493">
        <v>-33</v>
      </c>
      <c r="AA25" s="493">
        <v>-104</v>
      </c>
      <c r="AB25" s="499">
        <v>-94.557000000000002</v>
      </c>
      <c r="AC25" s="499">
        <v>-1040.472</v>
      </c>
      <c r="AD25" s="439">
        <v>96045422</v>
      </c>
      <c r="AE25" s="439">
        <v>226506485</v>
      </c>
      <c r="AF25" s="439">
        <v>397456001.10600001</v>
      </c>
      <c r="AG25" s="439">
        <v>2361904946.04</v>
      </c>
      <c r="AH25" s="439">
        <v>29302772</v>
      </c>
      <c r="AI25" s="439">
        <v>99110122</v>
      </c>
      <c r="AJ25" s="439">
        <v>174162984.4686</v>
      </c>
      <c r="AK25" s="439">
        <v>1719349121.079</v>
      </c>
      <c r="AL25" s="439">
        <v>52647530</v>
      </c>
      <c r="AM25" s="439">
        <v>86337981</v>
      </c>
      <c r="AN25" s="439">
        <v>91334898.032400027</v>
      </c>
      <c r="AO25" s="439">
        <v>164375655.07100001</v>
      </c>
    </row>
    <row r="26" spans="1:41" ht="20.149999999999999" customHeight="1">
      <c r="A26" s="441" t="s">
        <v>668</v>
      </c>
      <c r="B26" s="439">
        <v>681633346</v>
      </c>
      <c r="C26" s="439">
        <v>1168304633</v>
      </c>
      <c r="D26" s="439">
        <v>1639547492.7423</v>
      </c>
      <c r="E26" s="439">
        <v>11722769113.511999</v>
      </c>
      <c r="F26" s="439">
        <v>577606116</v>
      </c>
      <c r="G26" s="439">
        <v>931791479</v>
      </c>
      <c r="H26" s="439">
        <v>1206283083.9408</v>
      </c>
      <c r="I26" s="439">
        <v>9266280788.7000008</v>
      </c>
      <c r="J26" s="439">
        <v>284879006</v>
      </c>
      <c r="K26" s="439">
        <v>469524249</v>
      </c>
      <c r="L26" s="439">
        <v>630507751.96030009</v>
      </c>
      <c r="M26" s="439">
        <v>4888346543.2200003</v>
      </c>
      <c r="N26" s="439">
        <v>913506</v>
      </c>
      <c r="O26" s="439">
        <v>1601605</v>
      </c>
      <c r="P26" s="439">
        <v>2400512.4378000004</v>
      </c>
      <c r="Q26" s="439">
        <v>18887929.681000002</v>
      </c>
      <c r="R26" s="439">
        <v>68921882</v>
      </c>
      <c r="S26" s="439">
        <v>108523765</v>
      </c>
      <c r="T26" s="439">
        <v>133940106.7138</v>
      </c>
      <c r="U26" s="439">
        <v>1016901140.853</v>
      </c>
      <c r="V26" s="439">
        <v>222891722</v>
      </c>
      <c r="W26" s="439">
        <v>352141860</v>
      </c>
      <c r="X26" s="439">
        <v>439434712.82890004</v>
      </c>
      <c r="Y26" s="439">
        <v>3342145174.9460001</v>
      </c>
      <c r="Z26" s="493">
        <v>-29</v>
      </c>
      <c r="AA26" s="493">
        <v>-231</v>
      </c>
      <c r="AB26" s="499">
        <v>-533.63400000000001</v>
      </c>
      <c r="AC26" s="499">
        <v>-4994.8940000000002</v>
      </c>
      <c r="AD26" s="439">
        <v>104027259</v>
      </c>
      <c r="AE26" s="439">
        <v>236513385</v>
      </c>
      <c r="AF26" s="439">
        <v>433264942.43550003</v>
      </c>
      <c r="AG26" s="439">
        <v>2456493319.7059999</v>
      </c>
      <c r="AH26" s="439">
        <v>29628386</v>
      </c>
      <c r="AI26" s="439">
        <v>97759640</v>
      </c>
      <c r="AJ26" s="439">
        <v>179232232.51520002</v>
      </c>
      <c r="AK26" s="439">
        <v>1769577291.306</v>
      </c>
      <c r="AL26" s="439">
        <v>58466781</v>
      </c>
      <c r="AM26" s="439">
        <v>95014314</v>
      </c>
      <c r="AN26" s="439">
        <v>103497638.66860001</v>
      </c>
      <c r="AO26" s="439">
        <v>184341984.08399999</v>
      </c>
    </row>
    <row r="27" spans="1:41" ht="20.149999999999999" customHeight="1">
      <c r="A27" s="441" t="s">
        <v>678</v>
      </c>
      <c r="B27" s="439">
        <v>706613540</v>
      </c>
      <c r="C27" s="439">
        <v>1193999973</v>
      </c>
      <c r="D27" s="439">
        <v>1675192786.7343998</v>
      </c>
      <c r="E27" s="439">
        <v>11865645888.459</v>
      </c>
      <c r="F27" s="439">
        <v>589465655</v>
      </c>
      <c r="G27" s="439">
        <v>938951842</v>
      </c>
      <c r="H27" s="439">
        <v>1221714375.8380001</v>
      </c>
      <c r="I27" s="439">
        <v>9385078047.8180008</v>
      </c>
      <c r="J27" s="439">
        <v>293814071</v>
      </c>
      <c r="K27" s="439">
        <v>477983362</v>
      </c>
      <c r="L27" s="439">
        <v>645343942.03480005</v>
      </c>
      <c r="M27" s="439">
        <v>5003652459.9720001</v>
      </c>
      <c r="N27" s="439">
        <v>911856</v>
      </c>
      <c r="O27" s="439">
        <v>1583774</v>
      </c>
      <c r="P27" s="439">
        <v>2433134.1134000001</v>
      </c>
      <c r="Q27" s="439">
        <v>19239091.855</v>
      </c>
      <c r="R27" s="439">
        <v>68802281</v>
      </c>
      <c r="S27" s="439">
        <v>106943980</v>
      </c>
      <c r="T27" s="439">
        <v>131992242.0755</v>
      </c>
      <c r="U27" s="439">
        <v>1001478367.625</v>
      </c>
      <c r="V27" s="439">
        <v>225937447</v>
      </c>
      <c r="W27" s="439">
        <v>352440726</v>
      </c>
      <c r="X27" s="439">
        <v>441945057.61430001</v>
      </c>
      <c r="Y27" s="439">
        <v>3360708128.3660002</v>
      </c>
      <c r="Z27" s="493">
        <v>-22</v>
      </c>
      <c r="AA27" s="493">
        <v>-82</v>
      </c>
      <c r="AB27" s="499">
        <v>-94.597999999999999</v>
      </c>
      <c r="AC27" s="499">
        <v>-843.529</v>
      </c>
      <c r="AD27" s="439">
        <v>117147907</v>
      </c>
      <c r="AE27" s="439">
        <v>255048213</v>
      </c>
      <c r="AF27" s="439">
        <v>453478505.49440002</v>
      </c>
      <c r="AG27" s="439">
        <v>2480568684.1700001</v>
      </c>
      <c r="AH27" s="439">
        <v>29721854</v>
      </c>
      <c r="AI27" s="439">
        <v>96242124</v>
      </c>
      <c r="AJ27" s="439">
        <v>176388072.75570002</v>
      </c>
      <c r="AK27" s="439">
        <v>1741436959.937</v>
      </c>
      <c r="AL27" s="439">
        <v>70635540</v>
      </c>
      <c r="AM27" s="439">
        <v>113510011</v>
      </c>
      <c r="AN27" s="439">
        <v>124644781.89669999</v>
      </c>
      <c r="AO27" s="439">
        <v>223270907.37400001</v>
      </c>
    </row>
    <row r="28" spans="1:41" ht="20.149999999999999" customHeight="1">
      <c r="A28" s="441" t="s">
        <v>683</v>
      </c>
      <c r="B28" s="439">
        <v>728123750</v>
      </c>
      <c r="C28" s="439">
        <v>1215338249</v>
      </c>
      <c r="D28" s="439">
        <v>1737508378.1248999</v>
      </c>
      <c r="E28" s="439">
        <v>12298080851.684999</v>
      </c>
      <c r="F28" s="439">
        <v>606376258</v>
      </c>
      <c r="G28" s="439">
        <v>955385522</v>
      </c>
      <c r="H28" s="439">
        <v>1269471423.9836001</v>
      </c>
      <c r="I28" s="439">
        <v>9757322473.3080006</v>
      </c>
      <c r="J28" s="439">
        <v>305318449</v>
      </c>
      <c r="K28" s="439">
        <v>491188986</v>
      </c>
      <c r="L28" s="439">
        <v>678103756.58500004</v>
      </c>
      <c r="M28" s="439">
        <v>5260967009.2650003</v>
      </c>
      <c r="N28" s="439">
        <v>908271</v>
      </c>
      <c r="O28" s="439">
        <v>1555530</v>
      </c>
      <c r="P28" s="439">
        <v>2424755.7908999999</v>
      </c>
      <c r="Q28" s="439">
        <v>19134713.138999999</v>
      </c>
      <c r="R28" s="439">
        <v>69124502</v>
      </c>
      <c r="S28" s="439">
        <v>106259991</v>
      </c>
      <c r="T28" s="439">
        <v>133519577.7661</v>
      </c>
      <c r="U28" s="439">
        <v>1013966974.223</v>
      </c>
      <c r="V28" s="439">
        <v>231025036</v>
      </c>
      <c r="W28" s="439">
        <v>356381015</v>
      </c>
      <c r="X28" s="439">
        <v>455423333.8416</v>
      </c>
      <c r="Y28" s="439">
        <v>3463253776.6810002</v>
      </c>
      <c r="Z28" s="493">
        <v>-16</v>
      </c>
      <c r="AA28" s="493">
        <v>-38</v>
      </c>
      <c r="AB28" s="499">
        <v>-81.683999999999997</v>
      </c>
      <c r="AC28" s="499">
        <v>-728.84199999999998</v>
      </c>
      <c r="AD28" s="439">
        <v>121747508</v>
      </c>
      <c r="AE28" s="439">
        <v>259952765</v>
      </c>
      <c r="AF28" s="439">
        <v>468037035.82529998</v>
      </c>
      <c r="AG28" s="439">
        <v>2540759107.2189999</v>
      </c>
      <c r="AH28" s="439">
        <v>29871892</v>
      </c>
      <c r="AI28" s="439">
        <v>95222938</v>
      </c>
      <c r="AJ28" s="439">
        <v>178742220.92339998</v>
      </c>
      <c r="AK28" s="439">
        <v>1764113644.938</v>
      </c>
      <c r="AL28" s="439">
        <v>74257112</v>
      </c>
      <c r="AM28" s="439">
        <v>117827443</v>
      </c>
      <c r="AN28" s="439">
        <v>131827494.81639999</v>
      </c>
      <c r="AO28" s="439">
        <v>236612455.82600001</v>
      </c>
    </row>
    <row r="29" spans="1:41" ht="20.149999999999999" customHeight="1">
      <c r="A29" s="441" t="s">
        <v>689</v>
      </c>
      <c r="B29" s="439">
        <v>747635992</v>
      </c>
      <c r="C29" s="439">
        <v>1231356729</v>
      </c>
      <c r="D29" s="439">
        <v>1785682412.8146999</v>
      </c>
      <c r="E29" s="439">
        <v>12544512967.245001</v>
      </c>
      <c r="F29" s="439">
        <v>617730550</v>
      </c>
      <c r="G29" s="439">
        <v>961046244</v>
      </c>
      <c r="H29" s="439">
        <v>1296631257.5433998</v>
      </c>
      <c r="I29" s="439">
        <v>9976789737.2320004</v>
      </c>
      <c r="J29" s="439">
        <v>314013758</v>
      </c>
      <c r="K29" s="439">
        <v>498523251</v>
      </c>
      <c r="L29" s="439">
        <v>698986112.53709996</v>
      </c>
      <c r="M29" s="439">
        <v>5427513963.4359999</v>
      </c>
      <c r="N29" s="439">
        <v>899597</v>
      </c>
      <c r="O29" s="439">
        <v>1504730</v>
      </c>
      <c r="P29" s="439">
        <v>2354632.0018000002</v>
      </c>
      <c r="Q29" s="439">
        <v>18549852.712000001</v>
      </c>
      <c r="R29" s="439">
        <v>69249752</v>
      </c>
      <c r="S29" s="439">
        <v>105088827</v>
      </c>
      <c r="T29" s="439">
        <v>133400594.58510001</v>
      </c>
      <c r="U29" s="439">
        <v>1014142140.848</v>
      </c>
      <c r="V29" s="439">
        <v>233567443</v>
      </c>
      <c r="W29" s="439">
        <v>355929436</v>
      </c>
      <c r="X29" s="439">
        <v>461889918.41940004</v>
      </c>
      <c r="Y29" s="439">
        <v>3516583780.2360001</v>
      </c>
      <c r="Z29" s="493">
        <v>-41</v>
      </c>
      <c r="AA29" s="493">
        <v>-218</v>
      </c>
      <c r="AB29" s="499">
        <v>-230.755</v>
      </c>
      <c r="AC29" s="499">
        <v>-2159.384</v>
      </c>
      <c r="AD29" s="439">
        <v>129905483</v>
      </c>
      <c r="AE29" s="439">
        <v>270310703</v>
      </c>
      <c r="AF29" s="439">
        <v>489051386.02630001</v>
      </c>
      <c r="AG29" s="439">
        <v>2567725389.3969998</v>
      </c>
      <c r="AH29" s="439">
        <v>29766831</v>
      </c>
      <c r="AI29" s="439">
        <v>93545347</v>
      </c>
      <c r="AJ29" s="439">
        <v>178564885.40020001</v>
      </c>
      <c r="AK29" s="439">
        <v>1762415740.0769999</v>
      </c>
      <c r="AL29" s="439">
        <v>81988451</v>
      </c>
      <c r="AM29" s="439">
        <v>128677679</v>
      </c>
      <c r="AN29" s="439">
        <v>146964129.79470003</v>
      </c>
      <c r="AO29" s="439">
        <v>257933092.61199999</v>
      </c>
    </row>
    <row r="30" spans="1:41" ht="20.149999999999999" customHeight="1">
      <c r="A30" s="113" t="s">
        <v>692</v>
      </c>
      <c r="B30" s="439">
        <v>763040876</v>
      </c>
      <c r="C30" s="439">
        <v>1242445876</v>
      </c>
      <c r="D30" s="439">
        <v>1858541726.9837999</v>
      </c>
      <c r="E30" s="439">
        <v>12974177266.135</v>
      </c>
      <c r="F30" s="439">
        <v>623143004</v>
      </c>
      <c r="G30" s="439">
        <v>959213877</v>
      </c>
      <c r="H30" s="439">
        <v>1338132819.7707</v>
      </c>
      <c r="I30" s="439">
        <v>10325061372.506001</v>
      </c>
      <c r="J30" s="439">
        <v>324521099</v>
      </c>
      <c r="K30" s="439">
        <v>509165189</v>
      </c>
      <c r="L30" s="439">
        <v>736921234.42200005</v>
      </c>
      <c r="M30" s="439">
        <v>5736797681.5699997</v>
      </c>
      <c r="N30" s="439">
        <v>892291</v>
      </c>
      <c r="O30" s="439">
        <v>1476855</v>
      </c>
      <c r="P30" s="439">
        <v>2394956.8335000002</v>
      </c>
      <c r="Q30" s="439">
        <v>18951266.416000001</v>
      </c>
      <c r="R30" s="439">
        <v>69140490</v>
      </c>
      <c r="S30" s="439">
        <v>103813597</v>
      </c>
      <c r="T30" s="439">
        <v>135577887.27019998</v>
      </c>
      <c r="U30" s="439">
        <v>1032956228.605</v>
      </c>
      <c r="V30" s="439">
        <v>228589124</v>
      </c>
      <c r="W30" s="439">
        <v>344758236</v>
      </c>
      <c r="X30" s="439">
        <v>463238741.245</v>
      </c>
      <c r="Y30" s="439">
        <v>3536356195.915</v>
      </c>
      <c r="Z30" s="493">
        <v>-33</v>
      </c>
      <c r="AA30" s="493">
        <v>-56</v>
      </c>
      <c r="AB30" s="493">
        <v>-92.826999999999998</v>
      </c>
      <c r="AC30" s="493">
        <v>-827.70299999999997</v>
      </c>
      <c r="AD30" s="439">
        <v>139897905</v>
      </c>
      <c r="AE30" s="439">
        <v>283232055</v>
      </c>
      <c r="AF30" s="439">
        <v>520409000.04009998</v>
      </c>
      <c r="AG30" s="439">
        <v>2649116721.3319998</v>
      </c>
      <c r="AH30" s="439">
        <v>29639136</v>
      </c>
      <c r="AI30" s="439">
        <v>92288752</v>
      </c>
      <c r="AJ30" s="439">
        <v>181108812.88789999</v>
      </c>
      <c r="AK30" s="439">
        <v>1787739119.4760001</v>
      </c>
      <c r="AL30" s="439">
        <v>91321777</v>
      </c>
      <c r="AM30" s="439">
        <v>141456985</v>
      </c>
      <c r="AN30" s="439">
        <v>166626735.31560001</v>
      </c>
      <c r="AO30" s="439">
        <v>291454292.56300002</v>
      </c>
    </row>
    <row r="31" spans="1:41" ht="20.149999999999999" customHeight="1">
      <c r="A31" s="441" t="s">
        <v>700</v>
      </c>
      <c r="B31" s="439">
        <v>687971764</v>
      </c>
      <c r="C31" s="439">
        <v>1116527029</v>
      </c>
      <c r="D31" s="439">
        <v>1803823131.2096999</v>
      </c>
      <c r="E31" s="439">
        <v>12578526740.424</v>
      </c>
      <c r="F31" s="439">
        <v>560937899</v>
      </c>
      <c r="G31" s="439">
        <v>861498718</v>
      </c>
      <c r="H31" s="439">
        <v>1288816720.3185</v>
      </c>
      <c r="I31" s="439">
        <v>9976647346.9890003</v>
      </c>
      <c r="J31" s="439">
        <v>295326449</v>
      </c>
      <c r="K31" s="439">
        <v>462028062</v>
      </c>
      <c r="L31" s="439">
        <v>715149821.25650001</v>
      </c>
      <c r="M31" s="439">
        <v>5587016163.6099997</v>
      </c>
      <c r="N31" s="439">
        <v>794904</v>
      </c>
      <c r="O31" s="439">
        <v>1306694</v>
      </c>
      <c r="P31" s="439">
        <v>2273690.6461999998</v>
      </c>
      <c r="Q31" s="439">
        <v>18085190.741999999</v>
      </c>
      <c r="R31" s="439">
        <v>62459606</v>
      </c>
      <c r="S31" s="439">
        <v>93129599</v>
      </c>
      <c r="T31" s="439">
        <v>130285000.13689999</v>
      </c>
      <c r="U31" s="439">
        <v>994903094.903</v>
      </c>
      <c r="V31" s="439">
        <v>202356940</v>
      </c>
      <c r="W31" s="439">
        <v>305034363</v>
      </c>
      <c r="X31" s="439">
        <v>441108208.27890003</v>
      </c>
      <c r="Y31" s="439">
        <v>3376642897.7340002</v>
      </c>
      <c r="Z31" s="493">
        <v>-2</v>
      </c>
      <c r="AA31" s="493">
        <v>-3</v>
      </c>
      <c r="AB31" s="493">
        <v>-1.889</v>
      </c>
      <c r="AC31" s="493">
        <v>-17.001000000000001</v>
      </c>
      <c r="AD31" s="439">
        <v>127033867</v>
      </c>
      <c r="AE31" s="439">
        <v>255028314</v>
      </c>
      <c r="AF31" s="439">
        <v>515006412.7802</v>
      </c>
      <c r="AG31" s="439">
        <v>2601879410.4359999</v>
      </c>
      <c r="AH31" s="439">
        <v>27861266</v>
      </c>
      <c r="AI31" s="439">
        <v>86229339</v>
      </c>
      <c r="AJ31" s="439">
        <v>175718617.6807</v>
      </c>
      <c r="AK31" s="439">
        <v>1734306343.539</v>
      </c>
      <c r="AL31" s="439">
        <v>75362076</v>
      </c>
      <c r="AM31" s="439">
        <v>113443659</v>
      </c>
      <c r="AN31" s="439">
        <v>148637337.87020001</v>
      </c>
      <c r="AO31" s="439">
        <v>253182409.31</v>
      </c>
    </row>
    <row r="32" spans="1:41" ht="20.149999999999999" customHeight="1">
      <c r="A32" s="113" t="s">
        <v>701</v>
      </c>
      <c r="B32" s="439">
        <v>761656061</v>
      </c>
      <c r="C32" s="439">
        <v>1205869481</v>
      </c>
      <c r="D32" s="439">
        <v>1978095098.8534999</v>
      </c>
      <c r="E32" s="439">
        <v>13582194252.007999</v>
      </c>
      <c r="F32" s="439">
        <v>604638124</v>
      </c>
      <c r="G32" s="439">
        <v>913185737</v>
      </c>
      <c r="H32" s="439">
        <v>1398644558.5887001</v>
      </c>
      <c r="I32" s="439">
        <v>10831217613.617001</v>
      </c>
      <c r="J32" s="439">
        <v>317456353</v>
      </c>
      <c r="K32" s="439">
        <v>487756385</v>
      </c>
      <c r="L32" s="439">
        <v>772956575.4799</v>
      </c>
      <c r="M32" s="439">
        <v>6040144311.6210003</v>
      </c>
      <c r="N32" s="439">
        <v>819658</v>
      </c>
      <c r="O32" s="439">
        <v>1322128</v>
      </c>
      <c r="P32" s="439">
        <v>2341465.8021999998</v>
      </c>
      <c r="Q32" s="439">
        <v>18605057.013999999</v>
      </c>
      <c r="R32" s="439">
        <v>67665779</v>
      </c>
      <c r="S32" s="439">
        <v>99409247</v>
      </c>
      <c r="T32" s="439">
        <v>142098475.14339998</v>
      </c>
      <c r="U32" s="439">
        <v>1085835977.1270001</v>
      </c>
      <c r="V32" s="439">
        <v>218696334</v>
      </c>
      <c r="W32" s="439">
        <v>324697977</v>
      </c>
      <c r="X32" s="439">
        <v>481248042.16320002</v>
      </c>
      <c r="Y32" s="439">
        <v>3686632267.855</v>
      </c>
      <c r="Z32" s="503">
        <v>0</v>
      </c>
      <c r="AA32" s="503">
        <v>0</v>
      </c>
      <c r="AB32" s="499">
        <v>-0.30399999999999999</v>
      </c>
      <c r="AC32" s="499">
        <v>-2.7360000000000002</v>
      </c>
      <c r="AD32" s="439">
        <v>157017937</v>
      </c>
      <c r="AE32" s="439">
        <v>292683744</v>
      </c>
      <c r="AF32" s="439">
        <v>579450540.56880009</v>
      </c>
      <c r="AG32" s="439">
        <v>2750976641.1269999</v>
      </c>
      <c r="AH32" s="439">
        <v>28323281</v>
      </c>
      <c r="AI32" s="439">
        <v>85299167</v>
      </c>
      <c r="AJ32" s="439">
        <v>175257207.10420001</v>
      </c>
      <c r="AK32" s="439">
        <v>1730324012.902</v>
      </c>
      <c r="AL32" s="439">
        <v>87658809</v>
      </c>
      <c r="AM32" s="439">
        <v>130842503</v>
      </c>
      <c r="AN32" s="439">
        <v>173299015.8813</v>
      </c>
      <c r="AO32" s="439">
        <v>298288111.80500001</v>
      </c>
    </row>
    <row r="33" spans="1:41" ht="20.149999999999999" customHeight="1">
      <c r="A33" s="113"/>
      <c r="B33" s="439"/>
      <c r="C33" s="439"/>
      <c r="D33" s="439"/>
      <c r="E33" s="439"/>
      <c r="F33" s="439"/>
      <c r="G33" s="439"/>
      <c r="H33" s="439"/>
      <c r="I33" s="439"/>
      <c r="J33" s="439"/>
      <c r="K33" s="439"/>
      <c r="L33" s="439"/>
      <c r="M33" s="439"/>
      <c r="N33" s="439"/>
      <c r="O33" s="439"/>
      <c r="P33" s="439"/>
      <c r="Q33" s="439"/>
      <c r="R33" s="439"/>
      <c r="S33" s="439"/>
      <c r="T33" s="439"/>
      <c r="U33" s="439"/>
      <c r="V33" s="439"/>
      <c r="W33" s="439"/>
      <c r="X33" s="439"/>
      <c r="Y33" s="439"/>
      <c r="Z33" s="503"/>
      <c r="AA33" s="503"/>
      <c r="AB33" s="499"/>
      <c r="AC33" s="499"/>
      <c r="AD33" s="439"/>
      <c r="AE33" s="439"/>
      <c r="AF33" s="439"/>
      <c r="AG33" s="439"/>
      <c r="AH33" s="439"/>
      <c r="AI33" s="439"/>
      <c r="AJ33" s="439"/>
      <c r="AK33" s="439"/>
      <c r="AL33" s="439"/>
      <c r="AM33" s="439"/>
      <c r="AN33" s="439"/>
      <c r="AO33" s="439"/>
    </row>
    <row r="34" spans="1:41" ht="20.149999999999999" customHeight="1">
      <c r="A34" s="113"/>
      <c r="B34" s="439"/>
      <c r="C34" s="439"/>
      <c r="D34" s="439"/>
      <c r="E34" s="439"/>
      <c r="F34" s="439"/>
      <c r="G34" s="439"/>
      <c r="H34" s="439"/>
      <c r="I34" s="439"/>
      <c r="J34" s="439"/>
      <c r="K34" s="439"/>
      <c r="L34" s="439"/>
      <c r="M34" s="439"/>
      <c r="N34" s="439"/>
      <c r="O34" s="439"/>
      <c r="P34" s="439"/>
      <c r="Q34" s="439"/>
      <c r="R34" s="439"/>
      <c r="S34" s="439"/>
      <c r="T34" s="439"/>
      <c r="U34" s="439"/>
      <c r="V34" s="439"/>
      <c r="W34" s="439"/>
      <c r="X34" s="439"/>
      <c r="Y34" s="439"/>
      <c r="Z34" s="503"/>
      <c r="AA34" s="503"/>
      <c r="AB34" s="503"/>
      <c r="AC34" s="503"/>
      <c r="AD34" s="439"/>
      <c r="AE34" s="439"/>
      <c r="AF34" s="439"/>
      <c r="AG34" s="439"/>
      <c r="AH34" s="439"/>
      <c r="AI34" s="439"/>
      <c r="AJ34" s="439"/>
      <c r="AK34" s="439"/>
      <c r="AL34" s="439"/>
      <c r="AM34" s="439"/>
      <c r="AN34" s="439"/>
      <c r="AO34" s="439"/>
    </row>
    <row r="35" spans="1:41" ht="20.149999999999999" customHeight="1">
      <c r="A35" s="113"/>
      <c r="B35" s="439"/>
      <c r="C35" s="439"/>
      <c r="D35" s="439"/>
      <c r="E35" s="439"/>
      <c r="F35" s="439"/>
      <c r="G35" s="439"/>
      <c r="H35" s="439"/>
      <c r="I35" s="439"/>
      <c r="J35" s="439"/>
      <c r="K35" s="439"/>
      <c r="L35" s="439"/>
      <c r="M35" s="439"/>
      <c r="N35" s="439"/>
      <c r="O35" s="439"/>
      <c r="P35" s="439"/>
      <c r="Q35" s="439"/>
      <c r="R35" s="439"/>
      <c r="S35" s="439"/>
      <c r="T35" s="439"/>
      <c r="U35" s="439"/>
      <c r="V35" s="439"/>
      <c r="W35" s="439"/>
      <c r="X35" s="439"/>
      <c r="Y35" s="439"/>
      <c r="Z35" s="503"/>
      <c r="AA35" s="503"/>
      <c r="AB35" s="503"/>
      <c r="AC35" s="503"/>
      <c r="AD35" s="439"/>
      <c r="AE35" s="439"/>
      <c r="AF35" s="439"/>
      <c r="AG35" s="439"/>
      <c r="AH35" s="439"/>
      <c r="AI35" s="439"/>
      <c r="AJ35" s="439"/>
      <c r="AK35" s="439"/>
      <c r="AL35" s="439"/>
      <c r="AM35" s="439"/>
      <c r="AN35" s="439"/>
      <c r="AO35" s="439"/>
    </row>
    <row r="36" spans="1:41" ht="20.149999999999999" customHeight="1">
      <c r="A36" s="113"/>
      <c r="B36" s="439"/>
      <c r="C36" s="439"/>
      <c r="D36" s="439"/>
      <c r="E36" s="439"/>
      <c r="F36" s="439"/>
      <c r="G36" s="439"/>
      <c r="H36" s="439"/>
      <c r="I36" s="439"/>
      <c r="J36" s="439"/>
      <c r="K36" s="439"/>
      <c r="L36" s="439"/>
      <c r="M36" s="439"/>
      <c r="N36" s="439"/>
      <c r="O36" s="439"/>
      <c r="P36" s="439"/>
      <c r="Q36" s="439"/>
      <c r="R36" s="439"/>
      <c r="S36" s="439"/>
      <c r="T36" s="439"/>
      <c r="U36" s="439"/>
      <c r="V36" s="439"/>
      <c r="W36" s="439"/>
      <c r="X36" s="439"/>
      <c r="Y36" s="439"/>
      <c r="Z36" s="503"/>
      <c r="AA36" s="503"/>
      <c r="AB36" s="503"/>
      <c r="AC36" s="503"/>
      <c r="AD36" s="439"/>
      <c r="AE36" s="439"/>
      <c r="AF36" s="439"/>
      <c r="AG36" s="439"/>
      <c r="AH36" s="439"/>
      <c r="AI36" s="439"/>
      <c r="AJ36" s="439"/>
      <c r="AK36" s="439"/>
      <c r="AL36" s="439"/>
      <c r="AM36" s="439"/>
      <c r="AN36" s="439"/>
      <c r="AO36" s="439"/>
    </row>
    <row r="37" spans="1:41" ht="20.149999999999999" customHeight="1">
      <c r="A37" s="113"/>
      <c r="B37" s="439"/>
      <c r="C37" s="439"/>
      <c r="D37" s="439"/>
      <c r="E37" s="439"/>
      <c r="F37" s="439"/>
      <c r="G37" s="439"/>
      <c r="H37" s="439"/>
      <c r="I37" s="439"/>
      <c r="J37" s="439"/>
      <c r="K37" s="439"/>
      <c r="L37" s="439"/>
      <c r="M37" s="439"/>
      <c r="N37" s="439"/>
      <c r="O37" s="439"/>
      <c r="P37" s="439"/>
      <c r="Q37" s="439"/>
      <c r="R37" s="439"/>
      <c r="S37" s="439"/>
      <c r="T37" s="439"/>
      <c r="U37" s="439"/>
      <c r="V37" s="439"/>
      <c r="W37" s="439"/>
      <c r="X37" s="439"/>
      <c r="Y37" s="439"/>
      <c r="Z37" s="503"/>
      <c r="AA37" s="503"/>
      <c r="AB37" s="503"/>
      <c r="AC37" s="503"/>
      <c r="AD37" s="439"/>
      <c r="AE37" s="439"/>
      <c r="AF37" s="439"/>
      <c r="AG37" s="439"/>
      <c r="AH37" s="439"/>
      <c r="AI37" s="439"/>
      <c r="AJ37" s="439"/>
      <c r="AK37" s="439"/>
      <c r="AL37" s="439"/>
      <c r="AM37" s="439"/>
      <c r="AN37" s="439"/>
      <c r="AO37" s="439"/>
    </row>
    <row r="38" spans="1:41" ht="20.149999999999999" customHeight="1">
      <c r="A38" s="113"/>
      <c r="B38" s="439"/>
      <c r="C38" s="439"/>
      <c r="D38" s="439"/>
      <c r="E38" s="439"/>
      <c r="F38" s="439"/>
      <c r="G38" s="439"/>
      <c r="H38" s="439"/>
      <c r="I38" s="439"/>
      <c r="J38" s="439"/>
      <c r="K38" s="439"/>
      <c r="L38" s="439"/>
      <c r="M38" s="439"/>
      <c r="N38" s="439"/>
      <c r="O38" s="439"/>
      <c r="P38" s="439"/>
      <c r="Q38" s="439"/>
      <c r="R38" s="439"/>
      <c r="S38" s="439"/>
      <c r="T38" s="439"/>
      <c r="U38" s="439"/>
      <c r="V38" s="439"/>
      <c r="W38" s="439"/>
      <c r="X38" s="439"/>
      <c r="Y38" s="439"/>
      <c r="Z38" s="503"/>
      <c r="AA38" s="503"/>
      <c r="AB38" s="503"/>
      <c r="AC38" s="499"/>
      <c r="AD38" s="439"/>
      <c r="AE38" s="439"/>
      <c r="AF38" s="439"/>
      <c r="AG38" s="439"/>
      <c r="AH38" s="439"/>
      <c r="AI38" s="439"/>
      <c r="AJ38" s="439"/>
      <c r="AK38" s="439"/>
      <c r="AL38" s="439"/>
      <c r="AM38" s="439"/>
      <c r="AN38" s="439"/>
      <c r="AO38" s="439"/>
    </row>
    <row r="39" spans="1:41" ht="20.149999999999999" customHeight="1">
      <c r="A39" s="113"/>
      <c r="B39" s="439"/>
      <c r="C39" s="439"/>
      <c r="D39" s="439"/>
      <c r="E39" s="439"/>
      <c r="F39" s="439"/>
      <c r="G39" s="439"/>
      <c r="H39" s="439"/>
      <c r="I39" s="439"/>
      <c r="J39" s="439"/>
      <c r="K39" s="439"/>
      <c r="L39" s="439"/>
      <c r="M39" s="439"/>
      <c r="N39" s="439"/>
      <c r="O39" s="439"/>
      <c r="P39" s="439"/>
      <c r="Q39" s="439"/>
      <c r="R39" s="439"/>
      <c r="S39" s="439"/>
      <c r="T39" s="439"/>
      <c r="U39" s="439"/>
      <c r="V39" s="439"/>
      <c r="W39" s="439"/>
      <c r="X39" s="439"/>
      <c r="Y39" s="439"/>
      <c r="Z39" s="503"/>
      <c r="AA39" s="503"/>
      <c r="AB39" s="503"/>
      <c r="AC39" s="503"/>
      <c r="AD39" s="439"/>
      <c r="AE39" s="439"/>
      <c r="AF39" s="439"/>
      <c r="AG39" s="439"/>
      <c r="AH39" s="439"/>
      <c r="AI39" s="439"/>
      <c r="AJ39" s="439"/>
      <c r="AK39" s="439"/>
      <c r="AL39" s="439"/>
      <c r="AM39" s="439"/>
      <c r="AN39" s="439"/>
      <c r="AO39" s="439"/>
    </row>
    <row r="40" spans="1:41" ht="20.149999999999999" customHeight="1">
      <c r="A40" s="113"/>
      <c r="B40" s="439"/>
      <c r="C40" s="439"/>
      <c r="D40" s="439"/>
      <c r="E40" s="439"/>
      <c r="F40" s="439"/>
      <c r="G40" s="439"/>
      <c r="H40" s="439"/>
      <c r="I40" s="439"/>
      <c r="J40" s="439"/>
      <c r="K40" s="439"/>
      <c r="L40" s="439"/>
      <c r="M40" s="439"/>
      <c r="N40" s="439"/>
      <c r="O40" s="439"/>
      <c r="P40" s="439"/>
      <c r="Q40" s="439"/>
      <c r="R40" s="439"/>
      <c r="S40" s="439"/>
      <c r="T40" s="439"/>
      <c r="U40" s="439"/>
      <c r="V40" s="439"/>
      <c r="W40" s="439"/>
      <c r="X40" s="439"/>
      <c r="Y40" s="439"/>
      <c r="Z40" s="493"/>
      <c r="AA40" s="493"/>
      <c r="AB40" s="499"/>
      <c r="AC40" s="499"/>
      <c r="AD40" s="439"/>
      <c r="AE40" s="439"/>
      <c r="AF40" s="439"/>
      <c r="AG40" s="439"/>
      <c r="AH40" s="439"/>
      <c r="AI40" s="439"/>
      <c r="AJ40" s="439"/>
      <c r="AK40" s="439"/>
      <c r="AL40" s="439"/>
      <c r="AM40" s="439"/>
      <c r="AN40" s="439"/>
      <c r="AO40" s="439"/>
    </row>
    <row r="41" spans="1:41" ht="20.149999999999999" customHeight="1">
      <c r="A41" s="113"/>
      <c r="B41" s="439"/>
      <c r="C41" s="439"/>
      <c r="D41" s="439"/>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99"/>
      <c r="AC41" s="499"/>
      <c r="AD41" s="439"/>
      <c r="AE41" s="439"/>
      <c r="AF41" s="439"/>
      <c r="AG41" s="439"/>
      <c r="AH41" s="439"/>
      <c r="AI41" s="439"/>
      <c r="AJ41" s="439"/>
      <c r="AK41" s="439"/>
      <c r="AL41" s="439"/>
      <c r="AM41" s="439"/>
      <c r="AN41" s="439"/>
      <c r="AO41" s="439"/>
    </row>
    <row r="42" spans="1:41" ht="20.149999999999999" customHeight="1">
      <c r="A42" s="113"/>
      <c r="B42" s="439"/>
      <c r="C42" s="439"/>
      <c r="D42" s="439"/>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99"/>
      <c r="AC42" s="499"/>
      <c r="AD42" s="439"/>
      <c r="AE42" s="439"/>
      <c r="AF42" s="439"/>
      <c r="AG42" s="439"/>
      <c r="AH42" s="439"/>
      <c r="AI42" s="439"/>
      <c r="AJ42" s="439"/>
      <c r="AK42" s="439"/>
      <c r="AL42" s="439"/>
      <c r="AM42" s="439"/>
      <c r="AN42" s="439"/>
      <c r="AO42" s="439"/>
    </row>
    <row r="43" spans="1:41" ht="20.149999999999999" customHeight="1">
      <c r="A43" s="113"/>
      <c r="B43" s="439"/>
      <c r="C43" s="439"/>
      <c r="D43" s="439"/>
      <c r="E43" s="439"/>
      <c r="F43" s="439"/>
      <c r="G43" s="439"/>
      <c r="H43" s="439"/>
      <c r="I43" s="439"/>
      <c r="J43" s="439"/>
      <c r="K43" s="439"/>
      <c r="L43" s="439"/>
      <c r="M43" s="439"/>
      <c r="N43" s="439"/>
      <c r="O43" s="439"/>
      <c r="P43" s="439"/>
      <c r="Q43" s="439"/>
      <c r="R43" s="439"/>
      <c r="S43" s="439"/>
      <c r="T43" s="439"/>
      <c r="U43" s="439"/>
      <c r="V43" s="439"/>
      <c r="W43" s="439"/>
      <c r="X43" s="439"/>
      <c r="Y43" s="439"/>
      <c r="Z43" s="439"/>
      <c r="AA43" s="439"/>
      <c r="AB43" s="499"/>
      <c r="AC43" s="499"/>
      <c r="AD43" s="439"/>
      <c r="AE43" s="439"/>
      <c r="AF43" s="439"/>
      <c r="AG43" s="439"/>
      <c r="AH43" s="439"/>
      <c r="AI43" s="439"/>
      <c r="AJ43" s="439"/>
      <c r="AK43" s="439"/>
      <c r="AL43" s="439"/>
      <c r="AM43" s="439"/>
      <c r="AN43" s="439"/>
      <c r="AO43" s="439"/>
    </row>
    <row r="44" spans="1:41" ht="19.5" customHeight="1">
      <c r="A44" s="114"/>
      <c r="B44" s="468"/>
      <c r="C44" s="468"/>
      <c r="D44" s="468"/>
      <c r="E44" s="468"/>
      <c r="F44" s="468"/>
      <c r="G44" s="468"/>
      <c r="H44" s="468"/>
      <c r="I44" s="468"/>
      <c r="J44" s="468"/>
      <c r="K44" s="468"/>
      <c r="L44" s="468"/>
      <c r="M44" s="468"/>
      <c r="N44" s="468"/>
      <c r="O44" s="468"/>
      <c r="P44" s="468"/>
      <c r="Q44" s="468"/>
      <c r="R44" s="468"/>
      <c r="S44" s="468"/>
      <c r="T44" s="468"/>
      <c r="U44" s="468"/>
      <c r="V44" s="468"/>
      <c r="W44" s="468"/>
      <c r="X44" s="468"/>
      <c r="Y44" s="468"/>
      <c r="Z44" s="468"/>
      <c r="AA44" s="468"/>
      <c r="AB44" s="500"/>
      <c r="AC44" s="500"/>
      <c r="AD44" s="468"/>
      <c r="AE44" s="468"/>
      <c r="AF44" s="468"/>
      <c r="AG44" s="468"/>
      <c r="AH44" s="468"/>
      <c r="AI44" s="468"/>
      <c r="AJ44" s="468"/>
      <c r="AK44" s="468"/>
      <c r="AL44" s="468"/>
      <c r="AM44" s="468"/>
      <c r="AN44" s="468"/>
      <c r="AO44" s="468"/>
    </row>
    <row r="45" spans="1:41">
      <c r="A45" s="440"/>
      <c r="B45" s="440"/>
      <c r="C45" s="440" t="s">
        <v>685</v>
      </c>
      <c r="S45" s="440"/>
      <c r="AH45" s="429"/>
      <c r="AI45" s="440"/>
      <c r="AJ45" s="429"/>
      <c r="AK45" s="429"/>
    </row>
    <row r="46" spans="1:41">
      <c r="A46" s="409"/>
      <c r="V46" s="428"/>
      <c r="W46" s="428"/>
      <c r="X46" s="428"/>
      <c r="Y46" s="428"/>
    </row>
    <row r="47" spans="1:41">
      <c r="B47" s="504"/>
      <c r="C47" s="504"/>
      <c r="D47" s="504"/>
      <c r="E47" s="504"/>
      <c r="F47" s="504"/>
      <c r="G47" s="504"/>
      <c r="H47" s="504"/>
      <c r="I47" s="504"/>
      <c r="J47" s="504"/>
      <c r="K47" s="504"/>
      <c r="L47" s="504"/>
      <c r="M47" s="504"/>
      <c r="N47" s="504"/>
      <c r="O47" s="504"/>
      <c r="P47" s="504"/>
      <c r="Q47" s="504"/>
      <c r="R47" s="504"/>
      <c r="S47" s="504"/>
      <c r="T47" s="504"/>
      <c r="U47" s="504"/>
      <c r="V47" s="504"/>
      <c r="W47" s="504"/>
      <c r="X47" s="504"/>
      <c r="Y47" s="504"/>
      <c r="Z47" s="504"/>
      <c r="AA47" s="504"/>
      <c r="AB47" s="504"/>
      <c r="AC47" s="504"/>
      <c r="AD47" s="504"/>
      <c r="AE47" s="504"/>
      <c r="AF47" s="504"/>
      <c r="AG47" s="504"/>
      <c r="AH47" s="504"/>
      <c r="AI47" s="504"/>
      <c r="AJ47" s="504"/>
      <c r="AK47" s="504"/>
      <c r="AL47" s="504"/>
      <c r="AM47" s="504"/>
      <c r="AN47" s="504"/>
      <c r="AO47" s="504"/>
    </row>
    <row r="48" spans="1:41">
      <c r="V48" s="428"/>
      <c r="W48" s="428"/>
      <c r="X48" s="428"/>
      <c r="Y48" s="428"/>
    </row>
    <row r="49" spans="2:41">
      <c r="B49" s="504"/>
      <c r="C49" s="504"/>
      <c r="D49" s="504"/>
      <c r="E49" s="504"/>
      <c r="F49" s="504"/>
      <c r="G49" s="504"/>
      <c r="H49" s="504"/>
      <c r="I49" s="504"/>
      <c r="J49" s="504"/>
      <c r="K49" s="504"/>
      <c r="L49" s="504"/>
      <c r="M49" s="504"/>
      <c r="N49" s="504"/>
      <c r="O49" s="504"/>
      <c r="P49" s="504"/>
      <c r="Q49" s="504"/>
      <c r="R49" s="504"/>
      <c r="S49" s="504"/>
      <c r="T49" s="504"/>
      <c r="U49" s="504"/>
      <c r="V49" s="504"/>
      <c r="W49" s="504"/>
      <c r="X49" s="504"/>
      <c r="Y49" s="504"/>
      <c r="Z49" s="504"/>
      <c r="AA49" s="504"/>
      <c r="AB49" s="504"/>
      <c r="AC49" s="504"/>
      <c r="AD49" s="504"/>
      <c r="AE49" s="504"/>
      <c r="AF49" s="504"/>
      <c r="AG49" s="504"/>
      <c r="AH49" s="504"/>
      <c r="AI49" s="504"/>
      <c r="AJ49" s="504"/>
      <c r="AK49" s="504"/>
      <c r="AL49" s="504"/>
      <c r="AM49" s="504"/>
      <c r="AN49" s="504"/>
      <c r="AO49" s="504"/>
    </row>
    <row r="50" spans="2:41">
      <c r="B50" s="495"/>
      <c r="C50" s="495"/>
      <c r="D50" s="495"/>
      <c r="E50" s="495"/>
      <c r="F50" s="495"/>
      <c r="G50" s="495"/>
      <c r="H50" s="495"/>
      <c r="I50" s="495"/>
      <c r="J50" s="495"/>
      <c r="K50" s="495"/>
      <c r="L50" s="495"/>
      <c r="M50" s="495"/>
      <c r="N50" s="495"/>
      <c r="O50" s="495"/>
      <c r="P50" s="495"/>
      <c r="Q50" s="495"/>
      <c r="R50" s="495"/>
      <c r="S50" s="495"/>
      <c r="T50" s="495"/>
      <c r="U50" s="495"/>
      <c r="V50" s="495"/>
      <c r="W50" s="495"/>
      <c r="X50" s="495"/>
      <c r="Y50" s="495"/>
      <c r="Z50" s="495"/>
      <c r="AA50" s="495"/>
      <c r="AB50" s="495"/>
      <c r="AC50" s="495"/>
      <c r="AD50" s="495"/>
      <c r="AE50" s="495"/>
      <c r="AF50" s="495"/>
      <c r="AG50" s="495"/>
      <c r="AH50" s="495"/>
      <c r="AI50" s="495"/>
      <c r="AJ50" s="495"/>
      <c r="AK50" s="495"/>
      <c r="AL50" s="495"/>
      <c r="AM50" s="495"/>
      <c r="AN50" s="495"/>
      <c r="AO50" s="495"/>
    </row>
    <row r="51" spans="2:41">
      <c r="B51" s="495"/>
      <c r="C51" s="495"/>
      <c r="D51" s="495"/>
      <c r="E51" s="495"/>
      <c r="F51" s="495"/>
      <c r="G51" s="495"/>
      <c r="H51" s="495"/>
      <c r="I51" s="495"/>
      <c r="J51" s="495"/>
      <c r="K51" s="495"/>
      <c r="L51" s="495"/>
      <c r="M51" s="495"/>
      <c r="N51" s="495"/>
      <c r="O51" s="495"/>
      <c r="P51" s="495"/>
      <c r="Q51" s="495"/>
      <c r="R51" s="495"/>
      <c r="S51" s="495"/>
      <c r="T51" s="495"/>
      <c r="U51" s="495"/>
      <c r="V51" s="495"/>
      <c r="W51" s="495"/>
      <c r="X51" s="495"/>
      <c r="Y51" s="495"/>
      <c r="Z51" s="495"/>
      <c r="AA51" s="495"/>
      <c r="AB51" s="495"/>
      <c r="AC51" s="495"/>
      <c r="AD51" s="495"/>
      <c r="AE51" s="495"/>
      <c r="AF51" s="495"/>
      <c r="AG51" s="495"/>
      <c r="AH51" s="495"/>
      <c r="AI51" s="495"/>
      <c r="AJ51" s="495"/>
      <c r="AK51" s="495"/>
      <c r="AL51" s="495"/>
      <c r="AM51" s="495"/>
      <c r="AN51" s="495"/>
      <c r="AO51" s="495"/>
    </row>
    <row r="52" spans="2:41">
      <c r="V52" s="428"/>
      <c r="W52" s="428"/>
      <c r="X52" s="428"/>
      <c r="Y52" s="428"/>
    </row>
    <row r="53" spans="2:41">
      <c r="V53" s="428"/>
      <c r="W53" s="428"/>
      <c r="X53" s="428"/>
      <c r="Y53" s="428"/>
    </row>
    <row r="54" spans="2:41">
      <c r="V54" s="428"/>
      <c r="W54" s="428"/>
      <c r="X54" s="428"/>
      <c r="Y54" s="428"/>
    </row>
    <row r="55" spans="2:41">
      <c r="V55" s="428"/>
      <c r="W55" s="428"/>
      <c r="X55" s="428"/>
      <c r="Y55" s="428"/>
    </row>
    <row r="56" spans="2:41">
      <c r="V56" s="428"/>
      <c r="W56" s="428"/>
      <c r="X56" s="428"/>
      <c r="Y56" s="428"/>
    </row>
    <row r="57" spans="2:41">
      <c r="V57" s="428"/>
      <c r="W57" s="428"/>
      <c r="X57" s="428"/>
      <c r="Y57" s="428"/>
    </row>
    <row r="58" spans="2:41">
      <c r="V58" s="428"/>
      <c r="W58" s="428"/>
      <c r="X58" s="428"/>
      <c r="Y58" s="428"/>
    </row>
    <row r="59" spans="2:41">
      <c r="V59" s="428"/>
      <c r="W59" s="428"/>
      <c r="X59" s="428"/>
      <c r="Y59" s="428"/>
    </row>
    <row r="60" spans="2:41">
      <c r="V60" s="428"/>
      <c r="W60" s="428"/>
      <c r="X60" s="428"/>
      <c r="Y60" s="428"/>
    </row>
    <row r="61" spans="2:41">
      <c r="V61" s="428"/>
      <c r="W61" s="428"/>
      <c r="X61" s="428"/>
      <c r="Y61" s="428"/>
    </row>
    <row r="62" spans="2:41">
      <c r="V62" s="428"/>
      <c r="W62" s="428"/>
      <c r="X62" s="428"/>
      <c r="Y62" s="428"/>
    </row>
    <row r="63" spans="2:41">
      <c r="V63" s="428"/>
      <c r="W63" s="428"/>
      <c r="X63" s="428"/>
      <c r="Y63" s="428"/>
    </row>
    <row r="64" spans="2:41">
      <c r="V64" s="428"/>
      <c r="W64" s="428"/>
      <c r="X64" s="428"/>
      <c r="Y64" s="428"/>
    </row>
    <row r="65" spans="22:25">
      <c r="V65" s="428"/>
      <c r="W65" s="428"/>
      <c r="X65" s="428"/>
      <c r="Y65" s="428"/>
    </row>
    <row r="66" spans="22:25">
      <c r="V66" s="428"/>
      <c r="W66" s="428"/>
      <c r="X66" s="428"/>
      <c r="Y66" s="428"/>
    </row>
    <row r="67" spans="22:25">
      <c r="V67" s="428"/>
      <c r="W67" s="428"/>
      <c r="X67" s="428"/>
      <c r="Y67" s="428"/>
    </row>
    <row r="68" spans="22:25">
      <c r="V68" s="428"/>
      <c r="W68" s="428"/>
      <c r="X68" s="428"/>
      <c r="Y68" s="428"/>
    </row>
    <row r="69" spans="22:25">
      <c r="V69" s="428"/>
      <c r="W69" s="428"/>
      <c r="X69" s="428"/>
      <c r="Y69" s="428"/>
    </row>
    <row r="70" spans="22:25">
      <c r="V70" s="428"/>
      <c r="W70" s="428"/>
      <c r="X70" s="428"/>
      <c r="Y70" s="428"/>
    </row>
    <row r="71" spans="22:25">
      <c r="V71" s="428"/>
      <c r="W71" s="428"/>
      <c r="X71" s="428"/>
      <c r="Y71" s="428"/>
    </row>
    <row r="72" spans="22:25">
      <c r="V72" s="428"/>
      <c r="W72" s="428"/>
      <c r="X72" s="428"/>
      <c r="Y72" s="428"/>
    </row>
    <row r="73" spans="22:25">
      <c r="V73" s="428"/>
      <c r="W73" s="428"/>
      <c r="X73" s="428"/>
      <c r="Y73" s="428"/>
    </row>
    <row r="74" spans="22:25">
      <c r="V74" s="428"/>
      <c r="W74" s="428"/>
      <c r="X74" s="428"/>
      <c r="Y74" s="428"/>
    </row>
    <row r="75" spans="22:25">
      <c r="V75" s="428"/>
      <c r="W75" s="428"/>
      <c r="X75" s="428"/>
      <c r="Y75" s="428"/>
    </row>
    <row r="76" spans="22:25">
      <c r="V76" s="428"/>
      <c r="W76" s="428"/>
      <c r="X76" s="428"/>
      <c r="Y76" s="428"/>
    </row>
    <row r="77" spans="22:25">
      <c r="V77" s="428"/>
      <c r="W77" s="428"/>
      <c r="X77" s="428"/>
      <c r="Y77" s="428"/>
    </row>
    <row r="78" spans="22:25">
      <c r="V78" s="428"/>
      <c r="W78" s="428"/>
      <c r="X78" s="428"/>
      <c r="Y78" s="428"/>
    </row>
    <row r="79" spans="22:25">
      <c r="V79" s="428"/>
      <c r="W79" s="428"/>
      <c r="X79" s="428"/>
      <c r="Y79" s="428"/>
    </row>
    <row r="80" spans="22:25">
      <c r="V80" s="428"/>
      <c r="W80" s="428"/>
      <c r="X80" s="428"/>
      <c r="Y80" s="428"/>
    </row>
    <row r="81" spans="22:25">
      <c r="V81" s="428"/>
      <c r="W81" s="428"/>
      <c r="X81" s="428"/>
      <c r="Y81" s="428"/>
    </row>
    <row r="82" spans="22:25">
      <c r="V82" s="428"/>
      <c r="W82" s="428"/>
      <c r="X82" s="428"/>
      <c r="Y82" s="428"/>
    </row>
    <row r="83" spans="22:25">
      <c r="V83" s="428"/>
      <c r="W83" s="428"/>
      <c r="X83" s="428"/>
      <c r="Y83" s="428"/>
    </row>
    <row r="84" spans="22:25">
      <c r="V84" s="428"/>
      <c r="W84" s="428"/>
      <c r="X84" s="428"/>
      <c r="Y84" s="428"/>
    </row>
    <row r="85" spans="22:25">
      <c r="V85" s="428"/>
      <c r="W85" s="428"/>
      <c r="X85" s="428"/>
      <c r="Y85" s="428"/>
    </row>
    <row r="86" spans="22:25">
      <c r="V86" s="428"/>
      <c r="W86" s="428"/>
      <c r="X86" s="428"/>
      <c r="Y86" s="428"/>
    </row>
    <row r="87" spans="22:25">
      <c r="V87" s="428"/>
      <c r="W87" s="428"/>
      <c r="X87" s="428"/>
      <c r="Y87" s="428"/>
    </row>
    <row r="88" spans="22:25">
      <c r="V88" s="428"/>
      <c r="W88" s="428"/>
      <c r="X88" s="428"/>
      <c r="Y88" s="428"/>
    </row>
    <row r="89" spans="22:25">
      <c r="V89" s="428"/>
      <c r="W89" s="428"/>
      <c r="X89" s="428"/>
      <c r="Y89" s="428"/>
    </row>
    <row r="90" spans="22:25">
      <c r="V90" s="428"/>
      <c r="W90" s="428"/>
      <c r="X90" s="428"/>
      <c r="Y90" s="428"/>
    </row>
    <row r="91" spans="22:25">
      <c r="V91" s="428"/>
      <c r="W91" s="428"/>
      <c r="X91" s="428"/>
      <c r="Y91" s="428"/>
    </row>
    <row r="92" spans="22:25">
      <c r="V92" s="428"/>
      <c r="W92" s="428"/>
      <c r="X92" s="428"/>
      <c r="Y92" s="428"/>
    </row>
    <row r="93" spans="22:25">
      <c r="V93" s="428"/>
      <c r="W93" s="428"/>
      <c r="X93" s="428"/>
      <c r="Y93" s="428"/>
    </row>
    <row r="94" spans="22:25">
      <c r="V94" s="428"/>
      <c r="W94" s="428"/>
      <c r="X94" s="428"/>
      <c r="Y94" s="428"/>
    </row>
    <row r="95" spans="22:25">
      <c r="V95" s="428"/>
      <c r="W95" s="428"/>
      <c r="X95" s="428"/>
      <c r="Y95" s="428"/>
    </row>
    <row r="96" spans="22:25">
      <c r="V96" s="428"/>
      <c r="W96" s="428"/>
      <c r="X96" s="428"/>
      <c r="Y96" s="428"/>
    </row>
    <row r="97" spans="22:25">
      <c r="V97" s="428"/>
      <c r="W97" s="428"/>
      <c r="X97" s="428"/>
      <c r="Y97" s="428"/>
    </row>
    <row r="98" spans="22:25">
      <c r="V98" s="428"/>
      <c r="W98" s="428"/>
      <c r="X98" s="428"/>
      <c r="Y98" s="428"/>
    </row>
    <row r="99" spans="22:25">
      <c r="V99" s="428"/>
      <c r="W99" s="428"/>
      <c r="X99" s="428"/>
      <c r="Y99" s="428"/>
    </row>
    <row r="100" spans="22:25">
      <c r="V100" s="428"/>
      <c r="W100" s="428"/>
      <c r="X100" s="428"/>
      <c r="Y100" s="428"/>
    </row>
    <row r="101" spans="22:25">
      <c r="V101" s="428"/>
      <c r="W101" s="428"/>
      <c r="X101" s="428"/>
      <c r="Y101" s="428"/>
    </row>
    <row r="102" spans="22:25">
      <c r="V102" s="428"/>
      <c r="W102" s="428"/>
      <c r="X102" s="428"/>
      <c r="Y102" s="428"/>
    </row>
    <row r="103" spans="22:25">
      <c r="V103" s="428"/>
      <c r="W103" s="428"/>
      <c r="X103" s="428"/>
      <c r="Y103" s="428"/>
    </row>
    <row r="104" spans="22:25">
      <c r="V104" s="428"/>
      <c r="W104" s="428"/>
      <c r="X104" s="428"/>
      <c r="Y104" s="428"/>
    </row>
    <row r="105" spans="22:25">
      <c r="V105" s="428"/>
      <c r="W105" s="428"/>
      <c r="X105" s="428"/>
      <c r="Y105" s="428"/>
    </row>
    <row r="106" spans="22:25">
      <c r="V106" s="428"/>
      <c r="W106" s="428"/>
      <c r="X106" s="428"/>
      <c r="Y106" s="428"/>
    </row>
    <row r="107" spans="22:25">
      <c r="V107" s="428"/>
      <c r="W107" s="428"/>
      <c r="X107" s="428"/>
      <c r="Y107" s="428"/>
    </row>
    <row r="108" spans="22:25">
      <c r="V108" s="428"/>
      <c r="W108" s="428"/>
      <c r="X108" s="428"/>
      <c r="Y108" s="428"/>
    </row>
    <row r="109" spans="22:25">
      <c r="V109" s="428"/>
      <c r="W109" s="428"/>
      <c r="X109" s="428"/>
      <c r="Y109" s="428"/>
    </row>
    <row r="110" spans="22:25">
      <c r="V110" s="428"/>
      <c r="W110" s="428"/>
      <c r="X110" s="428"/>
      <c r="Y110" s="428"/>
    </row>
    <row r="111" spans="22:25">
      <c r="V111" s="428"/>
      <c r="W111" s="428"/>
      <c r="X111" s="428"/>
      <c r="Y111" s="428"/>
    </row>
    <row r="112" spans="22:25">
      <c r="V112" s="428"/>
      <c r="W112" s="428"/>
      <c r="X112" s="428"/>
      <c r="Y112" s="428"/>
    </row>
  </sheetData>
  <customSheetViews>
    <customSheetView guid="{6F28069D-A7F4-41D2-AA1B-4487F97E36F1}" showPageBreaks="1" printArea="1" showRuler="0">
      <colBreaks count="1" manualBreakCount="1">
        <brk id="17" max="43" man="1"/>
      </colBreaks>
      <pageMargins left="0.19685039370078741" right="0.19685039370078741" top="0.98425196850393704" bottom="0" header="0.51181102362204722" footer="0.51181102362204722"/>
      <pageSetup paperSize="8" scale="90" orientation="landscape" horizontalDpi="4294967292" r:id="rId1"/>
      <headerFooter alignWithMargins="0"/>
    </customSheetView>
  </customSheetViews>
  <mergeCells count="16">
    <mergeCell ref="C1:Q1"/>
    <mergeCell ref="S1:AG1"/>
    <mergeCell ref="AI1:AO1"/>
    <mergeCell ref="R3:U4"/>
    <mergeCell ref="F3:I4"/>
    <mergeCell ref="J3:M4"/>
    <mergeCell ref="A2:Q2"/>
    <mergeCell ref="R2:AG2"/>
    <mergeCell ref="A3:A5"/>
    <mergeCell ref="B3:E4"/>
    <mergeCell ref="N3:Q4"/>
    <mergeCell ref="V3:Y4"/>
    <mergeCell ref="AH3:AK4"/>
    <mergeCell ref="AL3:AO4"/>
    <mergeCell ref="Z3:AC4"/>
    <mergeCell ref="AD3:AG4"/>
  </mergeCells>
  <phoneticPr fontId="2"/>
  <pageMargins left="0.19685039370078741" right="0.19685039370078741" top="0.59055118110236227" bottom="0" header="0.51181102362204722" footer="0.51181102362204722"/>
  <pageSetup paperSize="9" scale="56" orientation="landscape" r:id="rId2"/>
  <headerFooter alignWithMargins="0"/>
  <colBreaks count="1" manualBreakCount="1">
    <brk id="18" max="44"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53673-8F38-407A-A971-6B1A78A1210E}">
  <dimension ref="A1:AH55"/>
  <sheetViews>
    <sheetView zoomScale="75" zoomScaleNormal="75" workbookViewId="0">
      <pane xSplit="3" ySplit="6" topLeftCell="D7" activePane="bottomRight" state="frozen"/>
      <selection pane="topRight"/>
      <selection pane="bottomLeft"/>
      <selection pane="bottomRight"/>
    </sheetView>
  </sheetViews>
  <sheetFormatPr defaultColWidth="9" defaultRowHeight="13"/>
  <cols>
    <col min="1" max="1" width="3.36328125" style="523" customWidth="1"/>
    <col min="2" max="2" width="18.453125" style="523" customWidth="1"/>
    <col min="3" max="3" width="12.7265625" style="523" customWidth="1"/>
    <col min="4" max="18" width="16.90625" style="523" customWidth="1"/>
    <col min="19" max="19" width="3.36328125" style="523" customWidth="1"/>
    <col min="20" max="20" width="17.453125" style="523" customWidth="1"/>
    <col min="21" max="21" width="7.36328125" style="523" customWidth="1"/>
    <col min="22" max="26" width="14.453125" style="523" customWidth="1"/>
    <col min="27" max="28" width="16.7265625" style="523" bestFit="1" customWidth="1"/>
    <col min="29" max="29" width="13.90625" style="523" customWidth="1"/>
    <col min="30" max="30" width="14.6328125" style="523" customWidth="1"/>
    <col min="31" max="31" width="9" style="523"/>
    <col min="32" max="34" width="9" style="542"/>
    <col min="35" max="16384" width="9" style="523"/>
  </cols>
  <sheetData>
    <row r="1" spans="1:34" ht="27.75" customHeight="1">
      <c r="A1" s="522" t="s">
        <v>243</v>
      </c>
      <c r="D1" s="932" t="s">
        <v>357</v>
      </c>
      <c r="E1" s="932"/>
      <c r="F1" s="932"/>
      <c r="G1" s="932"/>
      <c r="H1" s="932"/>
      <c r="I1" s="932"/>
      <c r="J1" s="932"/>
      <c r="K1" s="932"/>
      <c r="L1" s="932"/>
      <c r="M1" s="932"/>
      <c r="N1" s="932"/>
      <c r="O1" s="932"/>
      <c r="P1" s="932"/>
      <c r="Q1" s="932"/>
      <c r="R1" s="932"/>
      <c r="S1" s="522" t="s">
        <v>244</v>
      </c>
      <c r="V1" s="932" t="s">
        <v>357</v>
      </c>
      <c r="W1" s="932"/>
      <c r="X1" s="932"/>
      <c r="Y1" s="932"/>
      <c r="Z1" s="932"/>
      <c r="AA1" s="932"/>
      <c r="AB1" s="932"/>
      <c r="AC1" s="932"/>
      <c r="AD1" s="932"/>
      <c r="AF1" s="524"/>
      <c r="AG1" s="524"/>
      <c r="AH1" s="524"/>
    </row>
    <row r="2" spans="1:34" ht="21.75" customHeight="1" thickBot="1">
      <c r="A2" s="525" t="s">
        <v>64</v>
      </c>
      <c r="B2" s="524"/>
      <c r="C2" s="526"/>
      <c r="D2" s="526"/>
      <c r="E2" s="524"/>
      <c r="F2" s="524"/>
      <c r="G2" s="524"/>
      <c r="H2" s="524"/>
      <c r="I2" s="524"/>
      <c r="P2" s="527"/>
      <c r="Q2" s="528"/>
      <c r="R2" s="529" t="s">
        <v>715</v>
      </c>
      <c r="S2" s="525" t="s">
        <v>64</v>
      </c>
      <c r="T2" s="524"/>
      <c r="U2" s="526"/>
      <c r="V2" s="526"/>
      <c r="W2" s="524"/>
      <c r="X2" s="524"/>
      <c r="Y2" s="524"/>
      <c r="Z2" s="524"/>
      <c r="AA2" s="524"/>
      <c r="AB2" s="526"/>
      <c r="AC2" s="530"/>
      <c r="AD2" s="529" t="s">
        <v>715</v>
      </c>
      <c r="AF2" s="524"/>
      <c r="AG2" s="524"/>
      <c r="AH2" s="524"/>
    </row>
    <row r="3" spans="1:34" ht="18" customHeight="1">
      <c r="A3" s="531"/>
      <c r="B3" s="532"/>
      <c r="C3" s="533"/>
      <c r="D3" s="921" t="s">
        <v>65</v>
      </c>
      <c r="E3" s="933"/>
      <c r="F3" s="934"/>
      <c r="G3" s="534" t="s">
        <v>128</v>
      </c>
      <c r="H3" s="535"/>
      <c r="I3" s="535"/>
      <c r="J3" s="536"/>
      <c r="K3" s="535"/>
      <c r="L3" s="535"/>
      <c r="M3" s="536"/>
      <c r="N3" s="535"/>
      <c r="O3" s="535"/>
      <c r="P3" s="534"/>
      <c r="Q3" s="535"/>
      <c r="R3" s="537"/>
      <c r="S3" s="531"/>
      <c r="T3" s="538"/>
      <c r="U3" s="539"/>
      <c r="V3" s="534" t="s">
        <v>128</v>
      </c>
      <c r="W3" s="535"/>
      <c r="X3" s="535"/>
      <c r="Y3" s="536"/>
      <c r="Z3" s="535"/>
      <c r="AA3" s="537"/>
      <c r="AB3" s="540"/>
      <c r="AC3" s="538" t="s">
        <v>129</v>
      </c>
      <c r="AD3" s="541"/>
    </row>
    <row r="4" spans="1:34" ht="18" customHeight="1" thickBot="1">
      <c r="A4" s="543" t="s">
        <v>66</v>
      </c>
      <c r="B4" s="544"/>
      <c r="C4" s="545" t="s">
        <v>67</v>
      </c>
      <c r="D4" s="935"/>
      <c r="E4" s="936"/>
      <c r="F4" s="937"/>
      <c r="G4" s="546"/>
      <c r="H4" s="547" t="s">
        <v>526</v>
      </c>
      <c r="I4" s="548"/>
      <c r="J4" s="549" t="s">
        <v>0</v>
      </c>
      <c r="K4" s="550" t="s">
        <v>46</v>
      </c>
      <c r="L4" s="551"/>
      <c r="M4" s="552" t="s">
        <v>430</v>
      </c>
      <c r="N4" s="547"/>
      <c r="O4" s="553"/>
      <c r="P4" s="547" t="s">
        <v>420</v>
      </c>
      <c r="Q4" s="547"/>
      <c r="R4" s="554"/>
      <c r="S4" s="543" t="s">
        <v>99</v>
      </c>
      <c r="T4" s="555"/>
      <c r="U4" s="556"/>
      <c r="V4" s="927" t="s">
        <v>237</v>
      </c>
      <c r="W4" s="928"/>
      <c r="X4" s="929"/>
      <c r="Y4" s="930" t="s">
        <v>405</v>
      </c>
      <c r="Z4" s="928"/>
      <c r="AA4" s="931"/>
      <c r="AB4" s="557"/>
      <c r="AC4" s="558"/>
      <c r="AD4" s="559"/>
    </row>
    <row r="5" spans="1:34" s="571" customFormat="1" ht="18" customHeight="1" thickBot="1">
      <c r="A5" s="560"/>
      <c r="B5" s="561"/>
      <c r="C5" s="562"/>
      <c r="D5" s="563" t="s">
        <v>520</v>
      </c>
      <c r="E5" s="563" t="s">
        <v>543</v>
      </c>
      <c r="F5" s="564" t="s">
        <v>544</v>
      </c>
      <c r="G5" s="565" t="s">
        <v>520</v>
      </c>
      <c r="H5" s="563" t="s">
        <v>543</v>
      </c>
      <c r="I5" s="566" t="s">
        <v>544</v>
      </c>
      <c r="J5" s="563" t="s">
        <v>520</v>
      </c>
      <c r="K5" s="563" t="s">
        <v>543</v>
      </c>
      <c r="L5" s="564" t="s">
        <v>544</v>
      </c>
      <c r="M5" s="563" t="s">
        <v>520</v>
      </c>
      <c r="N5" s="563" t="s">
        <v>543</v>
      </c>
      <c r="O5" s="563" t="s">
        <v>544</v>
      </c>
      <c r="P5" s="567" t="s">
        <v>520</v>
      </c>
      <c r="Q5" s="563" t="s">
        <v>543</v>
      </c>
      <c r="R5" s="568" t="s">
        <v>544</v>
      </c>
      <c r="S5" s="560"/>
      <c r="T5" s="569"/>
      <c r="U5" s="570"/>
      <c r="V5" s="565" t="s">
        <v>520</v>
      </c>
      <c r="W5" s="563" t="s">
        <v>543</v>
      </c>
      <c r="X5" s="566" t="s">
        <v>544</v>
      </c>
      <c r="Y5" s="563" t="s">
        <v>520</v>
      </c>
      <c r="Z5" s="563" t="s">
        <v>543</v>
      </c>
      <c r="AA5" s="568" t="s">
        <v>544</v>
      </c>
      <c r="AB5" s="563" t="s">
        <v>520</v>
      </c>
      <c r="AC5" s="563" t="s">
        <v>543</v>
      </c>
      <c r="AD5" s="568" t="s">
        <v>544</v>
      </c>
      <c r="AF5" s="542"/>
      <c r="AG5" s="542"/>
      <c r="AH5" s="542"/>
    </row>
    <row r="6" spans="1:34" s="571" customFormat="1" ht="14.25" customHeight="1">
      <c r="A6" s="572"/>
      <c r="B6" s="573"/>
      <c r="C6" s="533"/>
      <c r="D6" s="574" t="s">
        <v>522</v>
      </c>
      <c r="E6" s="575" t="s">
        <v>545</v>
      </c>
      <c r="F6" s="576" t="s">
        <v>623</v>
      </c>
      <c r="G6" s="577" t="s">
        <v>522</v>
      </c>
      <c r="H6" s="575" t="s">
        <v>545</v>
      </c>
      <c r="I6" s="578" t="s">
        <v>623</v>
      </c>
      <c r="J6" s="575" t="s">
        <v>522</v>
      </c>
      <c r="K6" s="575" t="s">
        <v>545</v>
      </c>
      <c r="L6" s="576" t="s">
        <v>623</v>
      </c>
      <c r="M6" s="575" t="s">
        <v>522</v>
      </c>
      <c r="N6" s="575" t="s">
        <v>545</v>
      </c>
      <c r="O6" s="575" t="s">
        <v>623</v>
      </c>
      <c r="P6" s="574" t="s">
        <v>522</v>
      </c>
      <c r="Q6" s="575" t="s">
        <v>545</v>
      </c>
      <c r="R6" s="579" t="s">
        <v>623</v>
      </c>
      <c r="S6" s="580"/>
      <c r="T6" s="581"/>
      <c r="U6" s="582"/>
      <c r="V6" s="583" t="s">
        <v>522</v>
      </c>
      <c r="W6" s="575" t="s">
        <v>545</v>
      </c>
      <c r="X6" s="578" t="s">
        <v>623</v>
      </c>
      <c r="Y6" s="575" t="s">
        <v>522</v>
      </c>
      <c r="Z6" s="575" t="s">
        <v>545</v>
      </c>
      <c r="AA6" s="579" t="s">
        <v>623</v>
      </c>
      <c r="AB6" s="574" t="s">
        <v>522</v>
      </c>
      <c r="AC6" s="575" t="s">
        <v>545</v>
      </c>
      <c r="AD6" s="579" t="s">
        <v>623</v>
      </c>
      <c r="AF6" s="542"/>
      <c r="AG6" s="542"/>
      <c r="AH6" s="542"/>
    </row>
    <row r="7" spans="1:34" s="598" customFormat="1" ht="29.25" customHeight="1" thickBot="1">
      <c r="A7" s="584" t="s">
        <v>68</v>
      </c>
      <c r="B7" s="585"/>
      <c r="C7" s="586">
        <v>1128007</v>
      </c>
      <c r="D7" s="587">
        <v>499675667</v>
      </c>
      <c r="E7" s="588">
        <v>789085865</v>
      </c>
      <c r="F7" s="589">
        <v>1114914295.631</v>
      </c>
      <c r="G7" s="590">
        <v>471234397</v>
      </c>
      <c r="H7" s="588">
        <v>701038951</v>
      </c>
      <c r="I7" s="590">
        <v>953637551.26699996</v>
      </c>
      <c r="J7" s="591">
        <v>256872490</v>
      </c>
      <c r="K7" s="591">
        <v>372038203</v>
      </c>
      <c r="L7" s="592">
        <v>527330684.51699996</v>
      </c>
      <c r="M7" s="591">
        <v>143813361</v>
      </c>
      <c r="N7" s="591">
        <v>215622119</v>
      </c>
      <c r="O7" s="591">
        <v>265092534.58200002</v>
      </c>
      <c r="P7" s="593">
        <v>48400882</v>
      </c>
      <c r="Q7" s="591">
        <v>75363384</v>
      </c>
      <c r="R7" s="594">
        <v>91340076.888999999</v>
      </c>
      <c r="S7" s="595" t="s">
        <v>68</v>
      </c>
      <c r="T7" s="595"/>
      <c r="U7" s="596"/>
      <c r="V7" s="597">
        <v>5078031</v>
      </c>
      <c r="W7" s="588">
        <v>8327680</v>
      </c>
      <c r="X7" s="590">
        <v>16028951.219000001</v>
      </c>
      <c r="Y7" s="591">
        <v>17069633</v>
      </c>
      <c r="Z7" s="591">
        <v>29687565</v>
      </c>
      <c r="AA7" s="594">
        <v>53845304.059999995</v>
      </c>
      <c r="AB7" s="587">
        <v>28441270</v>
      </c>
      <c r="AC7" s="588">
        <v>88046914</v>
      </c>
      <c r="AD7" s="589">
        <v>161276744.36400002</v>
      </c>
      <c r="AF7" s="599"/>
      <c r="AG7" s="599"/>
      <c r="AH7" s="599"/>
    </row>
    <row r="8" spans="1:34" ht="39.25" customHeight="1" thickBot="1">
      <c r="A8" s="600" t="s">
        <v>69</v>
      </c>
      <c r="B8" s="601"/>
      <c r="C8" s="602">
        <v>98816</v>
      </c>
      <c r="D8" s="603">
        <v>112655956</v>
      </c>
      <c r="E8" s="604">
        <v>240859025</v>
      </c>
      <c r="F8" s="605">
        <v>723190296.051</v>
      </c>
      <c r="G8" s="606">
        <v>101427708</v>
      </c>
      <c r="H8" s="604">
        <v>188294796</v>
      </c>
      <c r="I8" s="606">
        <v>596741400.00199997</v>
      </c>
      <c r="J8" s="607">
        <v>58340870</v>
      </c>
      <c r="K8" s="607">
        <v>102081098</v>
      </c>
      <c r="L8" s="608">
        <v>332400915.70500004</v>
      </c>
      <c r="M8" s="607">
        <v>29212544</v>
      </c>
      <c r="N8" s="607">
        <v>57849745</v>
      </c>
      <c r="O8" s="607">
        <v>163372803.42499998</v>
      </c>
      <c r="P8" s="609">
        <v>7506762</v>
      </c>
      <c r="Q8" s="607">
        <v>14030063</v>
      </c>
      <c r="R8" s="610">
        <v>49695106.493000001</v>
      </c>
      <c r="S8" s="611" t="s">
        <v>69</v>
      </c>
      <c r="T8" s="611"/>
      <c r="U8" s="612"/>
      <c r="V8" s="613">
        <v>1514550</v>
      </c>
      <c r="W8" s="604">
        <v>3124925</v>
      </c>
      <c r="X8" s="606">
        <v>11772202.401000001</v>
      </c>
      <c r="Y8" s="607">
        <v>4852982</v>
      </c>
      <c r="Z8" s="607">
        <v>11208965</v>
      </c>
      <c r="AA8" s="610">
        <v>39500371.978</v>
      </c>
      <c r="AB8" s="603">
        <v>11228248</v>
      </c>
      <c r="AC8" s="604">
        <v>52564229</v>
      </c>
      <c r="AD8" s="605">
        <v>126448896.04900001</v>
      </c>
    </row>
    <row r="9" spans="1:34" ht="27.25" customHeight="1">
      <c r="A9" s="614" t="s">
        <v>70</v>
      </c>
      <c r="B9" s="615" t="s">
        <v>164</v>
      </c>
      <c r="C9" s="616">
        <v>17871</v>
      </c>
      <c r="D9" s="617">
        <v>38950376</v>
      </c>
      <c r="E9" s="618">
        <v>75945499</v>
      </c>
      <c r="F9" s="619">
        <v>278778101.46200001</v>
      </c>
      <c r="G9" s="620">
        <v>36115097</v>
      </c>
      <c r="H9" s="621">
        <v>67320804</v>
      </c>
      <c r="I9" s="620">
        <v>247506904.52399999</v>
      </c>
      <c r="J9" s="622">
        <v>19100189</v>
      </c>
      <c r="K9" s="622">
        <v>34483638</v>
      </c>
      <c r="L9" s="623">
        <v>131922111.24400002</v>
      </c>
      <c r="M9" s="622">
        <v>10945222</v>
      </c>
      <c r="N9" s="622">
        <v>20635701</v>
      </c>
      <c r="O9" s="622">
        <v>66815721.524999999</v>
      </c>
      <c r="P9" s="624">
        <v>3768761</v>
      </c>
      <c r="Q9" s="622">
        <v>7203549</v>
      </c>
      <c r="R9" s="625">
        <v>27745506.311000001</v>
      </c>
      <c r="S9" s="614" t="s">
        <v>70</v>
      </c>
      <c r="T9" s="626" t="s">
        <v>167</v>
      </c>
      <c r="U9" s="627"/>
      <c r="V9" s="628">
        <v>498021</v>
      </c>
      <c r="W9" s="621">
        <v>1035059</v>
      </c>
      <c r="X9" s="620">
        <v>4563301.3830000004</v>
      </c>
      <c r="Y9" s="622">
        <v>1802904</v>
      </c>
      <c r="Z9" s="622">
        <v>3962857</v>
      </c>
      <c r="AA9" s="625">
        <v>16460264.061000001</v>
      </c>
      <c r="AB9" s="617">
        <v>2835279</v>
      </c>
      <c r="AC9" s="618">
        <v>8624695</v>
      </c>
      <c r="AD9" s="619">
        <v>31271196.938000001</v>
      </c>
    </row>
    <row r="10" spans="1:34" ht="27.25" customHeight="1">
      <c r="A10" s="614" t="s">
        <v>71</v>
      </c>
      <c r="B10" s="615" t="s">
        <v>72</v>
      </c>
      <c r="C10" s="629">
        <v>2067</v>
      </c>
      <c r="D10" s="630">
        <v>15478672</v>
      </c>
      <c r="E10" s="631">
        <v>29503625</v>
      </c>
      <c r="F10" s="632">
        <v>146450099.80399999</v>
      </c>
      <c r="G10" s="633">
        <v>14567580</v>
      </c>
      <c r="H10" s="631">
        <v>27320627</v>
      </c>
      <c r="I10" s="633">
        <v>136123576.64999998</v>
      </c>
      <c r="J10" s="622">
        <v>8135909</v>
      </c>
      <c r="K10" s="622">
        <v>14926779</v>
      </c>
      <c r="L10" s="623">
        <v>76011239.143000007</v>
      </c>
      <c r="M10" s="622">
        <v>4570917</v>
      </c>
      <c r="N10" s="622">
        <v>8353335</v>
      </c>
      <c r="O10" s="622">
        <v>37247105.520999998</v>
      </c>
      <c r="P10" s="624">
        <v>1032076</v>
      </c>
      <c r="Q10" s="622">
        <v>2274579</v>
      </c>
      <c r="R10" s="625">
        <v>13301517.902999999</v>
      </c>
      <c r="S10" s="614" t="s">
        <v>71</v>
      </c>
      <c r="T10" s="626" t="s">
        <v>100</v>
      </c>
      <c r="U10" s="627"/>
      <c r="V10" s="634">
        <v>255011</v>
      </c>
      <c r="W10" s="631">
        <v>515297</v>
      </c>
      <c r="X10" s="633">
        <v>2742034.4960000003</v>
      </c>
      <c r="Y10" s="622">
        <v>573667</v>
      </c>
      <c r="Z10" s="622">
        <v>1250637</v>
      </c>
      <c r="AA10" s="625">
        <v>6821679.5869999994</v>
      </c>
      <c r="AB10" s="630">
        <v>911092</v>
      </c>
      <c r="AC10" s="631">
        <v>2182998</v>
      </c>
      <c r="AD10" s="632">
        <v>10326523.153999999</v>
      </c>
    </row>
    <row r="11" spans="1:34" ht="27.25" customHeight="1">
      <c r="A11" s="614" t="s">
        <v>73</v>
      </c>
      <c r="B11" s="615" t="s">
        <v>83</v>
      </c>
      <c r="C11" s="629">
        <v>77206</v>
      </c>
      <c r="D11" s="630">
        <v>57448680</v>
      </c>
      <c r="E11" s="631">
        <v>133759888</v>
      </c>
      <c r="F11" s="632">
        <v>295426440.37</v>
      </c>
      <c r="G11" s="633">
        <v>50045519</v>
      </c>
      <c r="H11" s="631">
        <v>92530112</v>
      </c>
      <c r="I11" s="633">
        <v>211415658.86900002</v>
      </c>
      <c r="J11" s="622">
        <v>30643577</v>
      </c>
      <c r="K11" s="622">
        <v>51984707</v>
      </c>
      <c r="L11" s="623">
        <v>123434709.18699999</v>
      </c>
      <c r="M11" s="622">
        <v>13506584</v>
      </c>
      <c r="N11" s="622">
        <v>28517435</v>
      </c>
      <c r="O11" s="622">
        <v>58792322.054999992</v>
      </c>
      <c r="P11" s="624">
        <v>2695151</v>
      </c>
      <c r="Q11" s="622">
        <v>4533815</v>
      </c>
      <c r="R11" s="625">
        <v>8627553.2939999998</v>
      </c>
      <c r="S11" s="614" t="s">
        <v>73</v>
      </c>
      <c r="T11" s="626" t="s">
        <v>101</v>
      </c>
      <c r="U11" s="627"/>
      <c r="V11" s="634">
        <v>751917</v>
      </c>
      <c r="W11" s="631">
        <v>1556834</v>
      </c>
      <c r="X11" s="633">
        <v>4437090.5930000003</v>
      </c>
      <c r="Y11" s="622">
        <v>2448290</v>
      </c>
      <c r="Z11" s="622">
        <v>5937321</v>
      </c>
      <c r="AA11" s="625">
        <v>16123983.74</v>
      </c>
      <c r="AB11" s="630">
        <v>7403161</v>
      </c>
      <c r="AC11" s="631">
        <v>41229776</v>
      </c>
      <c r="AD11" s="632">
        <v>84010781.501000002</v>
      </c>
    </row>
    <row r="12" spans="1:34" ht="27.25" customHeight="1" thickBot="1">
      <c r="A12" s="614" t="s">
        <v>84</v>
      </c>
      <c r="B12" s="635" t="s">
        <v>85</v>
      </c>
      <c r="C12" s="636">
        <v>1672</v>
      </c>
      <c r="D12" s="637">
        <v>778228</v>
      </c>
      <c r="E12" s="638">
        <v>1650013</v>
      </c>
      <c r="F12" s="639">
        <v>2535654.415</v>
      </c>
      <c r="G12" s="640">
        <v>699512</v>
      </c>
      <c r="H12" s="641">
        <v>1123253</v>
      </c>
      <c r="I12" s="640">
        <v>1695259.959</v>
      </c>
      <c r="J12" s="622">
        <v>461195</v>
      </c>
      <c r="K12" s="622">
        <v>685974</v>
      </c>
      <c r="L12" s="623">
        <v>1032856.1309999999</v>
      </c>
      <c r="M12" s="622">
        <v>189821</v>
      </c>
      <c r="N12" s="622">
        <v>343274</v>
      </c>
      <c r="O12" s="622">
        <v>517654.32399999996</v>
      </c>
      <c r="P12" s="624">
        <v>10774</v>
      </c>
      <c r="Q12" s="622">
        <v>18120</v>
      </c>
      <c r="R12" s="625">
        <v>20528.985000000001</v>
      </c>
      <c r="S12" s="614" t="s">
        <v>84</v>
      </c>
      <c r="T12" s="642" t="s">
        <v>102</v>
      </c>
      <c r="U12" s="643"/>
      <c r="V12" s="644">
        <v>9601</v>
      </c>
      <c r="W12" s="641">
        <v>17735</v>
      </c>
      <c r="X12" s="640">
        <v>29775.929</v>
      </c>
      <c r="Y12" s="622">
        <v>28121</v>
      </c>
      <c r="Z12" s="622">
        <v>58150</v>
      </c>
      <c r="AA12" s="625">
        <v>94444.59</v>
      </c>
      <c r="AB12" s="637">
        <v>78716</v>
      </c>
      <c r="AC12" s="638">
        <v>526760</v>
      </c>
      <c r="AD12" s="639">
        <v>840394.45600000001</v>
      </c>
    </row>
    <row r="13" spans="1:34" ht="40" customHeight="1" thickBot="1">
      <c r="A13" s="611" t="s">
        <v>86</v>
      </c>
      <c r="B13" s="645"/>
      <c r="C13" s="646">
        <v>1029191</v>
      </c>
      <c r="D13" s="647">
        <v>387019711</v>
      </c>
      <c r="E13" s="648">
        <v>548226840</v>
      </c>
      <c r="F13" s="649">
        <v>391723999.57999998</v>
      </c>
      <c r="G13" s="650">
        <v>369806689</v>
      </c>
      <c r="H13" s="648">
        <v>512744155</v>
      </c>
      <c r="I13" s="650">
        <v>356896151.26500005</v>
      </c>
      <c r="J13" s="607">
        <v>198531620</v>
      </c>
      <c r="K13" s="607">
        <v>269957105</v>
      </c>
      <c r="L13" s="608">
        <v>194929768.81199998</v>
      </c>
      <c r="M13" s="607">
        <v>114600817</v>
      </c>
      <c r="N13" s="607">
        <v>157772374</v>
      </c>
      <c r="O13" s="607">
        <v>101719731.15700001</v>
      </c>
      <c r="P13" s="609">
        <v>40894120</v>
      </c>
      <c r="Q13" s="607">
        <v>61333321</v>
      </c>
      <c r="R13" s="610">
        <v>41644970.39599999</v>
      </c>
      <c r="S13" s="611" t="s">
        <v>86</v>
      </c>
      <c r="T13" s="611"/>
      <c r="U13" s="612"/>
      <c r="V13" s="651">
        <v>3563481</v>
      </c>
      <c r="W13" s="648">
        <v>5202755</v>
      </c>
      <c r="X13" s="650">
        <v>4256748.818</v>
      </c>
      <c r="Y13" s="607">
        <v>12216651</v>
      </c>
      <c r="Z13" s="607">
        <v>18478600</v>
      </c>
      <c r="AA13" s="610">
        <v>14344932.081999999</v>
      </c>
      <c r="AB13" s="647">
        <v>17213022</v>
      </c>
      <c r="AC13" s="648">
        <v>35482685</v>
      </c>
      <c r="AD13" s="649">
        <v>34827848.314999998</v>
      </c>
    </row>
    <row r="14" spans="1:34" ht="27.25" customHeight="1">
      <c r="A14" s="545"/>
      <c r="B14" s="652" t="s">
        <v>87</v>
      </c>
      <c r="C14" s="653">
        <v>481480</v>
      </c>
      <c r="D14" s="654">
        <v>129883299</v>
      </c>
      <c r="E14" s="655">
        <v>170728269</v>
      </c>
      <c r="F14" s="656">
        <v>156784923.51300001</v>
      </c>
      <c r="G14" s="657">
        <v>122294355</v>
      </c>
      <c r="H14" s="655">
        <v>155097997</v>
      </c>
      <c r="I14" s="657">
        <v>136253136.222</v>
      </c>
      <c r="J14" s="658">
        <v>78795279</v>
      </c>
      <c r="K14" s="658">
        <v>97930969</v>
      </c>
      <c r="L14" s="659">
        <v>87436480.457000002</v>
      </c>
      <c r="M14" s="658">
        <v>29822503</v>
      </c>
      <c r="N14" s="658">
        <v>38787609</v>
      </c>
      <c r="O14" s="658">
        <v>32697727.893999998</v>
      </c>
      <c r="P14" s="660">
        <v>5694948</v>
      </c>
      <c r="Q14" s="658">
        <v>8019012</v>
      </c>
      <c r="R14" s="661">
        <v>6554053.4139999999</v>
      </c>
      <c r="S14" s="545"/>
      <c r="T14" s="662" t="s">
        <v>103</v>
      </c>
      <c r="U14" s="663"/>
      <c r="V14" s="664">
        <v>1818901</v>
      </c>
      <c r="W14" s="655">
        <v>2338713</v>
      </c>
      <c r="X14" s="657">
        <v>2220186.557</v>
      </c>
      <c r="Y14" s="658">
        <v>6162724</v>
      </c>
      <c r="Z14" s="658">
        <v>8021694</v>
      </c>
      <c r="AA14" s="661">
        <v>7344687.9000000004</v>
      </c>
      <c r="AB14" s="654">
        <v>7588944</v>
      </c>
      <c r="AC14" s="655">
        <v>15630272</v>
      </c>
      <c r="AD14" s="656">
        <v>20531787.290999997</v>
      </c>
    </row>
    <row r="15" spans="1:34" ht="27.25" customHeight="1">
      <c r="A15" s="545" t="s">
        <v>88</v>
      </c>
      <c r="B15" s="665" t="s">
        <v>89</v>
      </c>
      <c r="C15" s="629">
        <v>60914</v>
      </c>
      <c r="D15" s="630">
        <v>30698488</v>
      </c>
      <c r="E15" s="631">
        <v>44836281</v>
      </c>
      <c r="F15" s="632">
        <v>32509649.628000002</v>
      </c>
      <c r="G15" s="633">
        <v>30429318</v>
      </c>
      <c r="H15" s="631">
        <v>44440695</v>
      </c>
      <c r="I15" s="633">
        <v>32208818.996999998</v>
      </c>
      <c r="J15" s="622">
        <v>1967079</v>
      </c>
      <c r="K15" s="622">
        <v>2452685</v>
      </c>
      <c r="L15" s="623">
        <v>1858658.3219999999</v>
      </c>
      <c r="M15" s="622">
        <v>8958390</v>
      </c>
      <c r="N15" s="622">
        <v>11306127</v>
      </c>
      <c r="O15" s="622">
        <v>8173449.1670000004</v>
      </c>
      <c r="P15" s="624">
        <v>19418221</v>
      </c>
      <c r="Q15" s="622">
        <v>30575368</v>
      </c>
      <c r="R15" s="625">
        <v>22102470.780999999</v>
      </c>
      <c r="S15" s="545" t="s">
        <v>88</v>
      </c>
      <c r="T15" s="626" t="s">
        <v>104</v>
      </c>
      <c r="U15" s="627"/>
      <c r="V15" s="634">
        <v>20092</v>
      </c>
      <c r="W15" s="631">
        <v>25250</v>
      </c>
      <c r="X15" s="633">
        <v>16618.447</v>
      </c>
      <c r="Y15" s="622">
        <v>65536</v>
      </c>
      <c r="Z15" s="622">
        <v>81265</v>
      </c>
      <c r="AA15" s="625">
        <v>57622.28</v>
      </c>
      <c r="AB15" s="630">
        <v>269170</v>
      </c>
      <c r="AC15" s="631">
        <v>395586</v>
      </c>
      <c r="AD15" s="632">
        <v>300830.63099999999</v>
      </c>
    </row>
    <row r="16" spans="1:34" ht="27.25" customHeight="1">
      <c r="A16" s="545"/>
      <c r="B16" s="665" t="s">
        <v>90</v>
      </c>
      <c r="C16" s="616">
        <v>35498</v>
      </c>
      <c r="D16" s="666">
        <v>9530767</v>
      </c>
      <c r="E16" s="667">
        <v>14517660</v>
      </c>
      <c r="F16" s="668">
        <v>12562347.835000001</v>
      </c>
      <c r="G16" s="669">
        <v>8981191</v>
      </c>
      <c r="H16" s="667">
        <v>13117992</v>
      </c>
      <c r="I16" s="669">
        <v>11304525.623000002</v>
      </c>
      <c r="J16" s="622">
        <v>5661132</v>
      </c>
      <c r="K16" s="622">
        <v>8097111</v>
      </c>
      <c r="L16" s="623">
        <v>7101999.3369999994</v>
      </c>
      <c r="M16" s="622">
        <v>2496979</v>
      </c>
      <c r="N16" s="622">
        <v>3673653</v>
      </c>
      <c r="O16" s="622">
        <v>3175515.25</v>
      </c>
      <c r="P16" s="624">
        <v>249694</v>
      </c>
      <c r="Q16" s="622">
        <v>391294</v>
      </c>
      <c r="R16" s="625">
        <v>288927.87900000002</v>
      </c>
      <c r="S16" s="545"/>
      <c r="T16" s="626" t="s">
        <v>105</v>
      </c>
      <c r="U16" s="627"/>
      <c r="V16" s="670">
        <v>119025</v>
      </c>
      <c r="W16" s="667">
        <v>189662</v>
      </c>
      <c r="X16" s="669">
        <v>159969.68099999998</v>
      </c>
      <c r="Y16" s="622">
        <v>454361</v>
      </c>
      <c r="Z16" s="622">
        <v>766272</v>
      </c>
      <c r="AA16" s="625">
        <v>578113.47600000002</v>
      </c>
      <c r="AB16" s="666">
        <v>549576</v>
      </c>
      <c r="AC16" s="667">
        <v>1399668</v>
      </c>
      <c r="AD16" s="668">
        <v>1257822.2119999998</v>
      </c>
    </row>
    <row r="17" spans="1:34" ht="27.25" customHeight="1">
      <c r="A17" s="545" t="s">
        <v>91</v>
      </c>
      <c r="B17" s="665" t="s">
        <v>92</v>
      </c>
      <c r="C17" s="616">
        <v>87824</v>
      </c>
      <c r="D17" s="666">
        <v>35147886</v>
      </c>
      <c r="E17" s="667">
        <v>79350066</v>
      </c>
      <c r="F17" s="668">
        <v>38842673.976999998</v>
      </c>
      <c r="G17" s="669">
        <v>33151704</v>
      </c>
      <c r="H17" s="667">
        <v>72679758</v>
      </c>
      <c r="I17" s="669">
        <v>35773853.199000001</v>
      </c>
      <c r="J17" s="622">
        <v>19596933</v>
      </c>
      <c r="K17" s="622">
        <v>42531142</v>
      </c>
      <c r="L17" s="623">
        <v>20278581.530000001</v>
      </c>
      <c r="M17" s="622">
        <v>10839032</v>
      </c>
      <c r="N17" s="622">
        <v>23568795</v>
      </c>
      <c r="O17" s="622">
        <v>12206450.159</v>
      </c>
      <c r="P17" s="624">
        <v>684175</v>
      </c>
      <c r="Q17" s="622">
        <v>1058509</v>
      </c>
      <c r="R17" s="625">
        <v>843827.0610000001</v>
      </c>
      <c r="S17" s="545" t="s">
        <v>91</v>
      </c>
      <c r="T17" s="626" t="s">
        <v>106</v>
      </c>
      <c r="U17" s="627"/>
      <c r="V17" s="670">
        <v>408295</v>
      </c>
      <c r="W17" s="667">
        <v>1082653</v>
      </c>
      <c r="X17" s="669">
        <v>482019.72699999996</v>
      </c>
      <c r="Y17" s="622">
        <v>1623269</v>
      </c>
      <c r="Z17" s="622">
        <v>4438659</v>
      </c>
      <c r="AA17" s="625">
        <v>1962974.7220000001</v>
      </c>
      <c r="AB17" s="666">
        <v>1996182</v>
      </c>
      <c r="AC17" s="667">
        <v>6670308</v>
      </c>
      <c r="AD17" s="668">
        <v>3068820.7779999999</v>
      </c>
    </row>
    <row r="18" spans="1:34" ht="27.25" customHeight="1">
      <c r="A18" s="545"/>
      <c r="B18" s="665" t="s">
        <v>93</v>
      </c>
      <c r="C18" s="616">
        <v>54204</v>
      </c>
      <c r="D18" s="666">
        <v>44477345</v>
      </c>
      <c r="E18" s="667">
        <v>56585556</v>
      </c>
      <c r="F18" s="668">
        <v>22588900.334999997</v>
      </c>
      <c r="G18" s="669">
        <v>43675417</v>
      </c>
      <c r="H18" s="667">
        <v>55454220</v>
      </c>
      <c r="I18" s="669">
        <v>22093812.791999999</v>
      </c>
      <c r="J18" s="622">
        <v>21165138</v>
      </c>
      <c r="K18" s="622">
        <v>26467971</v>
      </c>
      <c r="L18" s="623">
        <v>10852590.365</v>
      </c>
      <c r="M18" s="622">
        <v>16823140</v>
      </c>
      <c r="N18" s="622">
        <v>21832276</v>
      </c>
      <c r="O18" s="622">
        <v>8109786.0250000004</v>
      </c>
      <c r="P18" s="624">
        <v>4880964</v>
      </c>
      <c r="Q18" s="622">
        <v>6069380</v>
      </c>
      <c r="R18" s="625">
        <v>2699369.9980000001</v>
      </c>
      <c r="S18" s="545"/>
      <c r="T18" s="626" t="s">
        <v>107</v>
      </c>
      <c r="U18" s="627"/>
      <c r="V18" s="670">
        <v>202908</v>
      </c>
      <c r="W18" s="667">
        <v>270254</v>
      </c>
      <c r="X18" s="669">
        <v>108494.3</v>
      </c>
      <c r="Y18" s="622">
        <v>603267</v>
      </c>
      <c r="Z18" s="622">
        <v>814339</v>
      </c>
      <c r="AA18" s="625">
        <v>323572.10399999999</v>
      </c>
      <c r="AB18" s="666">
        <v>801928</v>
      </c>
      <c r="AC18" s="667">
        <v>1131336</v>
      </c>
      <c r="AD18" s="668">
        <v>495087.54300000001</v>
      </c>
    </row>
    <row r="19" spans="1:34" ht="27.25" customHeight="1">
      <c r="A19" s="545" t="s">
        <v>47</v>
      </c>
      <c r="B19" s="665" t="s">
        <v>94</v>
      </c>
      <c r="C19" s="616">
        <v>39787</v>
      </c>
      <c r="D19" s="666">
        <v>17732660</v>
      </c>
      <c r="E19" s="667">
        <v>26787093</v>
      </c>
      <c r="F19" s="668">
        <v>20920588.174000002</v>
      </c>
      <c r="G19" s="669">
        <v>17566625</v>
      </c>
      <c r="H19" s="667">
        <v>26530611</v>
      </c>
      <c r="I19" s="669">
        <v>20746807.274999999</v>
      </c>
      <c r="J19" s="622">
        <v>10842988</v>
      </c>
      <c r="K19" s="622">
        <v>16271371</v>
      </c>
      <c r="L19" s="623">
        <v>12807485.278000001</v>
      </c>
      <c r="M19" s="622">
        <v>6038901</v>
      </c>
      <c r="N19" s="622">
        <v>9131933</v>
      </c>
      <c r="O19" s="622">
        <v>7059531.818</v>
      </c>
      <c r="P19" s="624">
        <v>598946</v>
      </c>
      <c r="Q19" s="622">
        <v>1014648</v>
      </c>
      <c r="R19" s="625">
        <v>810166.85499999998</v>
      </c>
      <c r="S19" s="545" t="s">
        <v>47</v>
      </c>
      <c r="T19" s="626" t="s">
        <v>108</v>
      </c>
      <c r="U19" s="627"/>
      <c r="V19" s="670">
        <v>16472</v>
      </c>
      <c r="W19" s="667">
        <v>22273</v>
      </c>
      <c r="X19" s="669">
        <v>13598.19</v>
      </c>
      <c r="Y19" s="622">
        <v>69318</v>
      </c>
      <c r="Z19" s="622">
        <v>90386</v>
      </c>
      <c r="AA19" s="625">
        <v>56025.133999999998</v>
      </c>
      <c r="AB19" s="666">
        <v>166035</v>
      </c>
      <c r="AC19" s="667">
        <v>256482</v>
      </c>
      <c r="AD19" s="668">
        <v>173780.899</v>
      </c>
    </row>
    <row r="20" spans="1:34" ht="27.25" customHeight="1">
      <c r="A20" s="545"/>
      <c r="B20" s="665" t="s">
        <v>97</v>
      </c>
      <c r="C20" s="616">
        <v>84171</v>
      </c>
      <c r="D20" s="666">
        <v>38885775</v>
      </c>
      <c r="E20" s="667">
        <v>44251548</v>
      </c>
      <c r="F20" s="668">
        <v>30710509.868999999</v>
      </c>
      <c r="G20" s="669">
        <v>37428595</v>
      </c>
      <c r="H20" s="667">
        <v>42456449</v>
      </c>
      <c r="I20" s="669">
        <v>28966031.250999998</v>
      </c>
      <c r="J20" s="622">
        <v>19099156</v>
      </c>
      <c r="K20" s="622">
        <v>21460615</v>
      </c>
      <c r="L20" s="623">
        <v>15391711.735000001</v>
      </c>
      <c r="M20" s="622">
        <v>14626971</v>
      </c>
      <c r="N20" s="622">
        <v>16542406</v>
      </c>
      <c r="O20" s="622">
        <v>9706690.0590000004</v>
      </c>
      <c r="P20" s="624">
        <v>1879519</v>
      </c>
      <c r="Q20" s="622">
        <v>2193871</v>
      </c>
      <c r="R20" s="625">
        <v>1316095.2919999999</v>
      </c>
      <c r="S20" s="545"/>
      <c r="T20" s="626" t="s">
        <v>109</v>
      </c>
      <c r="U20" s="627"/>
      <c r="V20" s="670">
        <v>403138</v>
      </c>
      <c r="W20" s="667">
        <v>499780</v>
      </c>
      <c r="X20" s="669">
        <v>580222.03200000001</v>
      </c>
      <c r="Y20" s="622">
        <v>1419811</v>
      </c>
      <c r="Z20" s="622">
        <v>1759777</v>
      </c>
      <c r="AA20" s="625">
        <v>1971312.1329999999</v>
      </c>
      <c r="AB20" s="666">
        <v>1457180</v>
      </c>
      <c r="AC20" s="667">
        <v>1795099</v>
      </c>
      <c r="AD20" s="668">
        <v>1744478.618</v>
      </c>
    </row>
    <row r="21" spans="1:34" ht="27.25" customHeight="1">
      <c r="A21" s="545" t="s">
        <v>98</v>
      </c>
      <c r="B21" s="665" t="s">
        <v>716</v>
      </c>
      <c r="C21" s="616">
        <v>59955</v>
      </c>
      <c r="D21" s="666">
        <v>36263522</v>
      </c>
      <c r="E21" s="667">
        <v>49457317</v>
      </c>
      <c r="F21" s="668">
        <v>26852913.441999998</v>
      </c>
      <c r="G21" s="669">
        <v>35592371</v>
      </c>
      <c r="H21" s="667">
        <v>48298344</v>
      </c>
      <c r="I21" s="669">
        <v>26260797.516000003</v>
      </c>
      <c r="J21" s="622">
        <v>14852639</v>
      </c>
      <c r="K21" s="622">
        <v>19194917</v>
      </c>
      <c r="L21" s="623">
        <v>10990236.971999999</v>
      </c>
      <c r="M21" s="622">
        <v>13422424</v>
      </c>
      <c r="N21" s="622">
        <v>17252962</v>
      </c>
      <c r="O21" s="622">
        <v>8685588.9739999995</v>
      </c>
      <c r="P21" s="624">
        <v>6728310</v>
      </c>
      <c r="Q21" s="622">
        <v>10961608</v>
      </c>
      <c r="R21" s="625">
        <v>6154103.3939999994</v>
      </c>
      <c r="S21" s="545" t="s">
        <v>98</v>
      </c>
      <c r="T21" s="626" t="s">
        <v>110</v>
      </c>
      <c r="U21" s="627"/>
      <c r="V21" s="670">
        <v>141467</v>
      </c>
      <c r="W21" s="667">
        <v>208673</v>
      </c>
      <c r="X21" s="669">
        <v>105469.185</v>
      </c>
      <c r="Y21" s="622">
        <v>447531</v>
      </c>
      <c r="Z21" s="622">
        <v>680184</v>
      </c>
      <c r="AA21" s="625">
        <v>325398.99099999998</v>
      </c>
      <c r="AB21" s="666">
        <v>671151</v>
      </c>
      <c r="AC21" s="667">
        <v>1158973</v>
      </c>
      <c r="AD21" s="668">
        <v>592115.92599999998</v>
      </c>
    </row>
    <row r="22" spans="1:34" ht="27.25" customHeight="1" thickBot="1">
      <c r="A22" s="671"/>
      <c r="B22" s="672" t="s">
        <v>665</v>
      </c>
      <c r="C22" s="673">
        <v>125358</v>
      </c>
      <c r="D22" s="674">
        <v>44399969</v>
      </c>
      <c r="E22" s="675">
        <v>61713050</v>
      </c>
      <c r="F22" s="676">
        <v>49951492.806999996</v>
      </c>
      <c r="G22" s="677">
        <v>40687113</v>
      </c>
      <c r="H22" s="675">
        <v>54668089</v>
      </c>
      <c r="I22" s="677">
        <v>43288368.390000001</v>
      </c>
      <c r="J22" s="678">
        <v>26551276</v>
      </c>
      <c r="K22" s="678">
        <v>35550324</v>
      </c>
      <c r="L22" s="679">
        <v>28212024.816</v>
      </c>
      <c r="M22" s="678">
        <v>11572477</v>
      </c>
      <c r="N22" s="678">
        <v>15676613</v>
      </c>
      <c r="O22" s="678">
        <v>11904991.811000001</v>
      </c>
      <c r="P22" s="680">
        <v>759343</v>
      </c>
      <c r="Q22" s="678">
        <v>1049631</v>
      </c>
      <c r="R22" s="681">
        <v>875955.72200000007</v>
      </c>
      <c r="S22" s="671"/>
      <c r="T22" s="682" t="s">
        <v>111</v>
      </c>
      <c r="U22" s="683"/>
      <c r="V22" s="684">
        <v>433183</v>
      </c>
      <c r="W22" s="675">
        <v>565497</v>
      </c>
      <c r="X22" s="677">
        <v>570170.69900000002</v>
      </c>
      <c r="Y22" s="678">
        <v>1370834</v>
      </c>
      <c r="Z22" s="678">
        <v>1826024</v>
      </c>
      <c r="AA22" s="681">
        <v>1725225.3419999999</v>
      </c>
      <c r="AB22" s="674">
        <v>3712856</v>
      </c>
      <c r="AC22" s="675">
        <v>7044961</v>
      </c>
      <c r="AD22" s="676">
        <v>6663124.4170000004</v>
      </c>
    </row>
    <row r="24" spans="1:34" ht="22.5" customHeight="1">
      <c r="A24" s="522"/>
      <c r="D24" s="932" t="s">
        <v>150</v>
      </c>
      <c r="E24" s="932"/>
      <c r="F24" s="932"/>
      <c r="G24" s="932"/>
      <c r="H24" s="932"/>
      <c r="I24" s="932"/>
      <c r="J24" s="932"/>
      <c r="K24" s="932"/>
      <c r="L24" s="932"/>
      <c r="M24" s="932"/>
      <c r="N24" s="932"/>
      <c r="O24" s="932"/>
      <c r="P24" s="932"/>
      <c r="Q24" s="932"/>
      <c r="R24" s="932"/>
      <c r="S24" s="522"/>
      <c r="V24" s="932" t="s">
        <v>150</v>
      </c>
      <c r="W24" s="932"/>
      <c r="X24" s="932"/>
      <c r="Y24" s="932"/>
      <c r="Z24" s="932"/>
      <c r="AA24" s="932"/>
      <c r="AB24" s="932"/>
      <c r="AC24" s="932"/>
      <c r="AD24" s="932"/>
      <c r="AF24" s="524"/>
      <c r="AG24" s="524"/>
      <c r="AH24" s="524"/>
    </row>
    <row r="25" spans="1:34" ht="20.25" customHeight="1" thickBot="1">
      <c r="B25" s="685"/>
      <c r="C25" s="686"/>
      <c r="D25" s="687"/>
      <c r="E25" s="542"/>
      <c r="F25" s="542"/>
      <c r="G25" s="542"/>
      <c r="H25" s="542"/>
      <c r="I25" s="542"/>
      <c r="P25" s="688"/>
      <c r="Q25" s="689"/>
      <c r="R25" s="529" t="s">
        <v>715</v>
      </c>
      <c r="T25" s="685"/>
      <c r="U25" s="686"/>
      <c r="V25" s="542"/>
      <c r="W25" s="542"/>
      <c r="X25" s="542"/>
      <c r="AB25" s="687"/>
      <c r="AC25" s="690"/>
      <c r="AD25" s="529" t="s">
        <v>715</v>
      </c>
      <c r="AE25" s="542"/>
    </row>
    <row r="26" spans="1:34" ht="18" customHeight="1">
      <c r="A26" s="531"/>
      <c r="B26" s="538"/>
      <c r="C26" s="691"/>
      <c r="D26" s="921" t="s">
        <v>65</v>
      </c>
      <c r="E26" s="922"/>
      <c r="F26" s="923"/>
      <c r="G26" s="534" t="s">
        <v>128</v>
      </c>
      <c r="H26" s="535"/>
      <c r="I26" s="535"/>
      <c r="J26" s="536"/>
      <c r="K26" s="535"/>
      <c r="L26" s="535"/>
      <c r="M26" s="536"/>
      <c r="N26" s="535"/>
      <c r="O26" s="535"/>
      <c r="P26" s="534"/>
      <c r="Q26" s="535"/>
      <c r="R26" s="537"/>
      <c r="S26" s="531"/>
      <c r="T26" s="538"/>
      <c r="U26" s="539"/>
      <c r="V26" s="534" t="s">
        <v>128</v>
      </c>
      <c r="W26" s="535"/>
      <c r="X26" s="535"/>
      <c r="Y26" s="536"/>
      <c r="Z26" s="535"/>
      <c r="AA26" s="535"/>
      <c r="AB26" s="540"/>
      <c r="AC26" s="538" t="s">
        <v>129</v>
      </c>
      <c r="AD26" s="541"/>
      <c r="AE26" s="692"/>
    </row>
    <row r="27" spans="1:34" ht="18" customHeight="1" thickBot="1">
      <c r="A27" s="543" t="s">
        <v>99</v>
      </c>
      <c r="B27" s="555"/>
      <c r="C27" s="555"/>
      <c r="D27" s="924"/>
      <c r="E27" s="925"/>
      <c r="F27" s="926"/>
      <c r="G27" s="546"/>
      <c r="H27" s="547" t="s">
        <v>526</v>
      </c>
      <c r="I27" s="548"/>
      <c r="J27" s="549" t="s">
        <v>0</v>
      </c>
      <c r="K27" s="550" t="s">
        <v>46</v>
      </c>
      <c r="L27" s="551"/>
      <c r="M27" s="552" t="s">
        <v>430</v>
      </c>
      <c r="N27" s="547"/>
      <c r="O27" s="553"/>
      <c r="P27" s="547" t="s">
        <v>420</v>
      </c>
      <c r="Q27" s="547"/>
      <c r="R27" s="554"/>
      <c r="S27" s="543" t="s">
        <v>99</v>
      </c>
      <c r="T27" s="555"/>
      <c r="U27" s="544"/>
      <c r="V27" s="927" t="s">
        <v>237</v>
      </c>
      <c r="W27" s="928"/>
      <c r="X27" s="929"/>
      <c r="Y27" s="930" t="s">
        <v>405</v>
      </c>
      <c r="Z27" s="928"/>
      <c r="AA27" s="931"/>
      <c r="AB27" s="557"/>
      <c r="AC27" s="558"/>
      <c r="AD27" s="559"/>
      <c r="AE27" s="614"/>
    </row>
    <row r="28" spans="1:34" ht="18" customHeight="1" thickBot="1">
      <c r="A28" s="614"/>
      <c r="B28" s="555"/>
      <c r="C28" s="693"/>
      <c r="D28" s="694" t="s">
        <v>608</v>
      </c>
      <c r="E28" s="695" t="s">
        <v>663</v>
      </c>
      <c r="F28" s="695" t="s">
        <v>664</v>
      </c>
      <c r="G28" s="614" t="s">
        <v>608</v>
      </c>
      <c r="H28" s="696" t="s">
        <v>663</v>
      </c>
      <c r="I28" s="697" t="s">
        <v>664</v>
      </c>
      <c r="J28" s="696" t="s">
        <v>608</v>
      </c>
      <c r="K28" s="696" t="s">
        <v>663</v>
      </c>
      <c r="L28" s="696" t="s">
        <v>664</v>
      </c>
      <c r="M28" s="696" t="s">
        <v>608</v>
      </c>
      <c r="N28" s="696" t="s">
        <v>663</v>
      </c>
      <c r="O28" s="696" t="s">
        <v>664</v>
      </c>
      <c r="P28" s="696" t="s">
        <v>608</v>
      </c>
      <c r="Q28" s="698" t="s">
        <v>663</v>
      </c>
      <c r="R28" s="699" t="s">
        <v>664</v>
      </c>
      <c r="S28" s="614"/>
      <c r="T28" s="555"/>
      <c r="U28" s="700"/>
      <c r="V28" s="698" t="s">
        <v>608</v>
      </c>
      <c r="W28" s="696" t="s">
        <v>663</v>
      </c>
      <c r="X28" s="697" t="s">
        <v>664</v>
      </c>
      <c r="Y28" s="696" t="s">
        <v>608</v>
      </c>
      <c r="Z28" s="696" t="s">
        <v>663</v>
      </c>
      <c r="AA28" s="697" t="s">
        <v>664</v>
      </c>
      <c r="AB28" s="694" t="s">
        <v>608</v>
      </c>
      <c r="AC28" s="695" t="s">
        <v>663</v>
      </c>
      <c r="AD28" s="701" t="s">
        <v>664</v>
      </c>
      <c r="AE28" s="614"/>
    </row>
    <row r="29" spans="1:34" ht="15.25" customHeight="1">
      <c r="A29" s="572"/>
      <c r="B29" s="702"/>
      <c r="C29" s="691"/>
      <c r="D29" s="577" t="s">
        <v>546</v>
      </c>
      <c r="E29" s="576" t="s">
        <v>545</v>
      </c>
      <c r="F29" s="576" t="s">
        <v>546</v>
      </c>
      <c r="G29" s="583" t="s">
        <v>546</v>
      </c>
      <c r="H29" s="575" t="s">
        <v>545</v>
      </c>
      <c r="I29" s="576" t="s">
        <v>546</v>
      </c>
      <c r="J29" s="575" t="s">
        <v>546</v>
      </c>
      <c r="K29" s="575" t="s">
        <v>545</v>
      </c>
      <c r="L29" s="575" t="s">
        <v>546</v>
      </c>
      <c r="M29" s="575" t="s">
        <v>546</v>
      </c>
      <c r="N29" s="575" t="s">
        <v>545</v>
      </c>
      <c r="O29" s="575" t="s">
        <v>546</v>
      </c>
      <c r="P29" s="575" t="s">
        <v>546</v>
      </c>
      <c r="Q29" s="574" t="s">
        <v>545</v>
      </c>
      <c r="R29" s="579" t="s">
        <v>546</v>
      </c>
      <c r="S29" s="580"/>
      <c r="T29" s="581"/>
      <c r="U29" s="582"/>
      <c r="V29" s="578" t="s">
        <v>546</v>
      </c>
      <c r="W29" s="575" t="s">
        <v>545</v>
      </c>
      <c r="X29" s="576" t="s">
        <v>546</v>
      </c>
      <c r="Y29" s="575" t="s">
        <v>546</v>
      </c>
      <c r="Z29" s="575" t="s">
        <v>545</v>
      </c>
      <c r="AA29" s="576" t="s">
        <v>546</v>
      </c>
      <c r="AB29" s="577" t="s">
        <v>546</v>
      </c>
      <c r="AC29" s="576" t="s">
        <v>545</v>
      </c>
      <c r="AD29" s="579" t="s">
        <v>546</v>
      </c>
      <c r="AE29" s="614"/>
    </row>
    <row r="30" spans="1:34" s="598" customFormat="1" ht="29.25" customHeight="1" thickBot="1">
      <c r="A30" s="584" t="s">
        <v>68</v>
      </c>
      <c r="B30" s="703"/>
      <c r="C30" s="704"/>
      <c r="D30" s="587">
        <v>2231.2759441035578</v>
      </c>
      <c r="E30" s="705">
        <v>1.5791961008179332</v>
      </c>
      <c r="F30" s="589">
        <v>1412.91885342668</v>
      </c>
      <c r="G30" s="590">
        <v>2023.7010654105541</v>
      </c>
      <c r="H30" s="705">
        <v>1.4876650674547427</v>
      </c>
      <c r="I30" s="590">
        <v>1360.3203501127571</v>
      </c>
      <c r="J30" s="591">
        <v>2052.8889042069081</v>
      </c>
      <c r="K30" s="706">
        <v>1.4483380567533721</v>
      </c>
      <c r="L30" s="588">
        <v>1417.4100408634647</v>
      </c>
      <c r="M30" s="591">
        <v>1843.3095001652873</v>
      </c>
      <c r="N30" s="706">
        <v>1.4993191001217197</v>
      </c>
      <c r="O30" s="588">
        <v>1229.4310797585661</v>
      </c>
      <c r="P30" s="591">
        <v>1887.1572813280552</v>
      </c>
      <c r="Q30" s="707">
        <v>1.5570663361051975</v>
      </c>
      <c r="R30" s="589">
        <v>1211.9954285624965</v>
      </c>
      <c r="S30" s="595" t="s">
        <v>68</v>
      </c>
      <c r="T30" s="595"/>
      <c r="U30" s="596"/>
      <c r="V30" s="590">
        <v>3156.5288236720098</v>
      </c>
      <c r="W30" s="705">
        <v>1.6399427258321189</v>
      </c>
      <c r="X30" s="590">
        <v>1924.7799169756763</v>
      </c>
      <c r="Y30" s="591">
        <v>3154.4500142445941</v>
      </c>
      <c r="Z30" s="706">
        <v>1.7392034732088264</v>
      </c>
      <c r="AA30" s="708">
        <v>1813.7325866907572</v>
      </c>
      <c r="AB30" s="587">
        <v>5670.518382758577</v>
      </c>
      <c r="AC30" s="705">
        <v>3.0957448102704275</v>
      </c>
      <c r="AD30" s="589">
        <v>1831.7137652774522</v>
      </c>
      <c r="AE30" s="709"/>
      <c r="AF30" s="599"/>
      <c r="AG30" s="599"/>
      <c r="AH30" s="599"/>
    </row>
    <row r="31" spans="1:34" ht="29.25" customHeight="1" thickBot="1">
      <c r="A31" s="600" t="s">
        <v>69</v>
      </c>
      <c r="B31" s="611"/>
      <c r="C31" s="710"/>
      <c r="D31" s="603">
        <v>6419.4590479619201</v>
      </c>
      <c r="E31" s="711">
        <v>2.1380052466999615</v>
      </c>
      <c r="F31" s="605">
        <v>3002.5459749785168</v>
      </c>
      <c r="G31" s="606">
        <v>5883.4159991271817</v>
      </c>
      <c r="H31" s="711">
        <v>1.8564433694982045</v>
      </c>
      <c r="I31" s="606">
        <v>3169.1868956484595</v>
      </c>
      <c r="J31" s="607">
        <v>5697.5652866506798</v>
      </c>
      <c r="K31" s="712">
        <v>1.7497356141586506</v>
      </c>
      <c r="L31" s="604">
        <v>3256.2435379074786</v>
      </c>
      <c r="M31" s="607">
        <v>5592.5565204112308</v>
      </c>
      <c r="N31" s="712">
        <v>1.98030493338752</v>
      </c>
      <c r="O31" s="604">
        <v>2824.0885664232396</v>
      </c>
      <c r="P31" s="607">
        <v>6620.0455659843756</v>
      </c>
      <c r="Q31" s="713">
        <v>1.868989985295924</v>
      </c>
      <c r="R31" s="605">
        <v>3542.0444293799678</v>
      </c>
      <c r="S31" s="611" t="s">
        <v>69</v>
      </c>
      <c r="T31" s="611"/>
      <c r="U31" s="612"/>
      <c r="V31" s="606">
        <v>7772.7393621867877</v>
      </c>
      <c r="W31" s="711">
        <v>2.0632696180383614</v>
      </c>
      <c r="X31" s="606">
        <v>3767.1951810043442</v>
      </c>
      <c r="Y31" s="607">
        <v>8139.4021197688353</v>
      </c>
      <c r="Z31" s="712">
        <v>2.3097066916794664</v>
      </c>
      <c r="AA31" s="714">
        <v>3523.9981548697851</v>
      </c>
      <c r="AB31" s="603">
        <v>11261.676447563326</v>
      </c>
      <c r="AC31" s="711">
        <v>4.6814275032044179</v>
      </c>
      <c r="AD31" s="605">
        <v>2405.6073579810331</v>
      </c>
      <c r="AE31" s="614"/>
    </row>
    <row r="32" spans="1:34" ht="27.25" customHeight="1">
      <c r="A32" s="614" t="s">
        <v>70</v>
      </c>
      <c r="B32" s="626" t="s">
        <v>165</v>
      </c>
      <c r="C32" s="715"/>
      <c r="D32" s="617">
        <v>7157.2634231310112</v>
      </c>
      <c r="E32" s="716">
        <v>1.9498014345227372</v>
      </c>
      <c r="F32" s="667">
        <v>3670.7652873806255</v>
      </c>
      <c r="G32" s="628">
        <v>6853.2809014468385</v>
      </c>
      <c r="H32" s="717">
        <v>1.8640626660922439</v>
      </c>
      <c r="I32" s="620">
        <v>3676.5292423423821</v>
      </c>
      <c r="J32" s="622">
        <v>6906.8484738030611</v>
      </c>
      <c r="K32" s="718">
        <v>1.8054082082643266</v>
      </c>
      <c r="L32" s="667">
        <v>3825.6436645112681</v>
      </c>
      <c r="M32" s="622">
        <v>6104.5560816400066</v>
      </c>
      <c r="N32" s="718">
        <v>1.8853615760374709</v>
      </c>
      <c r="O32" s="667">
        <v>3237.8702097399064</v>
      </c>
      <c r="P32" s="622">
        <v>7361.9702366374522</v>
      </c>
      <c r="Q32" s="719">
        <v>1.9113838739044477</v>
      </c>
      <c r="R32" s="668">
        <v>3851.6440036709682</v>
      </c>
      <c r="S32" s="614" t="s">
        <v>70</v>
      </c>
      <c r="T32" s="626" t="s">
        <v>167</v>
      </c>
      <c r="U32" s="627"/>
      <c r="V32" s="620">
        <v>9162.8694030974602</v>
      </c>
      <c r="W32" s="717">
        <v>2.0783440858919602</v>
      </c>
      <c r="X32" s="620">
        <v>4408.7355242551394</v>
      </c>
      <c r="Y32" s="622">
        <v>9129.8616348957021</v>
      </c>
      <c r="Z32" s="718">
        <v>2.1980410493293041</v>
      </c>
      <c r="AA32" s="720">
        <v>4153.6356373697054</v>
      </c>
      <c r="AB32" s="617">
        <v>11029.319138610344</v>
      </c>
      <c r="AC32" s="716">
        <v>3.0419210948904851</v>
      </c>
      <c r="AD32" s="668">
        <v>3625.7742375817347</v>
      </c>
      <c r="AE32" s="614"/>
    </row>
    <row r="33" spans="1:34" ht="27.25" customHeight="1">
      <c r="A33" s="614" t="s">
        <v>71</v>
      </c>
      <c r="B33" s="626" t="s">
        <v>100</v>
      </c>
      <c r="C33" s="715"/>
      <c r="D33" s="666">
        <v>9461.4124392583544</v>
      </c>
      <c r="E33" s="716">
        <v>1.9060824468662427</v>
      </c>
      <c r="F33" s="667">
        <v>4963.8002043477709</v>
      </c>
      <c r="G33" s="670">
        <v>9344.2820736182657</v>
      </c>
      <c r="H33" s="721">
        <v>1.8754403270824667</v>
      </c>
      <c r="I33" s="669">
        <v>4982.4470225372197</v>
      </c>
      <c r="J33" s="622">
        <v>9342.6855122150464</v>
      </c>
      <c r="K33" s="718">
        <v>1.8346787064604582</v>
      </c>
      <c r="L33" s="667">
        <v>5092.2733660758295</v>
      </c>
      <c r="M33" s="622">
        <v>8148.7162249938028</v>
      </c>
      <c r="N33" s="718">
        <v>1.8274965395346272</v>
      </c>
      <c r="O33" s="667">
        <v>4458.9502900338612</v>
      </c>
      <c r="P33" s="622">
        <v>12888.118610451167</v>
      </c>
      <c r="Q33" s="719">
        <v>2.2038871168402325</v>
      </c>
      <c r="R33" s="668">
        <v>5847.9032396764405</v>
      </c>
      <c r="S33" s="614" t="s">
        <v>71</v>
      </c>
      <c r="T33" s="626" t="s">
        <v>100</v>
      </c>
      <c r="U33" s="627"/>
      <c r="V33" s="669">
        <v>10752.612616710654</v>
      </c>
      <c r="W33" s="721">
        <v>2.0206853821991992</v>
      </c>
      <c r="X33" s="669">
        <v>5321.2700559095056</v>
      </c>
      <c r="Y33" s="622">
        <v>11891.357855689797</v>
      </c>
      <c r="Z33" s="718">
        <v>2.1800748517868378</v>
      </c>
      <c r="AA33" s="720">
        <v>5454.5640237734842</v>
      </c>
      <c r="AB33" s="666">
        <v>11334.226569874392</v>
      </c>
      <c r="AC33" s="716">
        <v>2.3960236726916713</v>
      </c>
      <c r="AD33" s="668">
        <v>4730.4317979219404</v>
      </c>
      <c r="AE33" s="614"/>
    </row>
    <row r="34" spans="1:34" ht="27.25" customHeight="1">
      <c r="A34" s="614" t="s">
        <v>73</v>
      </c>
      <c r="B34" s="626" t="s">
        <v>101</v>
      </c>
      <c r="C34" s="715"/>
      <c r="D34" s="666">
        <v>5142.4408771446097</v>
      </c>
      <c r="E34" s="716">
        <v>2.3283370131393792</v>
      </c>
      <c r="F34" s="667">
        <v>2208.6325339177915</v>
      </c>
      <c r="G34" s="670">
        <v>4224.4673068332058</v>
      </c>
      <c r="H34" s="721">
        <v>1.8489190211015696</v>
      </c>
      <c r="I34" s="669">
        <v>2284.8308977406191</v>
      </c>
      <c r="J34" s="622">
        <v>4028.0777008180207</v>
      </c>
      <c r="K34" s="718">
        <v>1.696430772425817</v>
      </c>
      <c r="L34" s="667">
        <v>2374.4427219143504</v>
      </c>
      <c r="M34" s="622">
        <v>4352.8639110377571</v>
      </c>
      <c r="N34" s="718">
        <v>2.1113728682248598</v>
      </c>
      <c r="O34" s="667">
        <v>2061.6272836249118</v>
      </c>
      <c r="P34" s="622">
        <v>3201.139117622723</v>
      </c>
      <c r="Q34" s="719">
        <v>1.682211868648547</v>
      </c>
      <c r="R34" s="668">
        <v>1902.9345692314309</v>
      </c>
      <c r="S34" s="614" t="s">
        <v>73</v>
      </c>
      <c r="T34" s="626" t="s">
        <v>101</v>
      </c>
      <c r="U34" s="627"/>
      <c r="V34" s="669">
        <v>5901.0377382078077</v>
      </c>
      <c r="W34" s="721">
        <v>2.0704865031645778</v>
      </c>
      <c r="X34" s="669">
        <v>2850.0730283382813</v>
      </c>
      <c r="Y34" s="622">
        <v>6585.8144827614378</v>
      </c>
      <c r="Z34" s="718">
        <v>2.4250889396272499</v>
      </c>
      <c r="AA34" s="720">
        <v>2715.700185319271</v>
      </c>
      <c r="AB34" s="666">
        <v>11347.960891435428</v>
      </c>
      <c r="AC34" s="716">
        <v>5.5692123945433583</v>
      </c>
      <c r="AD34" s="668">
        <v>2037.6240099145821</v>
      </c>
      <c r="AE34" s="614"/>
    </row>
    <row r="35" spans="1:34" ht="27.25" customHeight="1" thickBot="1">
      <c r="A35" s="614" t="s">
        <v>84</v>
      </c>
      <c r="B35" s="682" t="s">
        <v>102</v>
      </c>
      <c r="C35" s="722"/>
      <c r="D35" s="674">
        <v>3258.2410488956962</v>
      </c>
      <c r="E35" s="723">
        <v>2.1202179823907645</v>
      </c>
      <c r="F35" s="676">
        <v>1536.7481438025034</v>
      </c>
      <c r="G35" s="724">
        <v>2423.4894597948282</v>
      </c>
      <c r="H35" s="725">
        <v>1.6057665915666921</v>
      </c>
      <c r="I35" s="724">
        <v>1509.2414255737576</v>
      </c>
      <c r="J35" s="622">
        <v>2239.5215277702487</v>
      </c>
      <c r="K35" s="718">
        <v>1.487383861490259</v>
      </c>
      <c r="L35" s="667">
        <v>1505.6782487382902</v>
      </c>
      <c r="M35" s="622">
        <v>2727.065624983537</v>
      </c>
      <c r="N35" s="718">
        <v>1.8084089747709684</v>
      </c>
      <c r="O35" s="667">
        <v>1507.991645158095</v>
      </c>
      <c r="P35" s="622">
        <v>1905.4190644143307</v>
      </c>
      <c r="Q35" s="719">
        <v>1.6818266196398737</v>
      </c>
      <c r="R35" s="668">
        <v>1132.9461920529802</v>
      </c>
      <c r="S35" s="614" t="s">
        <v>84</v>
      </c>
      <c r="T35" s="642" t="s">
        <v>102</v>
      </c>
      <c r="U35" s="643"/>
      <c r="V35" s="724">
        <v>3101.3362149776067</v>
      </c>
      <c r="W35" s="725">
        <v>1.8472034163108009</v>
      </c>
      <c r="X35" s="724">
        <v>1678.935945869749</v>
      </c>
      <c r="Y35" s="622">
        <v>3358.5075210696632</v>
      </c>
      <c r="Z35" s="718">
        <v>2.0678496497279615</v>
      </c>
      <c r="AA35" s="720">
        <v>1624.1546001719692</v>
      </c>
      <c r="AB35" s="674">
        <v>10676.285075461152</v>
      </c>
      <c r="AC35" s="723">
        <v>6.6919050764774637</v>
      </c>
      <c r="AD35" s="676">
        <v>1595.4029463133115</v>
      </c>
      <c r="AE35" s="614"/>
    </row>
    <row r="36" spans="1:34" ht="29.25" customHeight="1" thickBot="1">
      <c r="A36" s="611" t="s">
        <v>86</v>
      </c>
      <c r="B36" s="726"/>
      <c r="C36" s="727"/>
      <c r="D36" s="603">
        <v>1012.1551653476378</v>
      </c>
      <c r="E36" s="711">
        <v>1.4165346736047766</v>
      </c>
      <c r="F36" s="605">
        <v>714.52904345215939</v>
      </c>
      <c r="G36" s="714">
        <v>965.08841478797603</v>
      </c>
      <c r="H36" s="728">
        <v>1.3865194174462323</v>
      </c>
      <c r="I36" s="714">
        <v>696.05113541469836</v>
      </c>
      <c r="J36" s="607">
        <v>981.85754396201457</v>
      </c>
      <c r="K36" s="712">
        <v>1.3597688116381663</v>
      </c>
      <c r="L36" s="604">
        <v>722.07682332346826</v>
      </c>
      <c r="M36" s="607">
        <v>887.6004012868425</v>
      </c>
      <c r="N36" s="712">
        <v>1.3767124714302865</v>
      </c>
      <c r="O36" s="604">
        <v>644.72460278121946</v>
      </c>
      <c r="P36" s="607">
        <v>1018.3608400425292</v>
      </c>
      <c r="Q36" s="713">
        <v>1.4998078207820587</v>
      </c>
      <c r="R36" s="605">
        <v>678.99421908035913</v>
      </c>
      <c r="S36" s="611" t="s">
        <v>86</v>
      </c>
      <c r="T36" s="611"/>
      <c r="U36" s="612"/>
      <c r="V36" s="606">
        <v>1194.5479204182652</v>
      </c>
      <c r="W36" s="728">
        <v>1.4600204126246219</v>
      </c>
      <c r="X36" s="714">
        <v>818.17206806778336</v>
      </c>
      <c r="Y36" s="607">
        <v>1174.2114988796845</v>
      </c>
      <c r="Z36" s="712">
        <v>1.5125749274494296</v>
      </c>
      <c r="AA36" s="714">
        <v>776.29972411329857</v>
      </c>
      <c r="AB36" s="603">
        <v>2023.3430431332743</v>
      </c>
      <c r="AC36" s="711">
        <v>2.0613861412597974</v>
      </c>
      <c r="AD36" s="605">
        <v>981.54489478459709</v>
      </c>
      <c r="AE36" s="614"/>
    </row>
    <row r="37" spans="1:34" ht="27.25" customHeight="1">
      <c r="A37" s="614"/>
      <c r="B37" s="729" t="s">
        <v>103</v>
      </c>
      <c r="C37" s="730"/>
      <c r="D37" s="666">
        <v>1207.1215061529965</v>
      </c>
      <c r="E37" s="731">
        <v>1.3144743805745187</v>
      </c>
      <c r="F37" s="619">
        <v>918.33018885115041</v>
      </c>
      <c r="G37" s="732">
        <v>1114.1408466645905</v>
      </c>
      <c r="H37" s="733">
        <v>1.2682351282690032</v>
      </c>
      <c r="I37" s="732">
        <v>878.49707189964545</v>
      </c>
      <c r="J37" s="658">
        <v>1109.666487214291</v>
      </c>
      <c r="K37" s="734">
        <v>1.24285325520581</v>
      </c>
      <c r="L37" s="618">
        <v>892.83789744794626</v>
      </c>
      <c r="M37" s="658">
        <v>1096.4112534082064</v>
      </c>
      <c r="N37" s="734">
        <v>1.3006154781843764</v>
      </c>
      <c r="O37" s="618">
        <v>842.99416068672849</v>
      </c>
      <c r="P37" s="658">
        <v>1150.8539523100123</v>
      </c>
      <c r="Q37" s="735">
        <v>1.4080922248982783</v>
      </c>
      <c r="R37" s="619">
        <v>817.31432924654564</v>
      </c>
      <c r="S37" s="545"/>
      <c r="T37" s="662" t="s">
        <v>103</v>
      </c>
      <c r="U37" s="663"/>
      <c r="V37" s="732">
        <v>1220.6197901919895</v>
      </c>
      <c r="W37" s="733">
        <v>1.2857835583135091</v>
      </c>
      <c r="X37" s="732">
        <v>949.31979982152575</v>
      </c>
      <c r="Y37" s="658">
        <v>1191.7924443801151</v>
      </c>
      <c r="Z37" s="734">
        <v>1.3016474533014946</v>
      </c>
      <c r="AA37" s="736">
        <v>915.6031007914288</v>
      </c>
      <c r="AB37" s="666">
        <v>2705.4867305648845</v>
      </c>
      <c r="AC37" s="731">
        <v>2.0596109287405469</v>
      </c>
      <c r="AD37" s="619">
        <v>1313.5911704543591</v>
      </c>
      <c r="AE37" s="614"/>
    </row>
    <row r="38" spans="1:34" ht="27.25" customHeight="1">
      <c r="A38" s="614" t="s">
        <v>88</v>
      </c>
      <c r="B38" s="737" t="s">
        <v>104</v>
      </c>
      <c r="C38" s="715"/>
      <c r="D38" s="666">
        <v>1058.9983984878995</v>
      </c>
      <c r="E38" s="716">
        <v>1.4605371117952128</v>
      </c>
      <c r="F38" s="668">
        <v>725.07462490031241</v>
      </c>
      <c r="G38" s="669">
        <v>1058.4798186078306</v>
      </c>
      <c r="H38" s="721">
        <v>1.4604564913350999</v>
      </c>
      <c r="I38" s="669">
        <v>724.75956996172079</v>
      </c>
      <c r="J38" s="622">
        <v>944.88239770746372</v>
      </c>
      <c r="K38" s="718">
        <v>1.2468665467934943</v>
      </c>
      <c r="L38" s="667">
        <v>757.80555676737947</v>
      </c>
      <c r="M38" s="622">
        <v>912.37925196380149</v>
      </c>
      <c r="N38" s="718">
        <v>1.2620713096884597</v>
      </c>
      <c r="O38" s="667">
        <v>722.92210825157019</v>
      </c>
      <c r="P38" s="622">
        <v>1138.2335581101895</v>
      </c>
      <c r="Q38" s="719">
        <v>1.5745710176024879</v>
      </c>
      <c r="R38" s="668">
        <v>722.88486539229882</v>
      </c>
      <c r="S38" s="545" t="s">
        <v>88</v>
      </c>
      <c r="T38" s="626" t="s">
        <v>104</v>
      </c>
      <c r="U38" s="627"/>
      <c r="V38" s="669">
        <v>827.11760899860644</v>
      </c>
      <c r="W38" s="721">
        <v>1.2567190921759905</v>
      </c>
      <c r="X38" s="669">
        <v>658.15631683168317</v>
      </c>
      <c r="Y38" s="622">
        <v>879.2462158203125</v>
      </c>
      <c r="Z38" s="718">
        <v>1.2400054931640625</v>
      </c>
      <c r="AA38" s="720">
        <v>709.0663877438011</v>
      </c>
      <c r="AB38" s="666">
        <v>1117.6231786603262</v>
      </c>
      <c r="AC38" s="716">
        <v>1.4696511498309619</v>
      </c>
      <c r="AD38" s="668">
        <v>760.46834569474152</v>
      </c>
      <c r="AE38" s="614"/>
    </row>
    <row r="39" spans="1:34" ht="27.25" customHeight="1">
      <c r="A39" s="614"/>
      <c r="B39" s="737" t="s">
        <v>105</v>
      </c>
      <c r="C39" s="715"/>
      <c r="D39" s="666">
        <v>1318.0836164602492</v>
      </c>
      <c r="E39" s="716">
        <v>1.5232415187570947</v>
      </c>
      <c r="F39" s="668">
        <v>865.31492230841604</v>
      </c>
      <c r="G39" s="669">
        <v>1258.6889225493592</v>
      </c>
      <c r="H39" s="716">
        <v>1.4606071733693227</v>
      </c>
      <c r="I39" s="669">
        <v>861.75731948914142</v>
      </c>
      <c r="J39" s="622">
        <v>1254.5192970239873</v>
      </c>
      <c r="K39" s="718">
        <v>1.4302989225476459</v>
      </c>
      <c r="L39" s="667">
        <v>877.10287496367516</v>
      </c>
      <c r="M39" s="622">
        <v>1271.7428740890491</v>
      </c>
      <c r="N39" s="718">
        <v>1.471239045262295</v>
      </c>
      <c r="O39" s="667">
        <v>864.40261233164915</v>
      </c>
      <c r="P39" s="622">
        <v>1157.1278404767436</v>
      </c>
      <c r="Q39" s="719">
        <v>1.5670941232068052</v>
      </c>
      <c r="R39" s="668">
        <v>738.39077266709944</v>
      </c>
      <c r="S39" s="545"/>
      <c r="T39" s="626" t="s">
        <v>105</v>
      </c>
      <c r="U39" s="627"/>
      <c r="V39" s="669">
        <v>1344.0006805293003</v>
      </c>
      <c r="W39" s="716">
        <v>1.5934635580760343</v>
      </c>
      <c r="X39" s="669">
        <v>843.44613575729443</v>
      </c>
      <c r="Y39" s="622">
        <v>1272.36597331197</v>
      </c>
      <c r="Z39" s="718">
        <v>1.6864827747099773</v>
      </c>
      <c r="AA39" s="720">
        <v>754.44943309947382</v>
      </c>
      <c r="AB39" s="666">
        <v>2288.7138666899568</v>
      </c>
      <c r="AC39" s="716">
        <v>2.5468142713655619</v>
      </c>
      <c r="AD39" s="668">
        <v>898.6575473612312</v>
      </c>
      <c r="AE39" s="614"/>
    </row>
    <row r="40" spans="1:34" ht="27.25" customHeight="1">
      <c r="A40" s="614" t="s">
        <v>91</v>
      </c>
      <c r="B40" s="737" t="s">
        <v>106</v>
      </c>
      <c r="C40" s="715"/>
      <c r="D40" s="666">
        <v>1105.121200660546</v>
      </c>
      <c r="E40" s="716">
        <v>2.2576056494549914</v>
      </c>
      <c r="F40" s="668">
        <v>489.51029198891905</v>
      </c>
      <c r="G40" s="669">
        <v>1079.0954576271554</v>
      </c>
      <c r="H40" s="716">
        <v>2.192338529566987</v>
      </c>
      <c r="I40" s="669">
        <v>492.21205715902357</v>
      </c>
      <c r="J40" s="622">
        <v>1034.7834291212814</v>
      </c>
      <c r="K40" s="718">
        <v>2.1702958314956735</v>
      </c>
      <c r="L40" s="667">
        <v>476.793722820798</v>
      </c>
      <c r="M40" s="622">
        <v>1126.1568522908688</v>
      </c>
      <c r="N40" s="718">
        <v>2.1744372560206484</v>
      </c>
      <c r="O40" s="667">
        <v>517.90726505109831</v>
      </c>
      <c r="P40" s="622">
        <v>1233.3497438520849</v>
      </c>
      <c r="Q40" s="719">
        <v>1.5471319472357219</v>
      </c>
      <c r="R40" s="668">
        <v>797.18458794398543</v>
      </c>
      <c r="S40" s="545" t="s">
        <v>91</v>
      </c>
      <c r="T40" s="626" t="s">
        <v>106</v>
      </c>
      <c r="U40" s="627"/>
      <c r="V40" s="669">
        <v>1180.5673030529395</v>
      </c>
      <c r="W40" s="716">
        <v>2.6516440318887078</v>
      </c>
      <c r="X40" s="669">
        <v>445.22088517742981</v>
      </c>
      <c r="Y40" s="622">
        <v>1209.2725986882026</v>
      </c>
      <c r="Z40" s="718">
        <v>2.7343952234657349</v>
      </c>
      <c r="AA40" s="720">
        <v>442.24499381457326</v>
      </c>
      <c r="AB40" s="666">
        <v>1537.3451809504343</v>
      </c>
      <c r="AC40" s="716">
        <v>3.3415329864711736</v>
      </c>
      <c r="AD40" s="668">
        <v>460.07182546892886</v>
      </c>
      <c r="AE40" s="614"/>
    </row>
    <row r="41" spans="1:34" ht="27.25" customHeight="1">
      <c r="A41" s="614"/>
      <c r="B41" s="737" t="s">
        <v>107</v>
      </c>
      <c r="C41" s="715"/>
      <c r="D41" s="666">
        <v>507.87429724053891</v>
      </c>
      <c r="E41" s="716">
        <v>1.2722332234534233</v>
      </c>
      <c r="F41" s="668">
        <v>399.19905240482211</v>
      </c>
      <c r="G41" s="669">
        <v>505.8638087416544</v>
      </c>
      <c r="H41" s="716">
        <v>1.2696895372515848</v>
      </c>
      <c r="I41" s="669">
        <v>398.41535580159632</v>
      </c>
      <c r="J41" s="622">
        <v>512.75783625885174</v>
      </c>
      <c r="K41" s="718">
        <v>1.2505456378314188</v>
      </c>
      <c r="L41" s="667">
        <v>410.02728788693321</v>
      </c>
      <c r="M41" s="622">
        <v>482.06137647311976</v>
      </c>
      <c r="N41" s="718">
        <v>1.2977527381927512</v>
      </c>
      <c r="O41" s="667">
        <v>371.45857010052458</v>
      </c>
      <c r="P41" s="622">
        <v>553.0403416210404</v>
      </c>
      <c r="Q41" s="719">
        <v>1.2434797716188852</v>
      </c>
      <c r="R41" s="668">
        <v>444.75218193621095</v>
      </c>
      <c r="S41" s="545"/>
      <c r="T41" s="626" t="s">
        <v>107</v>
      </c>
      <c r="U41" s="627"/>
      <c r="V41" s="669">
        <v>534.69700553945631</v>
      </c>
      <c r="W41" s="716">
        <v>1.3319041141798253</v>
      </c>
      <c r="X41" s="669">
        <v>401.45307747526402</v>
      </c>
      <c r="Y41" s="622">
        <v>536.36632535842341</v>
      </c>
      <c r="Z41" s="718">
        <v>1.349881561563951</v>
      </c>
      <c r="AA41" s="720">
        <v>397.34324894177979</v>
      </c>
      <c r="AB41" s="666">
        <v>617.37156328248921</v>
      </c>
      <c r="AC41" s="716">
        <v>1.4107700441934936</v>
      </c>
      <c r="AD41" s="668">
        <v>437.6131785782473</v>
      </c>
      <c r="AE41" s="614"/>
    </row>
    <row r="42" spans="1:34" ht="27.25" customHeight="1">
      <c r="A42" s="614" t="s">
        <v>47</v>
      </c>
      <c r="B42" s="737" t="s">
        <v>717</v>
      </c>
      <c r="C42" s="715"/>
      <c r="D42" s="666">
        <v>1179.7772118790979</v>
      </c>
      <c r="E42" s="716">
        <v>1.5106077148042087</v>
      </c>
      <c r="F42" s="668">
        <v>780.99509244993487</v>
      </c>
      <c r="G42" s="669">
        <v>1181.0354735186754</v>
      </c>
      <c r="H42" s="716">
        <v>1.5102850433705963</v>
      </c>
      <c r="I42" s="669">
        <v>781.99508013592299</v>
      </c>
      <c r="J42" s="622">
        <v>1181.1767455612789</v>
      </c>
      <c r="K42" s="718">
        <v>1.5006353414759843</v>
      </c>
      <c r="L42" s="667">
        <v>787.1177713297792</v>
      </c>
      <c r="M42" s="622">
        <v>1169.0093641210544</v>
      </c>
      <c r="N42" s="718">
        <v>1.5121845845792139</v>
      </c>
      <c r="O42" s="667">
        <v>773.05996638389706</v>
      </c>
      <c r="P42" s="622">
        <v>1352.6542543067321</v>
      </c>
      <c r="Q42" s="719">
        <v>1.6940558915160966</v>
      </c>
      <c r="R42" s="668">
        <v>798.47085393160978</v>
      </c>
      <c r="S42" s="545" t="s">
        <v>47</v>
      </c>
      <c r="T42" s="626" t="s">
        <v>108</v>
      </c>
      <c r="U42" s="627"/>
      <c r="V42" s="669">
        <v>825.53363283147155</v>
      </c>
      <c r="W42" s="716">
        <v>1.3521733851384168</v>
      </c>
      <c r="X42" s="669">
        <v>610.52350379383108</v>
      </c>
      <c r="Y42" s="622">
        <v>808.23356126835745</v>
      </c>
      <c r="Z42" s="718">
        <v>1.303932600478952</v>
      </c>
      <c r="AA42" s="720">
        <v>619.84305091496469</v>
      </c>
      <c r="AB42" s="666">
        <v>1046.6522058602102</v>
      </c>
      <c r="AC42" s="716">
        <v>1.5447465895744874</v>
      </c>
      <c r="AD42" s="668">
        <v>677.55592595191865</v>
      </c>
      <c r="AE42" s="614"/>
    </row>
    <row r="43" spans="1:34" ht="27.25" customHeight="1">
      <c r="A43" s="614"/>
      <c r="B43" s="737" t="s">
        <v>109</v>
      </c>
      <c r="C43" s="715"/>
      <c r="D43" s="666">
        <v>789.76206257943943</v>
      </c>
      <c r="E43" s="716">
        <v>1.1379880689018027</v>
      </c>
      <c r="F43" s="668">
        <v>693.99854371196238</v>
      </c>
      <c r="G43" s="669">
        <v>773.90111092868972</v>
      </c>
      <c r="H43" s="716">
        <v>1.1343318925009074</v>
      </c>
      <c r="I43" s="669">
        <v>682.25280100556688</v>
      </c>
      <c r="J43" s="622">
        <v>805.88439274489417</v>
      </c>
      <c r="K43" s="718">
        <v>1.1236420604135597</v>
      </c>
      <c r="L43" s="667">
        <v>717.20739293818008</v>
      </c>
      <c r="M43" s="622">
        <v>663.61586817940633</v>
      </c>
      <c r="N43" s="718">
        <v>1.1309522661937321</v>
      </c>
      <c r="O43" s="667">
        <v>586.77619561507561</v>
      </c>
      <c r="P43" s="622">
        <v>700.22984178398838</v>
      </c>
      <c r="Q43" s="719">
        <v>1.1672513020618573</v>
      </c>
      <c r="R43" s="668">
        <v>599.89638953247481</v>
      </c>
      <c r="S43" s="545"/>
      <c r="T43" s="626" t="s">
        <v>109</v>
      </c>
      <c r="U43" s="627"/>
      <c r="V43" s="669">
        <v>1439.2640535002902</v>
      </c>
      <c r="W43" s="716">
        <v>1.2397243623771512</v>
      </c>
      <c r="X43" s="669">
        <v>1160.9548841490255</v>
      </c>
      <c r="Y43" s="622">
        <v>1388.432779433319</v>
      </c>
      <c r="Z43" s="718">
        <v>1.2394445457881367</v>
      </c>
      <c r="AA43" s="720">
        <v>1120.205647079147</v>
      </c>
      <c r="AB43" s="666">
        <v>1197.1606925705814</v>
      </c>
      <c r="AC43" s="716">
        <v>1.2318992849201884</v>
      </c>
      <c r="AD43" s="668">
        <v>971.80078536058454</v>
      </c>
      <c r="AE43" s="614"/>
    </row>
    <row r="44" spans="1:34" ht="27.25" customHeight="1">
      <c r="A44" s="614" t="s">
        <v>98</v>
      </c>
      <c r="B44" s="737" t="s">
        <v>718</v>
      </c>
      <c r="C44" s="715"/>
      <c r="D44" s="666">
        <v>740.49380647582984</v>
      </c>
      <c r="E44" s="716">
        <v>1.3638310421144422</v>
      </c>
      <c r="F44" s="668">
        <v>542.95127740148132</v>
      </c>
      <c r="G44" s="669">
        <v>737.82096494779751</v>
      </c>
      <c r="H44" s="716">
        <v>1.3569858551991381</v>
      </c>
      <c r="I44" s="669">
        <v>543.72045376959511</v>
      </c>
      <c r="J44" s="622">
        <v>739.95180061940505</v>
      </c>
      <c r="K44" s="718">
        <v>1.2923573379787929</v>
      </c>
      <c r="L44" s="667">
        <v>572.55975485593399</v>
      </c>
      <c r="M44" s="622">
        <v>647.09541093322639</v>
      </c>
      <c r="N44" s="718">
        <v>1.2853834746987578</v>
      </c>
      <c r="O44" s="667">
        <v>503.4259609451409</v>
      </c>
      <c r="P44" s="622">
        <v>914.65812276782719</v>
      </c>
      <c r="Q44" s="719">
        <v>1.6291770147332689</v>
      </c>
      <c r="R44" s="668">
        <v>561.42341470339011</v>
      </c>
      <c r="S44" s="545" t="s">
        <v>98</v>
      </c>
      <c r="T44" s="626" t="s">
        <v>110</v>
      </c>
      <c r="U44" s="627"/>
      <c r="V44" s="669">
        <v>745.53913633568254</v>
      </c>
      <c r="W44" s="716">
        <v>1.4750648561148536</v>
      </c>
      <c r="X44" s="669">
        <v>505.42803812663834</v>
      </c>
      <c r="Y44" s="622">
        <v>727.09821442536941</v>
      </c>
      <c r="Z44" s="718">
        <v>1.5198589594910743</v>
      </c>
      <c r="AA44" s="720">
        <v>478.39847894099245</v>
      </c>
      <c r="AB44" s="666">
        <v>882.23950496982047</v>
      </c>
      <c r="AC44" s="716">
        <v>1.7268438846101697</v>
      </c>
      <c r="AD44" s="668">
        <v>510.89708388374879</v>
      </c>
      <c r="AE44" s="614"/>
    </row>
    <row r="45" spans="1:34" ht="27.25" customHeight="1" thickBot="1">
      <c r="A45" s="738"/>
      <c r="B45" s="739" t="s">
        <v>111</v>
      </c>
      <c r="C45" s="722"/>
      <c r="D45" s="674">
        <v>1125.0344072762753</v>
      </c>
      <c r="E45" s="723">
        <v>1.3899345290083422</v>
      </c>
      <c r="F45" s="676">
        <v>809.41539604670322</v>
      </c>
      <c r="G45" s="677">
        <v>1063.9331522489688</v>
      </c>
      <c r="H45" s="723">
        <v>1.3436217261224703</v>
      </c>
      <c r="I45" s="677">
        <v>791.839795058503</v>
      </c>
      <c r="J45" s="678">
        <v>1062.5487383732518</v>
      </c>
      <c r="K45" s="740">
        <v>1.3389309048649864</v>
      </c>
      <c r="L45" s="675">
        <v>793.57996332185326</v>
      </c>
      <c r="M45" s="678">
        <v>1028.7332444903541</v>
      </c>
      <c r="N45" s="740">
        <v>1.3546462870481402</v>
      </c>
      <c r="O45" s="675">
        <v>759.41096530226264</v>
      </c>
      <c r="P45" s="678">
        <v>1153.5705498042389</v>
      </c>
      <c r="Q45" s="741">
        <v>1.3822883729750588</v>
      </c>
      <c r="R45" s="676">
        <v>834.53682484606509</v>
      </c>
      <c r="S45" s="671"/>
      <c r="T45" s="682" t="s">
        <v>111</v>
      </c>
      <c r="U45" s="683"/>
      <c r="V45" s="677">
        <v>1316.2351685084595</v>
      </c>
      <c r="W45" s="723">
        <v>1.3054459662544466</v>
      </c>
      <c r="X45" s="677">
        <v>1008.2647635619641</v>
      </c>
      <c r="Y45" s="678">
        <v>1258.522433788482</v>
      </c>
      <c r="Z45" s="740">
        <v>1.3320533339558254</v>
      </c>
      <c r="AA45" s="742">
        <v>944.79883177877184</v>
      </c>
      <c r="AB45" s="674">
        <v>1794.6088986483721</v>
      </c>
      <c r="AC45" s="723">
        <v>1.8974506417701091</v>
      </c>
      <c r="AD45" s="676">
        <v>945.80004303785358</v>
      </c>
      <c r="AE45" s="614"/>
    </row>
    <row r="46" spans="1:34" s="743" customFormat="1" ht="14">
      <c r="B46" s="744" t="s">
        <v>719</v>
      </c>
      <c r="T46" s="542"/>
      <c r="AF46" s="745"/>
      <c r="AG46" s="745"/>
      <c r="AH46" s="745"/>
    </row>
    <row r="47" spans="1:34" s="743" customFormat="1" ht="14">
      <c r="B47" s="744" t="s">
        <v>720</v>
      </c>
      <c r="T47" s="744"/>
      <c r="AF47" s="745"/>
      <c r="AG47" s="745"/>
      <c r="AH47" s="745"/>
    </row>
    <row r="48" spans="1:34" s="743" customFormat="1" ht="14">
      <c r="B48" s="744" t="s">
        <v>721</v>
      </c>
      <c r="T48" s="746"/>
      <c r="AF48" s="745"/>
      <c r="AG48" s="745"/>
      <c r="AH48" s="745"/>
    </row>
    <row r="49" spans="2:34" s="743" customFormat="1" ht="14">
      <c r="B49" s="744" t="s">
        <v>722</v>
      </c>
      <c r="T49" s="744"/>
      <c r="AF49" s="745"/>
      <c r="AG49" s="745"/>
      <c r="AH49" s="745"/>
    </row>
    <row r="50" spans="2:34" s="743" customFormat="1" ht="14">
      <c r="B50" s="744" t="s">
        <v>169</v>
      </c>
      <c r="E50" s="745"/>
      <c r="T50" s="744"/>
      <c r="AC50" s="745"/>
      <c r="AF50" s="745"/>
      <c r="AG50" s="745"/>
      <c r="AH50" s="745"/>
    </row>
    <row r="51" spans="2:34" s="743" customFormat="1" ht="14">
      <c r="B51" s="744"/>
      <c r="E51" s="745"/>
      <c r="T51" s="542"/>
      <c r="AC51" s="745"/>
      <c r="AF51" s="745"/>
      <c r="AG51" s="745"/>
      <c r="AH51" s="745"/>
    </row>
    <row r="52" spans="2:34" s="743" customFormat="1" ht="14">
      <c r="B52" s="542"/>
      <c r="E52" s="745"/>
      <c r="T52" s="542"/>
      <c r="AC52" s="745"/>
      <c r="AF52" s="745"/>
      <c r="AG52" s="745"/>
      <c r="AH52" s="745"/>
    </row>
    <row r="53" spans="2:34" ht="21">
      <c r="B53" s="744"/>
      <c r="C53" s="744"/>
      <c r="T53" s="744"/>
      <c r="U53" s="747"/>
    </row>
    <row r="54" spans="2:34">
      <c r="C54" s="748"/>
    </row>
    <row r="55" spans="2:34" ht="14">
      <c r="C55" s="744"/>
    </row>
  </sheetData>
  <mergeCells count="10">
    <mergeCell ref="D26:F27"/>
    <mergeCell ref="V27:X27"/>
    <mergeCell ref="Y27:AA27"/>
    <mergeCell ref="D1:R1"/>
    <mergeCell ref="V1:AD1"/>
    <mergeCell ref="D3:F4"/>
    <mergeCell ref="V4:X4"/>
    <mergeCell ref="Y4:AA4"/>
    <mergeCell ref="D24:R24"/>
    <mergeCell ref="V24:AD24"/>
  </mergeCells>
  <phoneticPr fontId="2"/>
  <printOptions horizontalCentered="1"/>
  <pageMargins left="0.47244094488188981" right="0.55118110236220474" top="0.59055118110236227" bottom="0.27559055118110237" header="0.51181102362204722" footer="0.27559055118110237"/>
  <pageSetup paperSize="9" scale="43" orientation="landscape" r:id="rId1"/>
  <headerFooter alignWithMargins="0"/>
  <colBreaks count="1" manualBreakCount="1">
    <brk id="18" max="50"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26C9F-01CA-4F05-B9E5-88434F269299}">
  <dimension ref="A1:AH53"/>
  <sheetViews>
    <sheetView zoomScale="75" zoomScaleNormal="75" workbookViewId="0">
      <pane xSplit="3" ySplit="6" topLeftCell="D7" activePane="bottomRight" state="frozen"/>
      <selection pane="topRight"/>
      <selection pane="bottomLeft"/>
      <selection pane="bottomRight"/>
    </sheetView>
  </sheetViews>
  <sheetFormatPr defaultColWidth="9" defaultRowHeight="13"/>
  <cols>
    <col min="1" max="1" width="3.36328125" style="523" customWidth="1"/>
    <col min="2" max="2" width="18.453125" style="523" customWidth="1"/>
    <col min="3" max="3" width="12.7265625" style="523" customWidth="1"/>
    <col min="4" max="18" width="16.90625" style="523" customWidth="1"/>
    <col min="19" max="19" width="3.36328125" style="523" customWidth="1"/>
    <col min="20" max="20" width="17.453125" style="523" customWidth="1"/>
    <col min="21" max="21" width="7.36328125" style="523" customWidth="1"/>
    <col min="22" max="26" width="14.453125" style="523" customWidth="1"/>
    <col min="27" max="28" width="16.7265625" style="523" bestFit="1" customWidth="1"/>
    <col min="29" max="29" width="13.90625" style="523" customWidth="1"/>
    <col min="30" max="30" width="14.6328125" style="523" customWidth="1"/>
    <col min="31" max="31" width="9" style="523"/>
    <col min="32" max="34" width="9" style="542"/>
    <col min="35" max="16384" width="9" style="523"/>
  </cols>
  <sheetData>
    <row r="1" spans="1:34" ht="27.75" customHeight="1">
      <c r="A1" s="522" t="s">
        <v>244</v>
      </c>
      <c r="D1" s="932" t="s">
        <v>357</v>
      </c>
      <c r="E1" s="932"/>
      <c r="F1" s="932"/>
      <c r="G1" s="932"/>
      <c r="H1" s="932"/>
      <c r="I1" s="932"/>
      <c r="J1" s="932"/>
      <c r="K1" s="932"/>
      <c r="L1" s="932"/>
      <c r="M1" s="932"/>
      <c r="N1" s="932"/>
      <c r="O1" s="932"/>
      <c r="P1" s="932"/>
      <c r="Q1" s="932"/>
      <c r="R1" s="932"/>
      <c r="S1" s="522" t="s">
        <v>244</v>
      </c>
      <c r="V1" s="932" t="s">
        <v>357</v>
      </c>
      <c r="W1" s="932"/>
      <c r="X1" s="932"/>
      <c r="Y1" s="932"/>
      <c r="Z1" s="932"/>
      <c r="AA1" s="932"/>
      <c r="AB1" s="932"/>
      <c r="AC1" s="932"/>
      <c r="AD1" s="932"/>
      <c r="AF1" s="524"/>
      <c r="AG1" s="524"/>
      <c r="AH1" s="524"/>
    </row>
    <row r="2" spans="1:34" ht="21.75" customHeight="1" thickBot="1">
      <c r="A2" s="525" t="s">
        <v>119</v>
      </c>
      <c r="B2" s="524"/>
      <c r="C2" s="526"/>
      <c r="D2" s="526"/>
      <c r="E2" s="524"/>
      <c r="F2" s="524"/>
      <c r="G2" s="524"/>
      <c r="H2" s="524"/>
      <c r="I2" s="524"/>
      <c r="P2" s="527"/>
      <c r="Q2" s="528"/>
      <c r="R2" s="529" t="s">
        <v>715</v>
      </c>
      <c r="S2" s="525" t="s">
        <v>119</v>
      </c>
      <c r="T2" s="524"/>
      <c r="U2" s="526"/>
      <c r="V2" s="526"/>
      <c r="W2" s="524"/>
      <c r="X2" s="524"/>
      <c r="Y2" s="524"/>
      <c r="Z2" s="524"/>
      <c r="AA2" s="524"/>
      <c r="AB2" s="526"/>
      <c r="AC2" s="530"/>
      <c r="AD2" s="529" t="s">
        <v>715</v>
      </c>
      <c r="AF2" s="524"/>
      <c r="AG2" s="524"/>
      <c r="AH2" s="524"/>
    </row>
    <row r="3" spans="1:34" ht="18" customHeight="1">
      <c r="A3" s="531"/>
      <c r="B3" s="532"/>
      <c r="C3" s="533"/>
      <c r="D3" s="921" t="s">
        <v>65</v>
      </c>
      <c r="E3" s="933"/>
      <c r="F3" s="934"/>
      <c r="G3" s="534" t="s">
        <v>128</v>
      </c>
      <c r="H3" s="535"/>
      <c r="I3" s="535"/>
      <c r="J3" s="536"/>
      <c r="K3" s="535"/>
      <c r="L3" s="535"/>
      <c r="M3" s="536"/>
      <c r="N3" s="535"/>
      <c r="O3" s="535"/>
      <c r="P3" s="534"/>
      <c r="Q3" s="535"/>
      <c r="R3" s="537"/>
      <c r="S3" s="531"/>
      <c r="T3" s="538"/>
      <c r="U3" s="539"/>
      <c r="V3" s="534" t="s">
        <v>128</v>
      </c>
      <c r="W3" s="535"/>
      <c r="X3" s="535"/>
      <c r="Y3" s="536"/>
      <c r="Z3" s="535"/>
      <c r="AA3" s="537"/>
      <c r="AB3" s="540"/>
      <c r="AC3" s="538" t="s">
        <v>129</v>
      </c>
      <c r="AD3" s="541"/>
    </row>
    <row r="4" spans="1:34" ht="18" customHeight="1" thickBot="1">
      <c r="A4" s="543" t="s">
        <v>66</v>
      </c>
      <c r="B4" s="544"/>
      <c r="C4" s="545" t="s">
        <v>67</v>
      </c>
      <c r="D4" s="935"/>
      <c r="E4" s="936"/>
      <c r="F4" s="937"/>
      <c r="G4" s="546"/>
      <c r="H4" s="547" t="s">
        <v>526</v>
      </c>
      <c r="I4" s="548"/>
      <c r="J4" s="549" t="s">
        <v>0</v>
      </c>
      <c r="K4" s="550" t="s">
        <v>46</v>
      </c>
      <c r="L4" s="551"/>
      <c r="M4" s="552" t="s">
        <v>430</v>
      </c>
      <c r="N4" s="547"/>
      <c r="O4" s="553"/>
      <c r="P4" s="547" t="s">
        <v>420</v>
      </c>
      <c r="Q4" s="547"/>
      <c r="R4" s="554"/>
      <c r="S4" s="543" t="s">
        <v>99</v>
      </c>
      <c r="T4" s="555"/>
      <c r="U4" s="556"/>
      <c r="V4" s="927" t="s">
        <v>237</v>
      </c>
      <c r="W4" s="928"/>
      <c r="X4" s="929"/>
      <c r="Y4" s="930" t="s">
        <v>405</v>
      </c>
      <c r="Z4" s="928"/>
      <c r="AA4" s="931"/>
      <c r="AB4" s="557"/>
      <c r="AC4" s="558"/>
      <c r="AD4" s="559"/>
    </row>
    <row r="5" spans="1:34" s="571" customFormat="1" ht="18" customHeight="1" thickBot="1">
      <c r="A5" s="560"/>
      <c r="B5" s="561"/>
      <c r="C5" s="562"/>
      <c r="D5" s="563" t="s">
        <v>520</v>
      </c>
      <c r="E5" s="563" t="s">
        <v>543</v>
      </c>
      <c r="F5" s="564" t="s">
        <v>544</v>
      </c>
      <c r="G5" s="565" t="s">
        <v>520</v>
      </c>
      <c r="H5" s="563" t="s">
        <v>543</v>
      </c>
      <c r="I5" s="566" t="s">
        <v>544</v>
      </c>
      <c r="J5" s="563" t="s">
        <v>520</v>
      </c>
      <c r="K5" s="563" t="s">
        <v>543</v>
      </c>
      <c r="L5" s="564" t="s">
        <v>544</v>
      </c>
      <c r="M5" s="563" t="s">
        <v>520</v>
      </c>
      <c r="N5" s="563" t="s">
        <v>543</v>
      </c>
      <c r="O5" s="563" t="s">
        <v>544</v>
      </c>
      <c r="P5" s="567" t="s">
        <v>520</v>
      </c>
      <c r="Q5" s="563" t="s">
        <v>543</v>
      </c>
      <c r="R5" s="568" t="s">
        <v>544</v>
      </c>
      <c r="S5" s="560"/>
      <c r="T5" s="569"/>
      <c r="U5" s="570"/>
      <c r="V5" s="565" t="s">
        <v>520</v>
      </c>
      <c r="W5" s="563" t="s">
        <v>543</v>
      </c>
      <c r="X5" s="566" t="s">
        <v>544</v>
      </c>
      <c r="Y5" s="563" t="s">
        <v>520</v>
      </c>
      <c r="Z5" s="563" t="s">
        <v>543</v>
      </c>
      <c r="AA5" s="568" t="s">
        <v>544</v>
      </c>
      <c r="AB5" s="563" t="s">
        <v>520</v>
      </c>
      <c r="AC5" s="563" t="s">
        <v>543</v>
      </c>
      <c r="AD5" s="568" t="s">
        <v>544</v>
      </c>
      <c r="AF5" s="542"/>
      <c r="AG5" s="542"/>
      <c r="AH5" s="542"/>
    </row>
    <row r="6" spans="1:34" s="571" customFormat="1" ht="14.25" customHeight="1">
      <c r="A6" s="572"/>
      <c r="B6" s="573"/>
      <c r="C6" s="533"/>
      <c r="D6" s="574" t="s">
        <v>522</v>
      </c>
      <c r="E6" s="575" t="s">
        <v>545</v>
      </c>
      <c r="F6" s="576" t="s">
        <v>623</v>
      </c>
      <c r="G6" s="577" t="s">
        <v>522</v>
      </c>
      <c r="H6" s="575" t="s">
        <v>545</v>
      </c>
      <c r="I6" s="578" t="s">
        <v>623</v>
      </c>
      <c r="J6" s="575" t="s">
        <v>522</v>
      </c>
      <c r="K6" s="575" t="s">
        <v>545</v>
      </c>
      <c r="L6" s="576" t="s">
        <v>623</v>
      </c>
      <c r="M6" s="575" t="s">
        <v>522</v>
      </c>
      <c r="N6" s="575" t="s">
        <v>545</v>
      </c>
      <c r="O6" s="575" t="s">
        <v>623</v>
      </c>
      <c r="P6" s="574" t="s">
        <v>522</v>
      </c>
      <c r="Q6" s="575" t="s">
        <v>545</v>
      </c>
      <c r="R6" s="579" t="s">
        <v>623</v>
      </c>
      <c r="S6" s="580"/>
      <c r="T6" s="581"/>
      <c r="U6" s="582"/>
      <c r="V6" s="583" t="s">
        <v>522</v>
      </c>
      <c r="W6" s="575" t="s">
        <v>545</v>
      </c>
      <c r="X6" s="578" t="s">
        <v>623</v>
      </c>
      <c r="Y6" s="575" t="s">
        <v>522</v>
      </c>
      <c r="Z6" s="575" t="s">
        <v>545</v>
      </c>
      <c r="AA6" s="579" t="s">
        <v>623</v>
      </c>
      <c r="AB6" s="574" t="s">
        <v>522</v>
      </c>
      <c r="AC6" s="575" t="s">
        <v>545</v>
      </c>
      <c r="AD6" s="579" t="s">
        <v>623</v>
      </c>
      <c r="AF6" s="542"/>
      <c r="AG6" s="542"/>
      <c r="AH6" s="542"/>
    </row>
    <row r="7" spans="1:34" s="598" customFormat="1" ht="29.25" customHeight="1" thickBot="1">
      <c r="A7" s="584" t="s">
        <v>68</v>
      </c>
      <c r="B7" s="585"/>
      <c r="C7" s="586">
        <v>137875</v>
      </c>
      <c r="D7" s="587">
        <v>8510642</v>
      </c>
      <c r="E7" s="588">
        <v>95042285</v>
      </c>
      <c r="F7" s="589">
        <v>467588109.97800004</v>
      </c>
      <c r="G7" s="590">
        <v>6699705</v>
      </c>
      <c r="H7" s="588">
        <v>59968154</v>
      </c>
      <c r="I7" s="590">
        <v>369902217.06099993</v>
      </c>
      <c r="J7" s="591">
        <v>3534725</v>
      </c>
      <c r="K7" s="591">
        <v>28964756</v>
      </c>
      <c r="L7" s="592">
        <v>198026934.08899999</v>
      </c>
      <c r="M7" s="591">
        <v>1866017</v>
      </c>
      <c r="N7" s="591">
        <v>20016896</v>
      </c>
      <c r="O7" s="591">
        <v>99340838.74499999</v>
      </c>
      <c r="P7" s="593">
        <v>796913</v>
      </c>
      <c r="Q7" s="591">
        <v>5176024</v>
      </c>
      <c r="R7" s="594">
        <v>38576351.768999994</v>
      </c>
      <c r="S7" s="595" t="s">
        <v>68</v>
      </c>
      <c r="T7" s="595"/>
      <c r="U7" s="596"/>
      <c r="V7" s="597">
        <v>109245</v>
      </c>
      <c r="W7" s="588">
        <v>1091042</v>
      </c>
      <c r="X7" s="590">
        <v>7476667.0209999997</v>
      </c>
      <c r="Y7" s="591">
        <v>392805</v>
      </c>
      <c r="Z7" s="591">
        <v>4719436</v>
      </c>
      <c r="AA7" s="594">
        <v>26481425.436999999</v>
      </c>
      <c r="AB7" s="587">
        <v>1810937</v>
      </c>
      <c r="AC7" s="588">
        <v>35074131</v>
      </c>
      <c r="AD7" s="589">
        <v>97685892.917000011</v>
      </c>
      <c r="AF7" s="599"/>
      <c r="AG7" s="599"/>
      <c r="AH7" s="599"/>
    </row>
    <row r="8" spans="1:34" ht="39.25" customHeight="1" thickBot="1">
      <c r="A8" s="600" t="s">
        <v>69</v>
      </c>
      <c r="B8" s="601"/>
      <c r="C8" s="602">
        <v>96699</v>
      </c>
      <c r="D8" s="603">
        <v>7823998</v>
      </c>
      <c r="E8" s="604">
        <v>91487151</v>
      </c>
      <c r="F8" s="605">
        <v>456936029.88500005</v>
      </c>
      <c r="G8" s="606">
        <v>6043215</v>
      </c>
      <c r="H8" s="604">
        <v>56894454</v>
      </c>
      <c r="I8" s="606">
        <v>360192181.53699994</v>
      </c>
      <c r="J8" s="607">
        <v>3183892</v>
      </c>
      <c r="K8" s="607">
        <v>27274084</v>
      </c>
      <c r="L8" s="608">
        <v>192137774.93099999</v>
      </c>
      <c r="M8" s="607">
        <v>1684700</v>
      </c>
      <c r="N8" s="607">
        <v>19097856</v>
      </c>
      <c r="O8" s="607">
        <v>96506421.223999992</v>
      </c>
      <c r="P8" s="609">
        <v>689166</v>
      </c>
      <c r="Q8" s="607">
        <v>4829656</v>
      </c>
      <c r="R8" s="610">
        <v>38133174.402999997</v>
      </c>
      <c r="S8" s="611" t="s">
        <v>69</v>
      </c>
      <c r="T8" s="611"/>
      <c r="U8" s="612"/>
      <c r="V8" s="613">
        <v>105890</v>
      </c>
      <c r="W8" s="604">
        <v>1071617</v>
      </c>
      <c r="X8" s="606">
        <v>7362654.6090000002</v>
      </c>
      <c r="Y8" s="607">
        <v>379567</v>
      </c>
      <c r="Z8" s="607">
        <v>4621241</v>
      </c>
      <c r="AA8" s="610">
        <v>26052156.369999997</v>
      </c>
      <c r="AB8" s="603">
        <v>1780783</v>
      </c>
      <c r="AC8" s="604">
        <v>34592697</v>
      </c>
      <c r="AD8" s="605">
        <v>96743848.348000005</v>
      </c>
    </row>
    <row r="9" spans="1:34" ht="27.25" customHeight="1">
      <c r="A9" s="614" t="s">
        <v>70</v>
      </c>
      <c r="B9" s="615" t="s">
        <v>164</v>
      </c>
      <c r="C9" s="616">
        <v>17449</v>
      </c>
      <c r="D9" s="617">
        <v>2950192</v>
      </c>
      <c r="E9" s="618">
        <v>26761453</v>
      </c>
      <c r="F9" s="619">
        <v>176923398.33000001</v>
      </c>
      <c r="G9" s="620">
        <v>2591710</v>
      </c>
      <c r="H9" s="621">
        <v>22053254</v>
      </c>
      <c r="I9" s="620">
        <v>154227873.16299999</v>
      </c>
      <c r="J9" s="622">
        <v>1308128</v>
      </c>
      <c r="K9" s="622">
        <v>10660419</v>
      </c>
      <c r="L9" s="623">
        <v>79382771.849000007</v>
      </c>
      <c r="M9" s="622">
        <v>690202</v>
      </c>
      <c r="N9" s="622">
        <v>6670329</v>
      </c>
      <c r="O9" s="622">
        <v>39583924.652999997</v>
      </c>
      <c r="P9" s="624">
        <v>400719</v>
      </c>
      <c r="Q9" s="622">
        <v>2785951</v>
      </c>
      <c r="R9" s="625">
        <v>21851584.905000001</v>
      </c>
      <c r="S9" s="614" t="s">
        <v>70</v>
      </c>
      <c r="T9" s="626" t="s">
        <v>167</v>
      </c>
      <c r="U9" s="627"/>
      <c r="V9" s="628">
        <v>40557</v>
      </c>
      <c r="W9" s="621">
        <v>373607</v>
      </c>
      <c r="X9" s="620">
        <v>2841006.4440000001</v>
      </c>
      <c r="Y9" s="622">
        <v>152104</v>
      </c>
      <c r="Z9" s="622">
        <v>1562948</v>
      </c>
      <c r="AA9" s="625">
        <v>10568585.312000001</v>
      </c>
      <c r="AB9" s="617">
        <v>358482</v>
      </c>
      <c r="AC9" s="618">
        <v>4708199</v>
      </c>
      <c r="AD9" s="619">
        <v>22695525.166999999</v>
      </c>
    </row>
    <row r="10" spans="1:34" ht="27.25" customHeight="1">
      <c r="A10" s="614" t="s">
        <v>71</v>
      </c>
      <c r="B10" s="615" t="s">
        <v>72</v>
      </c>
      <c r="C10" s="629">
        <v>1964</v>
      </c>
      <c r="D10" s="630">
        <v>1162435</v>
      </c>
      <c r="E10" s="631">
        <v>10533609</v>
      </c>
      <c r="F10" s="632">
        <v>90000584.427000001</v>
      </c>
      <c r="G10" s="633">
        <v>1068824</v>
      </c>
      <c r="H10" s="631">
        <v>9568055</v>
      </c>
      <c r="I10" s="633">
        <v>83181043.533999994</v>
      </c>
      <c r="J10" s="622">
        <v>571692</v>
      </c>
      <c r="K10" s="622">
        <v>5001319</v>
      </c>
      <c r="L10" s="623">
        <v>44182306.572999999</v>
      </c>
      <c r="M10" s="622">
        <v>294558</v>
      </c>
      <c r="N10" s="622">
        <v>2696185</v>
      </c>
      <c r="O10" s="622">
        <v>21716144.809</v>
      </c>
      <c r="P10" s="624">
        <v>130274</v>
      </c>
      <c r="Q10" s="622">
        <v>1166534</v>
      </c>
      <c r="R10" s="625">
        <v>11275689.771</v>
      </c>
      <c r="S10" s="614" t="s">
        <v>71</v>
      </c>
      <c r="T10" s="626" t="s">
        <v>100</v>
      </c>
      <c r="U10" s="627"/>
      <c r="V10" s="634">
        <v>20354</v>
      </c>
      <c r="W10" s="631">
        <v>184792</v>
      </c>
      <c r="X10" s="633">
        <v>1644363.69</v>
      </c>
      <c r="Y10" s="622">
        <v>51946</v>
      </c>
      <c r="Z10" s="622">
        <v>519225</v>
      </c>
      <c r="AA10" s="625">
        <v>4362538.6909999996</v>
      </c>
      <c r="AB10" s="630">
        <v>93611</v>
      </c>
      <c r="AC10" s="631">
        <v>965554</v>
      </c>
      <c r="AD10" s="632">
        <v>6819540.8930000002</v>
      </c>
    </row>
    <row r="11" spans="1:34" ht="27.25" customHeight="1">
      <c r="A11" s="614" t="s">
        <v>73</v>
      </c>
      <c r="B11" s="615" t="s">
        <v>83</v>
      </c>
      <c r="C11" s="629">
        <v>75745</v>
      </c>
      <c r="D11" s="630">
        <v>3677392</v>
      </c>
      <c r="E11" s="631">
        <v>53617673</v>
      </c>
      <c r="F11" s="632">
        <v>188662805.76699999</v>
      </c>
      <c r="G11" s="633">
        <v>2364162</v>
      </c>
      <c r="H11" s="631">
        <v>25087543</v>
      </c>
      <c r="I11" s="633">
        <v>122106473.28300001</v>
      </c>
      <c r="J11" s="622">
        <v>1293829</v>
      </c>
      <c r="K11" s="622">
        <v>11537135</v>
      </c>
      <c r="L11" s="623">
        <v>68199534.143999994</v>
      </c>
      <c r="M11" s="622">
        <v>693831</v>
      </c>
      <c r="N11" s="622">
        <v>9643007</v>
      </c>
      <c r="O11" s="622">
        <v>34974938.233999997</v>
      </c>
      <c r="P11" s="624">
        <v>157399</v>
      </c>
      <c r="Q11" s="622">
        <v>874438</v>
      </c>
      <c r="R11" s="625">
        <v>4999175.1880000001</v>
      </c>
      <c r="S11" s="614" t="s">
        <v>73</v>
      </c>
      <c r="T11" s="626" t="s">
        <v>101</v>
      </c>
      <c r="U11" s="627"/>
      <c r="V11" s="634">
        <v>44669</v>
      </c>
      <c r="W11" s="631">
        <v>509840</v>
      </c>
      <c r="X11" s="633">
        <v>2862112.4559999998</v>
      </c>
      <c r="Y11" s="622">
        <v>174434</v>
      </c>
      <c r="Z11" s="622">
        <v>2523123</v>
      </c>
      <c r="AA11" s="625">
        <v>11070713.261</v>
      </c>
      <c r="AB11" s="630">
        <v>1313230</v>
      </c>
      <c r="AC11" s="631">
        <v>28530130</v>
      </c>
      <c r="AD11" s="632">
        <v>66556332.483999997</v>
      </c>
    </row>
    <row r="12" spans="1:34" ht="27.25" customHeight="1" thickBot="1">
      <c r="A12" s="614" t="s">
        <v>84</v>
      </c>
      <c r="B12" s="635" t="s">
        <v>85</v>
      </c>
      <c r="C12" s="636">
        <v>1541</v>
      </c>
      <c r="D12" s="637">
        <v>33979</v>
      </c>
      <c r="E12" s="638">
        <v>574416</v>
      </c>
      <c r="F12" s="639">
        <v>1349241.361</v>
      </c>
      <c r="G12" s="640">
        <v>18519</v>
      </c>
      <c r="H12" s="641">
        <v>185602</v>
      </c>
      <c r="I12" s="640">
        <v>676791.55700000003</v>
      </c>
      <c r="J12" s="622">
        <v>10243</v>
      </c>
      <c r="K12" s="622">
        <v>75211</v>
      </c>
      <c r="L12" s="623">
        <v>373162.36499999999</v>
      </c>
      <c r="M12" s="622">
        <v>6109</v>
      </c>
      <c r="N12" s="622">
        <v>88335</v>
      </c>
      <c r="O12" s="622">
        <v>231413.52799999999</v>
      </c>
      <c r="P12" s="624">
        <v>774</v>
      </c>
      <c r="Q12" s="622">
        <v>2733</v>
      </c>
      <c r="R12" s="625">
        <v>6724.5389999999998</v>
      </c>
      <c r="S12" s="614" t="s">
        <v>84</v>
      </c>
      <c r="T12" s="642" t="s">
        <v>102</v>
      </c>
      <c r="U12" s="643"/>
      <c r="V12" s="644">
        <v>310</v>
      </c>
      <c r="W12" s="641">
        <v>3378</v>
      </c>
      <c r="X12" s="640">
        <v>15172.019</v>
      </c>
      <c r="Y12" s="622">
        <v>1083</v>
      </c>
      <c r="Z12" s="622">
        <v>15945</v>
      </c>
      <c r="AA12" s="625">
        <v>50319.106</v>
      </c>
      <c r="AB12" s="637">
        <v>15460</v>
      </c>
      <c r="AC12" s="638">
        <v>388814</v>
      </c>
      <c r="AD12" s="639">
        <v>672449.804</v>
      </c>
    </row>
    <row r="13" spans="1:34" ht="40" customHeight="1" thickBot="1">
      <c r="A13" s="611" t="s">
        <v>86</v>
      </c>
      <c r="B13" s="645"/>
      <c r="C13" s="646">
        <v>41176</v>
      </c>
      <c r="D13" s="647">
        <v>686644</v>
      </c>
      <c r="E13" s="648">
        <v>3555134</v>
      </c>
      <c r="F13" s="649">
        <v>10652080.092999998</v>
      </c>
      <c r="G13" s="650">
        <v>656490</v>
      </c>
      <c r="H13" s="648">
        <v>3073700</v>
      </c>
      <c r="I13" s="650">
        <v>9710035.5240000002</v>
      </c>
      <c r="J13" s="607">
        <v>350833</v>
      </c>
      <c r="K13" s="607">
        <v>1690672</v>
      </c>
      <c r="L13" s="608">
        <v>5889159.1579999998</v>
      </c>
      <c r="M13" s="607">
        <v>181317</v>
      </c>
      <c r="N13" s="607">
        <v>919040</v>
      </c>
      <c r="O13" s="607">
        <v>2834417.5209999997</v>
      </c>
      <c r="P13" s="609">
        <v>107747</v>
      </c>
      <c r="Q13" s="607">
        <v>346368</v>
      </c>
      <c r="R13" s="610">
        <v>443177.36599999992</v>
      </c>
      <c r="S13" s="611" t="s">
        <v>86</v>
      </c>
      <c r="T13" s="611"/>
      <c r="U13" s="612"/>
      <c r="V13" s="651">
        <v>3355</v>
      </c>
      <c r="W13" s="648">
        <v>19425</v>
      </c>
      <c r="X13" s="650">
        <v>114012.41200000001</v>
      </c>
      <c r="Y13" s="607">
        <v>13238</v>
      </c>
      <c r="Z13" s="607">
        <v>98195</v>
      </c>
      <c r="AA13" s="610">
        <v>429269.06700000004</v>
      </c>
      <c r="AB13" s="647">
        <v>30154</v>
      </c>
      <c r="AC13" s="648">
        <v>481434</v>
      </c>
      <c r="AD13" s="649">
        <v>942044.56900000002</v>
      </c>
    </row>
    <row r="14" spans="1:34" ht="27.25" customHeight="1">
      <c r="A14" s="545"/>
      <c r="B14" s="652" t="s">
        <v>87</v>
      </c>
      <c r="C14" s="653">
        <v>10239</v>
      </c>
      <c r="D14" s="654">
        <v>61863</v>
      </c>
      <c r="E14" s="655">
        <v>511014</v>
      </c>
      <c r="F14" s="656">
        <v>1366142.83</v>
      </c>
      <c r="G14" s="657">
        <v>46283</v>
      </c>
      <c r="H14" s="655">
        <v>224279</v>
      </c>
      <c r="I14" s="657">
        <v>895542.82700000005</v>
      </c>
      <c r="J14" s="658">
        <v>32867</v>
      </c>
      <c r="K14" s="658">
        <v>130228</v>
      </c>
      <c r="L14" s="659">
        <v>602845.39899999998</v>
      </c>
      <c r="M14" s="658">
        <v>8432</v>
      </c>
      <c r="N14" s="658">
        <v>56778</v>
      </c>
      <c r="O14" s="658">
        <v>180877.448</v>
      </c>
      <c r="P14" s="660">
        <v>1568</v>
      </c>
      <c r="Q14" s="658">
        <v>4697</v>
      </c>
      <c r="R14" s="661">
        <v>9854.2999999999993</v>
      </c>
      <c r="S14" s="545"/>
      <c r="T14" s="662" t="s">
        <v>103</v>
      </c>
      <c r="U14" s="663"/>
      <c r="V14" s="664">
        <v>690</v>
      </c>
      <c r="W14" s="655">
        <v>4849</v>
      </c>
      <c r="X14" s="657">
        <v>23240.876</v>
      </c>
      <c r="Y14" s="658">
        <v>2726</v>
      </c>
      <c r="Z14" s="658">
        <v>27727</v>
      </c>
      <c r="AA14" s="661">
        <v>78724.804000000004</v>
      </c>
      <c r="AB14" s="654">
        <v>15580</v>
      </c>
      <c r="AC14" s="655">
        <v>286735</v>
      </c>
      <c r="AD14" s="656">
        <v>470600.00300000003</v>
      </c>
    </row>
    <row r="15" spans="1:34" ht="27.25" customHeight="1">
      <c r="A15" s="545" t="s">
        <v>88</v>
      </c>
      <c r="B15" s="665" t="s">
        <v>89</v>
      </c>
      <c r="C15" s="629">
        <v>176</v>
      </c>
      <c r="D15" s="630">
        <v>2938</v>
      </c>
      <c r="E15" s="631">
        <v>10689</v>
      </c>
      <c r="F15" s="632">
        <v>22475.857</v>
      </c>
      <c r="G15" s="633">
        <v>2888</v>
      </c>
      <c r="H15" s="631">
        <v>10070</v>
      </c>
      <c r="I15" s="633">
        <v>21679.175999999999</v>
      </c>
      <c r="J15" s="622">
        <v>470</v>
      </c>
      <c r="K15" s="622">
        <v>2264</v>
      </c>
      <c r="L15" s="623">
        <v>4573.348</v>
      </c>
      <c r="M15" s="622">
        <v>624</v>
      </c>
      <c r="N15" s="622">
        <v>2709</v>
      </c>
      <c r="O15" s="622">
        <v>5203.5420000000004</v>
      </c>
      <c r="P15" s="624">
        <v>1791</v>
      </c>
      <c r="Q15" s="622">
        <v>5053</v>
      </c>
      <c r="R15" s="625">
        <v>11850.311</v>
      </c>
      <c r="S15" s="545" t="s">
        <v>88</v>
      </c>
      <c r="T15" s="626" t="s">
        <v>104</v>
      </c>
      <c r="U15" s="627"/>
      <c r="V15" s="634">
        <v>0</v>
      </c>
      <c r="W15" s="631">
        <v>0</v>
      </c>
      <c r="X15" s="633">
        <v>0</v>
      </c>
      <c r="Y15" s="622">
        <v>3</v>
      </c>
      <c r="Z15" s="622">
        <v>44</v>
      </c>
      <c r="AA15" s="625">
        <v>51.975000000000001</v>
      </c>
      <c r="AB15" s="630">
        <v>50</v>
      </c>
      <c r="AC15" s="631">
        <v>619</v>
      </c>
      <c r="AD15" s="632">
        <v>796.68100000000004</v>
      </c>
    </row>
    <row r="16" spans="1:34" ht="27.25" customHeight="1">
      <c r="A16" s="545"/>
      <c r="B16" s="665" t="s">
        <v>90</v>
      </c>
      <c r="C16" s="616">
        <v>2972</v>
      </c>
      <c r="D16" s="666">
        <v>32906</v>
      </c>
      <c r="E16" s="667">
        <v>197564</v>
      </c>
      <c r="F16" s="668">
        <v>741566.23</v>
      </c>
      <c r="G16" s="669">
        <v>29025</v>
      </c>
      <c r="H16" s="667">
        <v>135560</v>
      </c>
      <c r="I16" s="669">
        <v>632452.35699999996</v>
      </c>
      <c r="J16" s="622">
        <v>20748</v>
      </c>
      <c r="K16" s="622">
        <v>90796</v>
      </c>
      <c r="L16" s="623">
        <v>421360.59399999998</v>
      </c>
      <c r="M16" s="622">
        <v>6522</v>
      </c>
      <c r="N16" s="622">
        <v>32542</v>
      </c>
      <c r="O16" s="622">
        <v>170749.32</v>
      </c>
      <c r="P16" s="624">
        <v>15</v>
      </c>
      <c r="Q16" s="622">
        <v>40</v>
      </c>
      <c r="R16" s="625">
        <v>262.541</v>
      </c>
      <c r="S16" s="545"/>
      <c r="T16" s="626" t="s">
        <v>105</v>
      </c>
      <c r="U16" s="627"/>
      <c r="V16" s="670">
        <v>350</v>
      </c>
      <c r="W16" s="667">
        <v>1735</v>
      </c>
      <c r="X16" s="669">
        <v>7686.8459999999995</v>
      </c>
      <c r="Y16" s="622">
        <v>1390</v>
      </c>
      <c r="Z16" s="622">
        <v>10447</v>
      </c>
      <c r="AA16" s="625">
        <v>32393.056</v>
      </c>
      <c r="AB16" s="666">
        <v>3881</v>
      </c>
      <c r="AC16" s="667">
        <v>62004</v>
      </c>
      <c r="AD16" s="668">
        <v>109113.87300000001</v>
      </c>
    </row>
    <row r="17" spans="1:34" ht="27.25" customHeight="1">
      <c r="A17" s="545" t="s">
        <v>91</v>
      </c>
      <c r="B17" s="665" t="s">
        <v>92</v>
      </c>
      <c r="C17" s="616">
        <v>4628</v>
      </c>
      <c r="D17" s="666">
        <v>37955</v>
      </c>
      <c r="E17" s="667">
        <v>392729</v>
      </c>
      <c r="F17" s="668">
        <v>1883546.463</v>
      </c>
      <c r="G17" s="669">
        <v>33723</v>
      </c>
      <c r="H17" s="667">
        <v>329340</v>
      </c>
      <c r="I17" s="669">
        <v>1716569.3089999999</v>
      </c>
      <c r="J17" s="622">
        <v>20837</v>
      </c>
      <c r="K17" s="622">
        <v>202872</v>
      </c>
      <c r="L17" s="623">
        <v>1029465.985</v>
      </c>
      <c r="M17" s="622">
        <v>9704</v>
      </c>
      <c r="N17" s="622">
        <v>85852</v>
      </c>
      <c r="O17" s="622">
        <v>508365.79</v>
      </c>
      <c r="P17" s="624">
        <v>87</v>
      </c>
      <c r="Q17" s="622">
        <v>837</v>
      </c>
      <c r="R17" s="625">
        <v>2028.876</v>
      </c>
      <c r="S17" s="545" t="s">
        <v>91</v>
      </c>
      <c r="T17" s="626" t="s">
        <v>106</v>
      </c>
      <c r="U17" s="627"/>
      <c r="V17" s="670">
        <v>522</v>
      </c>
      <c r="W17" s="667">
        <v>6521</v>
      </c>
      <c r="X17" s="669">
        <v>32973.805999999997</v>
      </c>
      <c r="Y17" s="622">
        <v>2573</v>
      </c>
      <c r="Z17" s="622">
        <v>33258</v>
      </c>
      <c r="AA17" s="625">
        <v>143734.85200000001</v>
      </c>
      <c r="AB17" s="666">
        <v>4232</v>
      </c>
      <c r="AC17" s="667">
        <v>63389</v>
      </c>
      <c r="AD17" s="668">
        <v>166977.15400000001</v>
      </c>
    </row>
    <row r="18" spans="1:34" ht="27.25" customHeight="1">
      <c r="A18" s="545"/>
      <c r="B18" s="665" t="s">
        <v>93</v>
      </c>
      <c r="C18" s="616">
        <v>33</v>
      </c>
      <c r="D18" s="666">
        <v>42</v>
      </c>
      <c r="E18" s="667">
        <v>838</v>
      </c>
      <c r="F18" s="668">
        <v>1150.9000000000001</v>
      </c>
      <c r="G18" s="669">
        <v>7</v>
      </c>
      <c r="H18" s="667">
        <v>40</v>
      </c>
      <c r="I18" s="669">
        <v>79.210999999999999</v>
      </c>
      <c r="J18" s="622">
        <v>2</v>
      </c>
      <c r="K18" s="622">
        <v>4</v>
      </c>
      <c r="L18" s="623">
        <v>15.567</v>
      </c>
      <c r="M18" s="622">
        <v>4</v>
      </c>
      <c r="N18" s="622">
        <v>29</v>
      </c>
      <c r="O18" s="622">
        <v>49.939</v>
      </c>
      <c r="P18" s="624">
        <v>0</v>
      </c>
      <c r="Q18" s="622">
        <v>0</v>
      </c>
      <c r="R18" s="625">
        <v>0</v>
      </c>
      <c r="S18" s="545"/>
      <c r="T18" s="626" t="s">
        <v>107</v>
      </c>
      <c r="U18" s="627"/>
      <c r="V18" s="670">
        <v>1</v>
      </c>
      <c r="W18" s="667">
        <v>7</v>
      </c>
      <c r="X18" s="669">
        <v>13.705</v>
      </c>
      <c r="Y18" s="622">
        <v>0</v>
      </c>
      <c r="Z18" s="622">
        <v>0</v>
      </c>
      <c r="AA18" s="625">
        <v>0</v>
      </c>
      <c r="AB18" s="666">
        <v>35</v>
      </c>
      <c r="AC18" s="667">
        <v>798</v>
      </c>
      <c r="AD18" s="668">
        <v>1071.6890000000001</v>
      </c>
    </row>
    <row r="19" spans="1:34" ht="27.25" customHeight="1">
      <c r="A19" s="545" t="s">
        <v>47</v>
      </c>
      <c r="B19" s="665" t="s">
        <v>94</v>
      </c>
      <c r="C19" s="616">
        <v>14079</v>
      </c>
      <c r="D19" s="666">
        <v>470619</v>
      </c>
      <c r="E19" s="667">
        <v>2086951</v>
      </c>
      <c r="F19" s="668">
        <v>4574354.8760000002</v>
      </c>
      <c r="G19" s="669">
        <v>470229</v>
      </c>
      <c r="H19" s="667">
        <v>2083338</v>
      </c>
      <c r="I19" s="669">
        <v>4567773.9330000002</v>
      </c>
      <c r="J19" s="622">
        <v>223692</v>
      </c>
      <c r="K19" s="622">
        <v>1067035</v>
      </c>
      <c r="L19" s="623">
        <v>2555091.3859999999</v>
      </c>
      <c r="M19" s="622">
        <v>142543</v>
      </c>
      <c r="N19" s="622">
        <v>681021</v>
      </c>
      <c r="O19" s="622">
        <v>1597936.267</v>
      </c>
      <c r="P19" s="624">
        <v>103937</v>
      </c>
      <c r="Q19" s="622">
        <v>335004</v>
      </c>
      <c r="R19" s="625">
        <v>412949.33299999998</v>
      </c>
      <c r="S19" s="545" t="s">
        <v>47</v>
      </c>
      <c r="T19" s="626" t="s">
        <v>108</v>
      </c>
      <c r="U19" s="627"/>
      <c r="V19" s="670">
        <v>8</v>
      </c>
      <c r="W19" s="667">
        <v>31</v>
      </c>
      <c r="X19" s="669">
        <v>301.57100000000003</v>
      </c>
      <c r="Y19" s="622">
        <v>49</v>
      </c>
      <c r="Z19" s="622">
        <v>247</v>
      </c>
      <c r="AA19" s="625">
        <v>1495.376</v>
      </c>
      <c r="AB19" s="666">
        <v>390</v>
      </c>
      <c r="AC19" s="667">
        <v>3613</v>
      </c>
      <c r="AD19" s="668">
        <v>6580.9430000000002</v>
      </c>
    </row>
    <row r="20" spans="1:34" ht="27.25" customHeight="1">
      <c r="A20" s="545"/>
      <c r="B20" s="665" t="s">
        <v>97</v>
      </c>
      <c r="C20" s="616">
        <v>4269</v>
      </c>
      <c r="D20" s="666">
        <v>24288</v>
      </c>
      <c r="E20" s="667">
        <v>61393</v>
      </c>
      <c r="F20" s="668">
        <v>619574.95400000003</v>
      </c>
      <c r="G20" s="669">
        <v>22690</v>
      </c>
      <c r="H20" s="667">
        <v>57414</v>
      </c>
      <c r="I20" s="669">
        <v>580262.36899999995</v>
      </c>
      <c r="J20" s="622">
        <v>13337</v>
      </c>
      <c r="K20" s="622">
        <v>33999</v>
      </c>
      <c r="L20" s="623">
        <v>347263.91200000001</v>
      </c>
      <c r="M20" s="622">
        <v>4226</v>
      </c>
      <c r="N20" s="622">
        <v>10997</v>
      </c>
      <c r="O20" s="622">
        <v>107826.605</v>
      </c>
      <c r="P20" s="624">
        <v>13</v>
      </c>
      <c r="Q20" s="622">
        <v>19</v>
      </c>
      <c r="R20" s="625">
        <v>225.595</v>
      </c>
      <c r="S20" s="545"/>
      <c r="T20" s="626" t="s">
        <v>109</v>
      </c>
      <c r="U20" s="627"/>
      <c r="V20" s="670">
        <v>1032</v>
      </c>
      <c r="W20" s="667">
        <v>2476</v>
      </c>
      <c r="X20" s="669">
        <v>26051.86</v>
      </c>
      <c r="Y20" s="622">
        <v>4082</v>
      </c>
      <c r="Z20" s="622">
        <v>9923</v>
      </c>
      <c r="AA20" s="625">
        <v>98894.396999999997</v>
      </c>
      <c r="AB20" s="666">
        <v>1598</v>
      </c>
      <c r="AC20" s="667">
        <v>3979</v>
      </c>
      <c r="AD20" s="668">
        <v>39312.584999999999</v>
      </c>
    </row>
    <row r="21" spans="1:34" ht="27.25" customHeight="1">
      <c r="A21" s="545" t="s">
        <v>98</v>
      </c>
      <c r="B21" s="665" t="s">
        <v>716</v>
      </c>
      <c r="C21" s="616">
        <v>677</v>
      </c>
      <c r="D21" s="666">
        <v>9785</v>
      </c>
      <c r="E21" s="667">
        <v>21877</v>
      </c>
      <c r="F21" s="668">
        <v>390253.57500000001</v>
      </c>
      <c r="G21" s="669">
        <v>9652</v>
      </c>
      <c r="H21" s="667">
        <v>21595</v>
      </c>
      <c r="I21" s="669">
        <v>384721.06699999998</v>
      </c>
      <c r="J21" s="622">
        <v>7292</v>
      </c>
      <c r="K21" s="622">
        <v>16082</v>
      </c>
      <c r="L21" s="623">
        <v>282018.87400000001</v>
      </c>
      <c r="M21" s="622">
        <v>1911</v>
      </c>
      <c r="N21" s="622">
        <v>4521</v>
      </c>
      <c r="O21" s="622">
        <v>91850.53</v>
      </c>
      <c r="P21" s="624">
        <v>262</v>
      </c>
      <c r="Q21" s="622">
        <v>493</v>
      </c>
      <c r="R21" s="625">
        <v>3973.4189999999999</v>
      </c>
      <c r="S21" s="545" t="s">
        <v>98</v>
      </c>
      <c r="T21" s="626" t="s">
        <v>110</v>
      </c>
      <c r="U21" s="627"/>
      <c r="V21" s="670">
        <v>46</v>
      </c>
      <c r="W21" s="667">
        <v>107</v>
      </c>
      <c r="X21" s="669">
        <v>1727.902</v>
      </c>
      <c r="Y21" s="622">
        <v>141</v>
      </c>
      <c r="Z21" s="622">
        <v>392</v>
      </c>
      <c r="AA21" s="625">
        <v>5150.3419999999996</v>
      </c>
      <c r="AB21" s="666">
        <v>133</v>
      </c>
      <c r="AC21" s="667">
        <v>282</v>
      </c>
      <c r="AD21" s="668">
        <v>5532.5079999999998</v>
      </c>
    </row>
    <row r="22" spans="1:34" ht="27.25" customHeight="1" thickBot="1">
      <c r="A22" s="671"/>
      <c r="B22" s="672" t="s">
        <v>665</v>
      </c>
      <c r="C22" s="673">
        <v>4103</v>
      </c>
      <c r="D22" s="674">
        <v>46248</v>
      </c>
      <c r="E22" s="675">
        <v>272079</v>
      </c>
      <c r="F22" s="676">
        <v>1053014.4080000001</v>
      </c>
      <c r="G22" s="677">
        <v>41993</v>
      </c>
      <c r="H22" s="675">
        <v>212064</v>
      </c>
      <c r="I22" s="677">
        <v>910955.27500000002</v>
      </c>
      <c r="J22" s="678">
        <v>31588</v>
      </c>
      <c r="K22" s="678">
        <v>147392</v>
      </c>
      <c r="L22" s="679">
        <v>646524.09299999999</v>
      </c>
      <c r="M22" s="678">
        <v>7351</v>
      </c>
      <c r="N22" s="678">
        <v>44591</v>
      </c>
      <c r="O22" s="678">
        <v>171558.08</v>
      </c>
      <c r="P22" s="680">
        <v>74</v>
      </c>
      <c r="Q22" s="678">
        <v>225</v>
      </c>
      <c r="R22" s="681">
        <v>2032.991</v>
      </c>
      <c r="S22" s="671"/>
      <c r="T22" s="682" t="s">
        <v>111</v>
      </c>
      <c r="U22" s="683"/>
      <c r="V22" s="684">
        <v>706</v>
      </c>
      <c r="W22" s="675">
        <v>3699</v>
      </c>
      <c r="X22" s="677">
        <v>22015.846000000001</v>
      </c>
      <c r="Y22" s="678">
        <v>2274</v>
      </c>
      <c r="Z22" s="678">
        <v>16157</v>
      </c>
      <c r="AA22" s="681">
        <v>68824.264999999999</v>
      </c>
      <c r="AB22" s="674">
        <v>4255</v>
      </c>
      <c r="AC22" s="675">
        <v>60015</v>
      </c>
      <c r="AD22" s="676">
        <v>142059.133</v>
      </c>
    </row>
    <row r="24" spans="1:34" ht="22.5" customHeight="1">
      <c r="A24" s="522"/>
      <c r="D24" s="932" t="s">
        <v>150</v>
      </c>
      <c r="E24" s="932"/>
      <c r="F24" s="932"/>
      <c r="G24" s="932"/>
      <c r="H24" s="932"/>
      <c r="I24" s="932"/>
      <c r="J24" s="932"/>
      <c r="K24" s="932"/>
      <c r="L24" s="932"/>
      <c r="M24" s="932"/>
      <c r="N24" s="932"/>
      <c r="O24" s="932"/>
      <c r="P24" s="932"/>
      <c r="Q24" s="932"/>
      <c r="R24" s="932"/>
      <c r="S24" s="522"/>
      <c r="V24" s="932" t="s">
        <v>150</v>
      </c>
      <c r="W24" s="932"/>
      <c r="X24" s="932"/>
      <c r="Y24" s="932"/>
      <c r="Z24" s="932"/>
      <c r="AA24" s="932"/>
      <c r="AB24" s="932"/>
      <c r="AC24" s="932"/>
      <c r="AD24" s="932"/>
      <c r="AF24" s="524"/>
      <c r="AG24" s="524"/>
      <c r="AH24" s="524"/>
    </row>
    <row r="25" spans="1:34" ht="20.25" customHeight="1" thickBot="1">
      <c r="B25" s="685"/>
      <c r="C25" s="686"/>
      <c r="D25" s="687"/>
      <c r="E25" s="542"/>
      <c r="F25" s="542"/>
      <c r="G25" s="542"/>
      <c r="H25" s="542"/>
      <c r="I25" s="542"/>
      <c r="P25" s="688"/>
      <c r="Q25" s="689"/>
      <c r="R25" s="529" t="s">
        <v>715</v>
      </c>
      <c r="T25" s="685"/>
      <c r="U25" s="686"/>
      <c r="V25" s="542"/>
      <c r="W25" s="542"/>
      <c r="X25" s="542"/>
      <c r="AB25" s="687"/>
      <c r="AC25" s="690"/>
      <c r="AD25" s="529" t="s">
        <v>715</v>
      </c>
      <c r="AE25" s="542"/>
    </row>
    <row r="26" spans="1:34" ht="18" customHeight="1">
      <c r="A26" s="531"/>
      <c r="B26" s="538"/>
      <c r="C26" s="691"/>
      <c r="D26" s="921" t="s">
        <v>65</v>
      </c>
      <c r="E26" s="922"/>
      <c r="F26" s="923"/>
      <c r="G26" s="534" t="s">
        <v>128</v>
      </c>
      <c r="H26" s="535"/>
      <c r="I26" s="535"/>
      <c r="J26" s="536"/>
      <c r="K26" s="535"/>
      <c r="L26" s="535"/>
      <c r="M26" s="536"/>
      <c r="N26" s="535"/>
      <c r="O26" s="535"/>
      <c r="P26" s="534"/>
      <c r="Q26" s="535"/>
      <c r="R26" s="537"/>
      <c r="S26" s="531"/>
      <c r="T26" s="538"/>
      <c r="U26" s="539"/>
      <c r="V26" s="534" t="s">
        <v>128</v>
      </c>
      <c r="W26" s="535"/>
      <c r="X26" s="535"/>
      <c r="Y26" s="536"/>
      <c r="Z26" s="535"/>
      <c r="AA26" s="535"/>
      <c r="AB26" s="540"/>
      <c r="AC26" s="538" t="s">
        <v>129</v>
      </c>
      <c r="AD26" s="541"/>
      <c r="AE26" s="692"/>
    </row>
    <row r="27" spans="1:34" ht="18" customHeight="1" thickBot="1">
      <c r="A27" s="543" t="s">
        <v>99</v>
      </c>
      <c r="B27" s="555"/>
      <c r="C27" s="555"/>
      <c r="D27" s="924"/>
      <c r="E27" s="925"/>
      <c r="F27" s="926"/>
      <c r="G27" s="546"/>
      <c r="H27" s="547" t="s">
        <v>526</v>
      </c>
      <c r="I27" s="548"/>
      <c r="J27" s="549" t="s">
        <v>0</v>
      </c>
      <c r="K27" s="550" t="s">
        <v>46</v>
      </c>
      <c r="L27" s="551"/>
      <c r="M27" s="552" t="s">
        <v>430</v>
      </c>
      <c r="N27" s="547"/>
      <c r="O27" s="553"/>
      <c r="P27" s="547" t="s">
        <v>420</v>
      </c>
      <c r="Q27" s="547"/>
      <c r="R27" s="554"/>
      <c r="S27" s="543" t="s">
        <v>99</v>
      </c>
      <c r="T27" s="555"/>
      <c r="U27" s="544"/>
      <c r="V27" s="927" t="s">
        <v>237</v>
      </c>
      <c r="W27" s="928"/>
      <c r="X27" s="929"/>
      <c r="Y27" s="930" t="s">
        <v>406</v>
      </c>
      <c r="Z27" s="928"/>
      <c r="AA27" s="931"/>
      <c r="AB27" s="557"/>
      <c r="AC27" s="558"/>
      <c r="AD27" s="559"/>
      <c r="AE27" s="614"/>
    </row>
    <row r="28" spans="1:34" ht="18" customHeight="1" thickBot="1">
      <c r="A28" s="614"/>
      <c r="B28" s="555"/>
      <c r="C28" s="693"/>
      <c r="D28" s="694" t="s">
        <v>608</v>
      </c>
      <c r="E28" s="695" t="s">
        <v>663</v>
      </c>
      <c r="F28" s="695" t="s">
        <v>664</v>
      </c>
      <c r="G28" s="614" t="s">
        <v>608</v>
      </c>
      <c r="H28" s="696" t="s">
        <v>663</v>
      </c>
      <c r="I28" s="697" t="s">
        <v>664</v>
      </c>
      <c r="J28" s="696" t="s">
        <v>608</v>
      </c>
      <c r="K28" s="696" t="s">
        <v>663</v>
      </c>
      <c r="L28" s="696" t="s">
        <v>664</v>
      </c>
      <c r="M28" s="696" t="s">
        <v>608</v>
      </c>
      <c r="N28" s="696" t="s">
        <v>663</v>
      </c>
      <c r="O28" s="696" t="s">
        <v>664</v>
      </c>
      <c r="P28" s="696" t="s">
        <v>608</v>
      </c>
      <c r="Q28" s="698" t="s">
        <v>663</v>
      </c>
      <c r="R28" s="699" t="s">
        <v>664</v>
      </c>
      <c r="S28" s="614"/>
      <c r="T28" s="555"/>
      <c r="U28" s="700"/>
      <c r="V28" s="698" t="s">
        <v>608</v>
      </c>
      <c r="W28" s="696" t="s">
        <v>663</v>
      </c>
      <c r="X28" s="697" t="s">
        <v>664</v>
      </c>
      <c r="Y28" s="696" t="s">
        <v>608</v>
      </c>
      <c r="Z28" s="696" t="s">
        <v>663</v>
      </c>
      <c r="AA28" s="697" t="s">
        <v>664</v>
      </c>
      <c r="AB28" s="694" t="s">
        <v>608</v>
      </c>
      <c r="AC28" s="695" t="s">
        <v>663</v>
      </c>
      <c r="AD28" s="701" t="s">
        <v>664</v>
      </c>
      <c r="AE28" s="614"/>
    </row>
    <row r="29" spans="1:34" ht="15.25" customHeight="1">
      <c r="A29" s="572"/>
      <c r="B29" s="702"/>
      <c r="C29" s="691"/>
      <c r="D29" s="577" t="s">
        <v>546</v>
      </c>
      <c r="E29" s="576" t="s">
        <v>545</v>
      </c>
      <c r="F29" s="576" t="s">
        <v>546</v>
      </c>
      <c r="G29" s="583" t="s">
        <v>546</v>
      </c>
      <c r="H29" s="575" t="s">
        <v>545</v>
      </c>
      <c r="I29" s="576" t="s">
        <v>546</v>
      </c>
      <c r="J29" s="575" t="s">
        <v>546</v>
      </c>
      <c r="K29" s="575" t="s">
        <v>545</v>
      </c>
      <c r="L29" s="575" t="s">
        <v>546</v>
      </c>
      <c r="M29" s="575" t="s">
        <v>546</v>
      </c>
      <c r="N29" s="575" t="s">
        <v>545</v>
      </c>
      <c r="O29" s="575" t="s">
        <v>546</v>
      </c>
      <c r="P29" s="575" t="s">
        <v>546</v>
      </c>
      <c r="Q29" s="574" t="s">
        <v>545</v>
      </c>
      <c r="R29" s="579" t="s">
        <v>546</v>
      </c>
      <c r="S29" s="580"/>
      <c r="T29" s="581"/>
      <c r="U29" s="582"/>
      <c r="V29" s="578" t="s">
        <v>546</v>
      </c>
      <c r="W29" s="575" t="s">
        <v>545</v>
      </c>
      <c r="X29" s="576" t="s">
        <v>546</v>
      </c>
      <c r="Y29" s="575" t="s">
        <v>546</v>
      </c>
      <c r="Z29" s="575" t="s">
        <v>545</v>
      </c>
      <c r="AA29" s="576" t="s">
        <v>546</v>
      </c>
      <c r="AB29" s="577" t="s">
        <v>546</v>
      </c>
      <c r="AC29" s="576" t="s">
        <v>545</v>
      </c>
      <c r="AD29" s="579" t="s">
        <v>546</v>
      </c>
      <c r="AE29" s="614"/>
    </row>
    <row r="30" spans="1:34" s="598" customFormat="1" ht="29.25" customHeight="1" thickBot="1">
      <c r="A30" s="584" t="s">
        <v>68</v>
      </c>
      <c r="B30" s="703"/>
      <c r="C30" s="704"/>
      <c r="D30" s="587">
        <v>54941.579022828133</v>
      </c>
      <c r="E30" s="705">
        <v>11.167463629653321</v>
      </c>
      <c r="F30" s="589">
        <v>4919.7902804841033</v>
      </c>
      <c r="G30" s="590">
        <v>55211.717092170467</v>
      </c>
      <c r="H30" s="705">
        <v>8.9508648515121187</v>
      </c>
      <c r="I30" s="590">
        <v>6168.3108848239672</v>
      </c>
      <c r="J30" s="591">
        <v>56023.292926323833</v>
      </c>
      <c r="K30" s="706">
        <v>8.1943449631866692</v>
      </c>
      <c r="L30" s="588">
        <v>6836.8238313141665</v>
      </c>
      <c r="M30" s="591">
        <v>53236.834790358276</v>
      </c>
      <c r="N30" s="706">
        <v>10.727070546516993</v>
      </c>
      <c r="O30" s="588">
        <v>4962.8493221426534</v>
      </c>
      <c r="P30" s="591">
        <v>48407.231114312344</v>
      </c>
      <c r="Q30" s="707">
        <v>6.4950929398817685</v>
      </c>
      <c r="R30" s="589">
        <v>7452.8927549408563</v>
      </c>
      <c r="S30" s="595" t="s">
        <v>68</v>
      </c>
      <c r="T30" s="595"/>
      <c r="U30" s="596"/>
      <c r="V30" s="590">
        <v>68439.44364501808</v>
      </c>
      <c r="W30" s="705">
        <v>9.9871115382855056</v>
      </c>
      <c r="X30" s="590">
        <v>6852.7765393082946</v>
      </c>
      <c r="Y30" s="591">
        <v>67416.212718779032</v>
      </c>
      <c r="Z30" s="706">
        <v>12.014704497142349</v>
      </c>
      <c r="AA30" s="708">
        <v>5611.1419748037688</v>
      </c>
      <c r="AB30" s="587">
        <v>53942.181819135629</v>
      </c>
      <c r="AC30" s="705">
        <v>19.367946538173332</v>
      </c>
      <c r="AD30" s="589">
        <v>2785.1265343395112</v>
      </c>
      <c r="AE30" s="709"/>
      <c r="AF30" s="599"/>
      <c r="AG30" s="599"/>
      <c r="AH30" s="599"/>
    </row>
    <row r="31" spans="1:34" ht="29.25" customHeight="1" thickBot="1">
      <c r="A31" s="600" t="s">
        <v>69</v>
      </c>
      <c r="B31" s="611"/>
      <c r="C31" s="710"/>
      <c r="D31" s="603">
        <v>58401.859239355639</v>
      </c>
      <c r="E31" s="711">
        <v>11.693146010517896</v>
      </c>
      <c r="F31" s="605">
        <v>4994.5377562910453</v>
      </c>
      <c r="G31" s="606">
        <v>59602.741510437729</v>
      </c>
      <c r="H31" s="711">
        <v>9.4146003410436325</v>
      </c>
      <c r="I31" s="606">
        <v>6330.8838773107818</v>
      </c>
      <c r="J31" s="607">
        <v>60346.825498792045</v>
      </c>
      <c r="K31" s="712">
        <v>8.566271720271919</v>
      </c>
      <c r="L31" s="604">
        <v>7044.7012970628084</v>
      </c>
      <c r="M31" s="607">
        <v>57284.039427791286</v>
      </c>
      <c r="N31" s="712">
        <v>11.33605745830118</v>
      </c>
      <c r="O31" s="604">
        <v>5053.2594456676179</v>
      </c>
      <c r="P31" s="607">
        <v>55332.350120290321</v>
      </c>
      <c r="Q31" s="713">
        <v>7.0079719545073322</v>
      </c>
      <c r="R31" s="605">
        <v>7895.6295030122228</v>
      </c>
      <c r="S31" s="611" t="s">
        <v>69</v>
      </c>
      <c r="T31" s="611"/>
      <c r="U31" s="612"/>
      <c r="V31" s="606">
        <v>69531.160723392197</v>
      </c>
      <c r="W31" s="711">
        <v>10.120096326376428</v>
      </c>
      <c r="X31" s="606">
        <v>6870.6026584124738</v>
      </c>
      <c r="Y31" s="607">
        <v>68636.515740304079</v>
      </c>
      <c r="Z31" s="712">
        <v>12.175033656772058</v>
      </c>
      <c r="AA31" s="714">
        <v>5637.4805750230289</v>
      </c>
      <c r="AB31" s="603">
        <v>54326.579009345885</v>
      </c>
      <c r="AC31" s="711">
        <v>19.42555437692296</v>
      </c>
      <c r="AD31" s="605">
        <v>2796.6552694055626</v>
      </c>
      <c r="AE31" s="614"/>
    </row>
    <row r="32" spans="1:34" ht="27.25" customHeight="1">
      <c r="A32" s="614" t="s">
        <v>70</v>
      </c>
      <c r="B32" s="626" t="s">
        <v>166</v>
      </c>
      <c r="C32" s="715"/>
      <c r="D32" s="617">
        <v>59970.130191526521</v>
      </c>
      <c r="E32" s="716">
        <v>9.0710885935559453</v>
      </c>
      <c r="F32" s="667">
        <v>6611.1282645975916</v>
      </c>
      <c r="G32" s="628">
        <v>59508.152209545049</v>
      </c>
      <c r="H32" s="717">
        <v>8.509151872701807</v>
      </c>
      <c r="I32" s="620">
        <v>6993.4293217227714</v>
      </c>
      <c r="J32" s="622">
        <v>60684.254024835493</v>
      </c>
      <c r="K32" s="718">
        <v>8.1493699393331536</v>
      </c>
      <c r="L32" s="667">
        <v>7446.496413414895</v>
      </c>
      <c r="M32" s="622">
        <v>57351.216966916931</v>
      </c>
      <c r="N32" s="718">
        <v>9.664314215258722</v>
      </c>
      <c r="O32" s="667">
        <v>5934.3286744926672</v>
      </c>
      <c r="P32" s="622">
        <v>54530.942892650462</v>
      </c>
      <c r="Q32" s="719">
        <v>6.9523805958789078</v>
      </c>
      <c r="R32" s="668">
        <v>7843.4921881253476</v>
      </c>
      <c r="S32" s="614" t="s">
        <v>70</v>
      </c>
      <c r="T32" s="626" t="s">
        <v>167</v>
      </c>
      <c r="U32" s="627"/>
      <c r="V32" s="620">
        <v>70049.718766180929</v>
      </c>
      <c r="W32" s="717">
        <v>9.2118993022166329</v>
      </c>
      <c r="X32" s="620">
        <v>7604.2644918323267</v>
      </c>
      <c r="Y32" s="622">
        <v>69482.625782359435</v>
      </c>
      <c r="Z32" s="718">
        <v>10.275522011255457</v>
      </c>
      <c r="AA32" s="720">
        <v>6761.9558117096667</v>
      </c>
      <c r="AB32" s="617">
        <v>63310.082980456478</v>
      </c>
      <c r="AC32" s="716">
        <v>13.133711037095308</v>
      </c>
      <c r="AD32" s="668">
        <v>4820.4260624922608</v>
      </c>
      <c r="AE32" s="614"/>
    </row>
    <row r="33" spans="1:34" ht="27.25" customHeight="1">
      <c r="A33" s="614" t="s">
        <v>71</v>
      </c>
      <c r="B33" s="626" t="s">
        <v>100</v>
      </c>
      <c r="C33" s="715"/>
      <c r="D33" s="666">
        <v>77424.186665921108</v>
      </c>
      <c r="E33" s="716">
        <v>9.0616757065986491</v>
      </c>
      <c r="F33" s="667">
        <v>8544.1356734429773</v>
      </c>
      <c r="G33" s="670">
        <v>77824.827599305398</v>
      </c>
      <c r="H33" s="721">
        <v>8.9519462512069339</v>
      </c>
      <c r="I33" s="669">
        <v>8693.6209641353435</v>
      </c>
      <c r="J33" s="622">
        <v>77283.40885126956</v>
      </c>
      <c r="K33" s="718">
        <v>8.7482752950889644</v>
      </c>
      <c r="L33" s="667">
        <v>8834.1308708762626</v>
      </c>
      <c r="M33" s="622">
        <v>73724.512011216808</v>
      </c>
      <c r="N33" s="718">
        <v>9.1533246423454795</v>
      </c>
      <c r="O33" s="667">
        <v>8054.3971608031352</v>
      </c>
      <c r="P33" s="622">
        <v>86553.646706173138</v>
      </c>
      <c r="Q33" s="719">
        <v>8.9544652041082635</v>
      </c>
      <c r="R33" s="668">
        <v>9665.9761061400695</v>
      </c>
      <c r="S33" s="614" t="s">
        <v>71</v>
      </c>
      <c r="T33" s="626" t="s">
        <v>100</v>
      </c>
      <c r="U33" s="627"/>
      <c r="V33" s="669">
        <v>80788.232779797589</v>
      </c>
      <c r="W33" s="721">
        <v>9.0789034096492092</v>
      </c>
      <c r="X33" s="669">
        <v>8898.4571301787964</v>
      </c>
      <c r="Y33" s="622">
        <v>83982.187098140377</v>
      </c>
      <c r="Z33" s="718">
        <v>9.9954760713048163</v>
      </c>
      <c r="AA33" s="720">
        <v>8402.0197236265594</v>
      </c>
      <c r="AB33" s="666">
        <v>72849.781467989873</v>
      </c>
      <c r="AC33" s="716">
        <v>10.314535684908824</v>
      </c>
      <c r="AD33" s="668">
        <v>7062.8270329779589</v>
      </c>
      <c r="AE33" s="614"/>
    </row>
    <row r="34" spans="1:34" ht="27.25" customHeight="1">
      <c r="A34" s="614" t="s">
        <v>73</v>
      </c>
      <c r="B34" s="626" t="s">
        <v>101</v>
      </c>
      <c r="C34" s="715"/>
      <c r="D34" s="666">
        <v>51303.425298961876</v>
      </c>
      <c r="E34" s="716">
        <v>14.580352869642399</v>
      </c>
      <c r="F34" s="667">
        <v>3518.6682899684961</v>
      </c>
      <c r="G34" s="670">
        <v>51648.94507356095</v>
      </c>
      <c r="H34" s="721">
        <v>10.611600643272331</v>
      </c>
      <c r="I34" s="669">
        <v>4867.2153061381896</v>
      </c>
      <c r="J34" s="622">
        <v>52711.397057880131</v>
      </c>
      <c r="K34" s="718">
        <v>8.9170477706095621</v>
      </c>
      <c r="L34" s="667">
        <v>5911.305895614465</v>
      </c>
      <c r="M34" s="622">
        <v>50408.439856391546</v>
      </c>
      <c r="N34" s="718">
        <v>13.898207200312468</v>
      </c>
      <c r="O34" s="667">
        <v>3626.974265807336</v>
      </c>
      <c r="P34" s="622">
        <v>31761.162319963914</v>
      </c>
      <c r="Q34" s="719">
        <v>5.555549908195097</v>
      </c>
      <c r="R34" s="668">
        <v>5717.0150290815354</v>
      </c>
      <c r="S34" s="614" t="s">
        <v>73</v>
      </c>
      <c r="T34" s="626" t="s">
        <v>101</v>
      </c>
      <c r="U34" s="627"/>
      <c r="V34" s="669">
        <v>64073.797398643357</v>
      </c>
      <c r="W34" s="721">
        <v>11.413732118471422</v>
      </c>
      <c r="X34" s="669">
        <v>5613.7463831790365</v>
      </c>
      <c r="Y34" s="622">
        <v>63466.487387779904</v>
      </c>
      <c r="Z34" s="718">
        <v>14.464628455461664</v>
      </c>
      <c r="AA34" s="720">
        <v>4387.7025658281427</v>
      </c>
      <c r="AB34" s="666">
        <v>50681.398143508755</v>
      </c>
      <c r="AC34" s="716">
        <v>21.725158578466832</v>
      </c>
      <c r="AD34" s="668">
        <v>2332.8436457878038</v>
      </c>
      <c r="AE34" s="614"/>
    </row>
    <row r="35" spans="1:34" ht="27.25" customHeight="1" thickBot="1">
      <c r="A35" s="614" t="s">
        <v>84</v>
      </c>
      <c r="B35" s="682" t="s">
        <v>102</v>
      </c>
      <c r="C35" s="722"/>
      <c r="D35" s="674">
        <v>39708.095029282791</v>
      </c>
      <c r="E35" s="723">
        <v>16.905029577091732</v>
      </c>
      <c r="F35" s="676">
        <v>2348.8923724269521</v>
      </c>
      <c r="G35" s="724">
        <v>36545.79388735893</v>
      </c>
      <c r="H35" s="725">
        <v>10.022247421567039</v>
      </c>
      <c r="I35" s="724">
        <v>3646.4669400114221</v>
      </c>
      <c r="J35" s="622">
        <v>36430.964073025483</v>
      </c>
      <c r="K35" s="718">
        <v>7.3426730450063458</v>
      </c>
      <c r="L35" s="667">
        <v>4961.5397348792067</v>
      </c>
      <c r="M35" s="622">
        <v>37880.75429693894</v>
      </c>
      <c r="N35" s="718">
        <v>14.45981339008021</v>
      </c>
      <c r="O35" s="667">
        <v>2619.7263598800023</v>
      </c>
      <c r="P35" s="622">
        <v>8688.0348837209294</v>
      </c>
      <c r="Q35" s="719">
        <v>3.5310077519379846</v>
      </c>
      <c r="R35" s="668">
        <v>2460.497255762898</v>
      </c>
      <c r="S35" s="614" t="s">
        <v>84</v>
      </c>
      <c r="T35" s="642" t="s">
        <v>102</v>
      </c>
      <c r="U35" s="643"/>
      <c r="V35" s="724">
        <v>48941.996774193547</v>
      </c>
      <c r="W35" s="725">
        <v>10.896774193548387</v>
      </c>
      <c r="X35" s="724">
        <v>4491.4206631142688</v>
      </c>
      <c r="Y35" s="622">
        <v>46462.701754385962</v>
      </c>
      <c r="Z35" s="718">
        <v>14.722991689750693</v>
      </c>
      <c r="AA35" s="720">
        <v>3155.7921605518973</v>
      </c>
      <c r="AB35" s="674">
        <v>43496.1063389392</v>
      </c>
      <c r="AC35" s="723">
        <v>25.149676584734799</v>
      </c>
      <c r="AD35" s="676">
        <v>1729.4896891572835</v>
      </c>
      <c r="AE35" s="614"/>
    </row>
    <row r="36" spans="1:34" ht="29.25" customHeight="1" thickBot="1">
      <c r="A36" s="611" t="s">
        <v>86</v>
      </c>
      <c r="B36" s="726"/>
      <c r="C36" s="727"/>
      <c r="D36" s="603">
        <v>15513.250087381522</v>
      </c>
      <c r="E36" s="711">
        <v>5.1775505210851618</v>
      </c>
      <c r="F36" s="605">
        <v>2996.2527693752186</v>
      </c>
      <c r="G36" s="714">
        <v>14790.835388200887</v>
      </c>
      <c r="H36" s="728">
        <v>4.6820210513488396</v>
      </c>
      <c r="I36" s="714">
        <v>3159.0706718287406</v>
      </c>
      <c r="J36" s="607">
        <v>16786.217824434989</v>
      </c>
      <c r="K36" s="712">
        <v>4.8190221558405284</v>
      </c>
      <c r="L36" s="604">
        <v>3483.324475711433</v>
      </c>
      <c r="M36" s="607">
        <v>15632.387040376796</v>
      </c>
      <c r="N36" s="712">
        <v>5.0686918490819943</v>
      </c>
      <c r="O36" s="604">
        <v>3084.1068081911553</v>
      </c>
      <c r="P36" s="607">
        <v>4113.1295163670447</v>
      </c>
      <c r="Q36" s="713">
        <v>3.2146417069616788</v>
      </c>
      <c r="R36" s="605">
        <v>1279.4985853196599</v>
      </c>
      <c r="S36" s="611" t="s">
        <v>86</v>
      </c>
      <c r="T36" s="611"/>
      <c r="U36" s="612"/>
      <c r="V36" s="606">
        <v>33982.835171385996</v>
      </c>
      <c r="W36" s="728">
        <v>5.7898658718330847</v>
      </c>
      <c r="X36" s="714">
        <v>5869.3648391248398</v>
      </c>
      <c r="Y36" s="607">
        <v>32427.033313189309</v>
      </c>
      <c r="Z36" s="712">
        <v>7.4176612781386915</v>
      </c>
      <c r="AA36" s="714">
        <v>4371.5980141555074</v>
      </c>
      <c r="AB36" s="603">
        <v>31241.114578497047</v>
      </c>
      <c r="AC36" s="711">
        <v>15.965842011010148</v>
      </c>
      <c r="AD36" s="605">
        <v>1956.7470702110777</v>
      </c>
      <c r="AE36" s="614"/>
    </row>
    <row r="37" spans="1:34" ht="27.25" customHeight="1">
      <c r="A37" s="614"/>
      <c r="B37" s="729" t="s">
        <v>103</v>
      </c>
      <c r="C37" s="730"/>
      <c r="D37" s="666">
        <v>22083.35887364014</v>
      </c>
      <c r="E37" s="731">
        <v>8.2604141409243006</v>
      </c>
      <c r="F37" s="619">
        <v>2673.3960909094467</v>
      </c>
      <c r="G37" s="732">
        <v>19349.282177041245</v>
      </c>
      <c r="H37" s="733">
        <v>4.8458181189637664</v>
      </c>
      <c r="I37" s="732">
        <v>3992.9856428823027</v>
      </c>
      <c r="J37" s="658">
        <v>18341.966075394772</v>
      </c>
      <c r="K37" s="734">
        <v>3.9622721879088449</v>
      </c>
      <c r="L37" s="618">
        <v>4629.1534769788368</v>
      </c>
      <c r="M37" s="658">
        <v>21451.310246679317</v>
      </c>
      <c r="N37" s="734">
        <v>6.7336337760910814</v>
      </c>
      <c r="O37" s="618">
        <v>3185.6960090175771</v>
      </c>
      <c r="P37" s="658">
        <v>6284.6301020408164</v>
      </c>
      <c r="Q37" s="735">
        <v>2.9955357142857144</v>
      </c>
      <c r="R37" s="619">
        <v>2097.9987225888867</v>
      </c>
      <c r="S37" s="545"/>
      <c r="T37" s="662" t="s">
        <v>103</v>
      </c>
      <c r="U37" s="663"/>
      <c r="V37" s="732">
        <v>33682.428985507249</v>
      </c>
      <c r="W37" s="733">
        <v>7.0275362318840582</v>
      </c>
      <c r="X37" s="732">
        <v>4792.9214270983712</v>
      </c>
      <c r="Y37" s="658">
        <v>28879.238444607483</v>
      </c>
      <c r="Z37" s="734">
        <v>10.171313279530448</v>
      </c>
      <c r="AA37" s="736">
        <v>2839.2831536047897</v>
      </c>
      <c r="AB37" s="666">
        <v>30205.391720154043</v>
      </c>
      <c r="AC37" s="731">
        <v>18.404043645699616</v>
      </c>
      <c r="AD37" s="619">
        <v>1641.2366924163425</v>
      </c>
      <c r="AE37" s="614"/>
    </row>
    <row r="38" spans="1:34" ht="27.25" customHeight="1">
      <c r="A38" s="614" t="s">
        <v>88</v>
      </c>
      <c r="B38" s="737" t="s">
        <v>104</v>
      </c>
      <c r="C38" s="715"/>
      <c r="D38" s="666">
        <v>7650.0534377127296</v>
      </c>
      <c r="E38" s="716">
        <v>3.6381892443839345</v>
      </c>
      <c r="F38" s="668">
        <v>2102.7090466835066</v>
      </c>
      <c r="G38" s="669">
        <v>7506.6398891966755</v>
      </c>
      <c r="H38" s="721">
        <v>3.486842105263158</v>
      </c>
      <c r="I38" s="669">
        <v>2152.8476663356505</v>
      </c>
      <c r="J38" s="622">
        <v>9730.5276595744672</v>
      </c>
      <c r="K38" s="718">
        <v>4.817021276595745</v>
      </c>
      <c r="L38" s="667">
        <v>2020.030035335689</v>
      </c>
      <c r="M38" s="622">
        <v>8339.0096153846152</v>
      </c>
      <c r="N38" s="718">
        <v>4.3413461538461542</v>
      </c>
      <c r="O38" s="667">
        <v>1920.8349944629015</v>
      </c>
      <c r="P38" s="622">
        <v>6616.5890563930761</v>
      </c>
      <c r="Q38" s="719">
        <v>2.8213288665549974</v>
      </c>
      <c r="R38" s="668">
        <v>2345.2030476944387</v>
      </c>
      <c r="S38" s="545" t="s">
        <v>88</v>
      </c>
      <c r="T38" s="626" t="s">
        <v>104</v>
      </c>
      <c r="U38" s="627"/>
      <c r="V38" s="669">
        <v>0</v>
      </c>
      <c r="W38" s="721">
        <v>0</v>
      </c>
      <c r="X38" s="669">
        <v>0</v>
      </c>
      <c r="Y38" s="622">
        <v>17325</v>
      </c>
      <c r="Z38" s="718">
        <v>14.666666666666666</v>
      </c>
      <c r="AA38" s="720">
        <v>1181.25</v>
      </c>
      <c r="AB38" s="666">
        <v>15933.62</v>
      </c>
      <c r="AC38" s="716">
        <v>12.38</v>
      </c>
      <c r="AD38" s="668">
        <v>1287.0452342487883</v>
      </c>
      <c r="AE38" s="614"/>
    </row>
    <row r="39" spans="1:34" ht="27.25" customHeight="1">
      <c r="A39" s="614"/>
      <c r="B39" s="737" t="s">
        <v>105</v>
      </c>
      <c r="C39" s="715"/>
      <c r="D39" s="666">
        <v>22535.897100832673</v>
      </c>
      <c r="E39" s="716">
        <v>6.0038898681091597</v>
      </c>
      <c r="F39" s="668">
        <v>3753.5493814662591</v>
      </c>
      <c r="G39" s="669">
        <v>21789.917553832904</v>
      </c>
      <c r="H39" s="716">
        <v>4.670456503014643</v>
      </c>
      <c r="I39" s="669">
        <v>4665.4791752729416</v>
      </c>
      <c r="J39" s="622">
        <v>20308.492095623675</v>
      </c>
      <c r="K39" s="718">
        <v>4.3761326392905344</v>
      </c>
      <c r="L39" s="667">
        <v>4640.7396140799156</v>
      </c>
      <c r="M39" s="622">
        <v>26180.515179392823</v>
      </c>
      <c r="N39" s="718">
        <v>4.9895737503833182</v>
      </c>
      <c r="O39" s="667">
        <v>5247.0444348841493</v>
      </c>
      <c r="P39" s="622">
        <v>17502.733333333334</v>
      </c>
      <c r="Q39" s="719">
        <v>2.6666666666666665</v>
      </c>
      <c r="R39" s="668">
        <v>6563.5249999999996</v>
      </c>
      <c r="S39" s="545"/>
      <c r="T39" s="626" t="s">
        <v>105</v>
      </c>
      <c r="U39" s="627"/>
      <c r="V39" s="669">
        <v>21962.417142857143</v>
      </c>
      <c r="W39" s="716">
        <v>4.9571428571428573</v>
      </c>
      <c r="X39" s="669">
        <v>4430.4587896253606</v>
      </c>
      <c r="Y39" s="622">
        <v>23304.356834532373</v>
      </c>
      <c r="Z39" s="718">
        <v>7.5158273381294967</v>
      </c>
      <c r="AA39" s="720">
        <v>3100.7041255862928</v>
      </c>
      <c r="AB39" s="666">
        <v>28114.886111826851</v>
      </c>
      <c r="AC39" s="716">
        <v>15.976294769389332</v>
      </c>
      <c r="AD39" s="668">
        <v>1759.7876427327269</v>
      </c>
      <c r="AE39" s="614"/>
    </row>
    <row r="40" spans="1:34" ht="27.25" customHeight="1">
      <c r="A40" s="614" t="s">
        <v>91</v>
      </c>
      <c r="B40" s="737" t="s">
        <v>106</v>
      </c>
      <c r="C40" s="715"/>
      <c r="D40" s="666">
        <v>49625.779554735869</v>
      </c>
      <c r="E40" s="716">
        <v>10.347226979317613</v>
      </c>
      <c r="F40" s="668">
        <v>4796.0462889167848</v>
      </c>
      <c r="G40" s="669">
        <v>50902.034486848737</v>
      </c>
      <c r="H40" s="716">
        <v>9.7660350502624329</v>
      </c>
      <c r="I40" s="669">
        <v>5212.1494777433654</v>
      </c>
      <c r="J40" s="622">
        <v>49405.671881748814</v>
      </c>
      <c r="K40" s="718">
        <v>9.7361424389307487</v>
      </c>
      <c r="L40" s="667">
        <v>5074.4606697819318</v>
      </c>
      <c r="M40" s="622">
        <v>52387.241343775764</v>
      </c>
      <c r="N40" s="718">
        <v>8.8470733718054415</v>
      </c>
      <c r="O40" s="667">
        <v>5921.4204677817643</v>
      </c>
      <c r="P40" s="622">
        <v>23320.413793103449</v>
      </c>
      <c r="Q40" s="719">
        <v>9.6206896551724146</v>
      </c>
      <c r="R40" s="668">
        <v>2423.9856630824374</v>
      </c>
      <c r="S40" s="545" t="s">
        <v>91</v>
      </c>
      <c r="T40" s="626" t="s">
        <v>106</v>
      </c>
      <c r="U40" s="627"/>
      <c r="V40" s="669">
        <v>63168.210727969345</v>
      </c>
      <c r="W40" s="716">
        <v>12.492337164750959</v>
      </c>
      <c r="X40" s="669">
        <v>5056.5566630884832</v>
      </c>
      <c r="Y40" s="622">
        <v>55862.748542557325</v>
      </c>
      <c r="Z40" s="718">
        <v>12.925767586474931</v>
      </c>
      <c r="AA40" s="720">
        <v>4321.8128570569488</v>
      </c>
      <c r="AB40" s="666">
        <v>39455.849243856333</v>
      </c>
      <c r="AC40" s="716">
        <v>14.978497164461247</v>
      </c>
      <c r="AD40" s="668">
        <v>2634.1660855984478</v>
      </c>
      <c r="AE40" s="614"/>
    </row>
    <row r="41" spans="1:34" ht="27.25" customHeight="1">
      <c r="A41" s="614"/>
      <c r="B41" s="737" t="s">
        <v>107</v>
      </c>
      <c r="C41" s="715"/>
      <c r="D41" s="666">
        <v>27402.380952380954</v>
      </c>
      <c r="E41" s="716">
        <v>19.952380952380953</v>
      </c>
      <c r="F41" s="668">
        <v>1373.3890214797136</v>
      </c>
      <c r="G41" s="669">
        <v>11315.857142857143</v>
      </c>
      <c r="H41" s="716">
        <v>5.7142857142857144</v>
      </c>
      <c r="I41" s="669">
        <v>1980.2750000000001</v>
      </c>
      <c r="J41" s="622">
        <v>7783.5</v>
      </c>
      <c r="K41" s="718">
        <v>2</v>
      </c>
      <c r="L41" s="667">
        <v>3891.75</v>
      </c>
      <c r="M41" s="622">
        <v>12484.75</v>
      </c>
      <c r="N41" s="718">
        <v>7.25</v>
      </c>
      <c r="O41" s="667">
        <v>1722.0344827586207</v>
      </c>
      <c r="P41" s="622">
        <v>0</v>
      </c>
      <c r="Q41" s="719">
        <v>0</v>
      </c>
      <c r="R41" s="668">
        <v>0</v>
      </c>
      <c r="S41" s="545"/>
      <c r="T41" s="626" t="s">
        <v>107</v>
      </c>
      <c r="U41" s="627"/>
      <c r="V41" s="669">
        <v>13705</v>
      </c>
      <c r="W41" s="716">
        <v>7</v>
      </c>
      <c r="X41" s="669">
        <v>1957.8571428571429</v>
      </c>
      <c r="Y41" s="622">
        <v>0</v>
      </c>
      <c r="Z41" s="718">
        <v>0</v>
      </c>
      <c r="AA41" s="720">
        <v>0</v>
      </c>
      <c r="AB41" s="666">
        <v>30619.685714285715</v>
      </c>
      <c r="AC41" s="716">
        <v>22.8</v>
      </c>
      <c r="AD41" s="668">
        <v>1342.968671679198</v>
      </c>
      <c r="AE41" s="614"/>
    </row>
    <row r="42" spans="1:34" ht="27.25" customHeight="1">
      <c r="A42" s="614" t="s">
        <v>47</v>
      </c>
      <c r="B42" s="737" t="s">
        <v>717</v>
      </c>
      <c r="C42" s="715"/>
      <c r="D42" s="666">
        <v>9719.8686750853667</v>
      </c>
      <c r="E42" s="716">
        <v>4.4344809708065336</v>
      </c>
      <c r="F42" s="668">
        <v>2191.8841774435527</v>
      </c>
      <c r="G42" s="669">
        <v>9713.9349827424503</v>
      </c>
      <c r="H42" s="716">
        <v>4.4304753641310937</v>
      </c>
      <c r="I42" s="669">
        <v>2192.5265765804684</v>
      </c>
      <c r="J42" s="622">
        <v>11422.36372333387</v>
      </c>
      <c r="K42" s="718">
        <v>4.7701080056506271</v>
      </c>
      <c r="L42" s="667">
        <v>2394.5712989733233</v>
      </c>
      <c r="M42" s="622">
        <v>11210.205110036972</v>
      </c>
      <c r="N42" s="718">
        <v>4.7776530590769104</v>
      </c>
      <c r="O42" s="667">
        <v>2346.3832495620545</v>
      </c>
      <c r="P42" s="622">
        <v>3973.073429096472</v>
      </c>
      <c r="Q42" s="719">
        <v>3.223144789632181</v>
      </c>
      <c r="R42" s="668">
        <v>1232.6698576733413</v>
      </c>
      <c r="S42" s="545" t="s">
        <v>47</v>
      </c>
      <c r="T42" s="626" t="s">
        <v>108</v>
      </c>
      <c r="U42" s="627"/>
      <c r="V42" s="669">
        <v>37696.375</v>
      </c>
      <c r="W42" s="716">
        <v>3.875</v>
      </c>
      <c r="X42" s="669">
        <v>9728.0967741935492</v>
      </c>
      <c r="Y42" s="622">
        <v>30517.877551020407</v>
      </c>
      <c r="Z42" s="718">
        <v>5.0408163265306118</v>
      </c>
      <c r="AA42" s="720">
        <v>6054.1538461538457</v>
      </c>
      <c r="AB42" s="666">
        <v>16874.212820512821</v>
      </c>
      <c r="AC42" s="716">
        <v>9.2641025641025649</v>
      </c>
      <c r="AD42" s="668">
        <v>1821.4622197619706</v>
      </c>
      <c r="AE42" s="614"/>
    </row>
    <row r="43" spans="1:34" ht="27.25" customHeight="1">
      <c r="A43" s="614"/>
      <c r="B43" s="737" t="s">
        <v>109</v>
      </c>
      <c r="C43" s="715"/>
      <c r="D43" s="666">
        <v>25509.508975625824</v>
      </c>
      <c r="E43" s="716">
        <v>2.5277091567852437</v>
      </c>
      <c r="F43" s="668">
        <v>10091.947844216767</v>
      </c>
      <c r="G43" s="669">
        <v>25573.484750991625</v>
      </c>
      <c r="H43" s="716">
        <v>2.5303657999118556</v>
      </c>
      <c r="I43" s="669">
        <v>10106.635472184485</v>
      </c>
      <c r="J43" s="622">
        <v>26037.633050911001</v>
      </c>
      <c r="K43" s="718">
        <v>2.5492239634100624</v>
      </c>
      <c r="L43" s="667">
        <v>10213.944880731786</v>
      </c>
      <c r="M43" s="622">
        <v>25515.050875532419</v>
      </c>
      <c r="N43" s="718">
        <v>2.6022243256034074</v>
      </c>
      <c r="O43" s="667">
        <v>9805.0927525688821</v>
      </c>
      <c r="P43" s="622">
        <v>17353.461538461539</v>
      </c>
      <c r="Q43" s="719">
        <v>1.4615384615384615</v>
      </c>
      <c r="R43" s="668">
        <v>11873.421052631578</v>
      </c>
      <c r="S43" s="545"/>
      <c r="T43" s="626" t="s">
        <v>109</v>
      </c>
      <c r="U43" s="627"/>
      <c r="V43" s="669">
        <v>25244.050387596901</v>
      </c>
      <c r="W43" s="716">
        <v>2.3992248062015502</v>
      </c>
      <c r="X43" s="669">
        <v>10521.75282714055</v>
      </c>
      <c r="Y43" s="622">
        <v>24226.946839784421</v>
      </c>
      <c r="Z43" s="718">
        <v>2.4309162175404215</v>
      </c>
      <c r="AA43" s="720">
        <v>9966.1792804595389</v>
      </c>
      <c r="AB43" s="666">
        <v>24601.117021276597</v>
      </c>
      <c r="AC43" s="716">
        <v>2.4899874843554444</v>
      </c>
      <c r="AD43" s="668">
        <v>9880.0163357627553</v>
      </c>
      <c r="AE43" s="614"/>
    </row>
    <row r="44" spans="1:34" ht="27.25" customHeight="1">
      <c r="A44" s="614" t="s">
        <v>98</v>
      </c>
      <c r="B44" s="737" t="s">
        <v>718</v>
      </c>
      <c r="C44" s="715"/>
      <c r="D44" s="666">
        <v>39882.838528359731</v>
      </c>
      <c r="E44" s="716">
        <v>2.2357690342360756</v>
      </c>
      <c r="F44" s="668">
        <v>17838.532477030672</v>
      </c>
      <c r="G44" s="669">
        <v>39859.207107335271</v>
      </c>
      <c r="H44" s="716">
        <v>2.2373601326150019</v>
      </c>
      <c r="I44" s="669">
        <v>17815.28441768928</v>
      </c>
      <c r="J44" s="622">
        <v>38675.106143719146</v>
      </c>
      <c r="K44" s="718">
        <v>2.2054306088864508</v>
      </c>
      <c r="L44" s="667">
        <v>17536.306056460639</v>
      </c>
      <c r="M44" s="622">
        <v>48064.118262689692</v>
      </c>
      <c r="N44" s="718">
        <v>2.3657770800627942</v>
      </c>
      <c r="O44" s="667">
        <v>20316.418933864188</v>
      </c>
      <c r="P44" s="622">
        <v>15165.721374045801</v>
      </c>
      <c r="Q44" s="719">
        <v>1.8816793893129771</v>
      </c>
      <c r="R44" s="668">
        <v>8059.6734279918865</v>
      </c>
      <c r="S44" s="545" t="s">
        <v>98</v>
      </c>
      <c r="T44" s="626" t="s">
        <v>110</v>
      </c>
      <c r="U44" s="627"/>
      <c r="V44" s="669">
        <v>37563.086956521736</v>
      </c>
      <c r="W44" s="716">
        <v>2.3260869565217392</v>
      </c>
      <c r="X44" s="669">
        <v>16148.616822429907</v>
      </c>
      <c r="Y44" s="622">
        <v>36527.248226950353</v>
      </c>
      <c r="Z44" s="718">
        <v>2.7801418439716312</v>
      </c>
      <c r="AA44" s="720">
        <v>13138.627551020409</v>
      </c>
      <c r="AB44" s="666">
        <v>41597.804511278198</v>
      </c>
      <c r="AC44" s="716">
        <v>2.1203007518796992</v>
      </c>
      <c r="AD44" s="668">
        <v>19618.822695035462</v>
      </c>
      <c r="AE44" s="614"/>
    </row>
    <row r="45" spans="1:34" ht="27.25" customHeight="1" thickBot="1">
      <c r="A45" s="738"/>
      <c r="B45" s="739" t="s">
        <v>111</v>
      </c>
      <c r="C45" s="722"/>
      <c r="D45" s="674">
        <v>22768.863691402872</v>
      </c>
      <c r="E45" s="723">
        <v>5.8830435910742089</v>
      </c>
      <c r="F45" s="676">
        <v>3870.2524193340905</v>
      </c>
      <c r="G45" s="677">
        <v>21693.026813992808</v>
      </c>
      <c r="H45" s="723">
        <v>5.049984521229729</v>
      </c>
      <c r="I45" s="677">
        <v>4295.662040704693</v>
      </c>
      <c r="J45" s="678">
        <v>20467.395624920857</v>
      </c>
      <c r="K45" s="740">
        <v>4.6660757249588452</v>
      </c>
      <c r="L45" s="675">
        <v>4386.4259457772469</v>
      </c>
      <c r="M45" s="678">
        <v>23338.060127873759</v>
      </c>
      <c r="N45" s="740">
        <v>6.0659774180383623</v>
      </c>
      <c r="O45" s="675">
        <v>3847.370097104797</v>
      </c>
      <c r="P45" s="678">
        <v>27472.85135135135</v>
      </c>
      <c r="Q45" s="741">
        <v>3.0405405405405403</v>
      </c>
      <c r="R45" s="676">
        <v>9035.5155555555557</v>
      </c>
      <c r="S45" s="671"/>
      <c r="T45" s="682" t="s">
        <v>111</v>
      </c>
      <c r="U45" s="683"/>
      <c r="V45" s="677">
        <v>31183.917847025496</v>
      </c>
      <c r="W45" s="723">
        <v>5.2393767705382439</v>
      </c>
      <c r="X45" s="677">
        <v>5951.8372533117063</v>
      </c>
      <c r="Y45" s="678">
        <v>30265.727792436235</v>
      </c>
      <c r="Z45" s="740">
        <v>7.1051011433597182</v>
      </c>
      <c r="AA45" s="742">
        <v>4259.7180788512715</v>
      </c>
      <c r="AB45" s="674">
        <v>33386.400235017623</v>
      </c>
      <c r="AC45" s="723">
        <v>14.104582843713278</v>
      </c>
      <c r="AD45" s="676">
        <v>2367.0604515537784</v>
      </c>
      <c r="AE45" s="614"/>
    </row>
    <row r="46" spans="1:34" s="743" customFormat="1" ht="14">
      <c r="B46" s="542"/>
      <c r="T46" s="542"/>
      <c r="AF46" s="745"/>
      <c r="AG46" s="745"/>
      <c r="AH46" s="745"/>
    </row>
    <row r="47" spans="1:34" s="743" customFormat="1" ht="14">
      <c r="B47" s="744"/>
      <c r="T47" s="744"/>
      <c r="AF47" s="745"/>
      <c r="AG47" s="745"/>
      <c r="AH47" s="745"/>
    </row>
    <row r="48" spans="1:34" s="743" customFormat="1" ht="14">
      <c r="B48" s="746"/>
      <c r="T48" s="746"/>
      <c r="AF48" s="745"/>
      <c r="AG48" s="745"/>
      <c r="AH48" s="745"/>
    </row>
    <row r="49" spans="2:34" s="743" customFormat="1" ht="14">
      <c r="B49" s="744"/>
      <c r="T49" s="744"/>
      <c r="AF49" s="745"/>
      <c r="AG49" s="745"/>
      <c r="AH49" s="745"/>
    </row>
    <row r="50" spans="2:34" s="743" customFormat="1" ht="14">
      <c r="B50" s="744"/>
      <c r="E50" s="745"/>
      <c r="T50" s="744"/>
      <c r="AC50" s="745"/>
      <c r="AF50" s="745"/>
      <c r="AG50" s="745"/>
      <c r="AH50" s="745"/>
    </row>
    <row r="51" spans="2:34" s="743" customFormat="1" ht="14">
      <c r="B51" s="744"/>
      <c r="E51" s="745"/>
      <c r="T51" s="542"/>
      <c r="AC51" s="745"/>
      <c r="AF51" s="745"/>
      <c r="AG51" s="745"/>
      <c r="AH51" s="745"/>
    </row>
    <row r="52" spans="2:34" s="743" customFormat="1" ht="14">
      <c r="B52" s="542"/>
      <c r="E52" s="745"/>
      <c r="T52" s="542"/>
      <c r="AC52" s="745"/>
      <c r="AF52" s="745"/>
      <c r="AG52" s="745"/>
      <c r="AH52" s="745"/>
    </row>
    <row r="53" spans="2:34" ht="21">
      <c r="B53" s="744"/>
      <c r="C53" s="747"/>
      <c r="T53" s="744"/>
      <c r="U53" s="747"/>
    </row>
  </sheetData>
  <mergeCells count="10">
    <mergeCell ref="D26:F27"/>
    <mergeCell ref="V27:X27"/>
    <mergeCell ref="Y27:AA27"/>
    <mergeCell ref="D1:R1"/>
    <mergeCell ref="V1:AD1"/>
    <mergeCell ref="D3:F4"/>
    <mergeCell ref="V4:X4"/>
    <mergeCell ref="Y4:AA4"/>
    <mergeCell ref="D24:R24"/>
    <mergeCell ref="V24:AD24"/>
  </mergeCells>
  <phoneticPr fontId="2"/>
  <printOptions horizontalCentered="1"/>
  <pageMargins left="0.47244094488188981" right="0.55118110236220474" top="0.59055118110236227" bottom="0.27559055118110237" header="0.51181102362204722" footer="0.27559055118110237"/>
  <pageSetup paperSize="9" scale="48" orientation="landscape" r:id="rId1"/>
  <headerFooter alignWithMargins="0"/>
  <colBreaks count="1" manualBreakCount="1">
    <brk id="18" max="49"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8597C-D009-45B4-B61B-B8EC088A5ED3}">
  <dimension ref="A1:AH53"/>
  <sheetViews>
    <sheetView zoomScale="75" zoomScaleNormal="75" workbookViewId="0">
      <pane xSplit="3" ySplit="6" topLeftCell="D7" activePane="bottomRight" state="frozen"/>
      <selection pane="topRight"/>
      <selection pane="bottomLeft"/>
      <selection pane="bottomRight"/>
    </sheetView>
  </sheetViews>
  <sheetFormatPr defaultColWidth="9" defaultRowHeight="13"/>
  <cols>
    <col min="1" max="1" width="3.36328125" style="523" customWidth="1"/>
    <col min="2" max="2" width="18.453125" style="523" customWidth="1"/>
    <col min="3" max="3" width="12.7265625" style="523" customWidth="1"/>
    <col min="4" max="18" width="16.90625" style="523" customWidth="1"/>
    <col min="19" max="19" width="3.36328125" style="523" customWidth="1"/>
    <col min="20" max="20" width="17.453125" style="523" customWidth="1"/>
    <col min="21" max="21" width="7.36328125" style="523" customWidth="1"/>
    <col min="22" max="26" width="14.453125" style="523" customWidth="1"/>
    <col min="27" max="28" width="16.7265625" style="523" bestFit="1" customWidth="1"/>
    <col min="29" max="29" width="13.90625" style="523" customWidth="1"/>
    <col min="30" max="30" width="14.6328125" style="523" customWidth="1"/>
    <col min="31" max="31" width="9" style="523"/>
    <col min="32" max="34" width="9" style="542"/>
    <col min="35" max="16384" width="9" style="523"/>
  </cols>
  <sheetData>
    <row r="1" spans="1:34" ht="27.75" customHeight="1">
      <c r="A1" s="522" t="s">
        <v>244</v>
      </c>
      <c r="D1" s="932" t="s">
        <v>357</v>
      </c>
      <c r="E1" s="932"/>
      <c r="F1" s="932"/>
      <c r="G1" s="932"/>
      <c r="H1" s="932"/>
      <c r="I1" s="932"/>
      <c r="J1" s="932"/>
      <c r="K1" s="932"/>
      <c r="L1" s="932"/>
      <c r="M1" s="932"/>
      <c r="N1" s="932"/>
      <c r="O1" s="932"/>
      <c r="P1" s="932"/>
      <c r="Q1" s="932"/>
      <c r="R1" s="932"/>
      <c r="S1" s="522" t="s">
        <v>244</v>
      </c>
      <c r="V1" s="932" t="s">
        <v>357</v>
      </c>
      <c r="W1" s="932"/>
      <c r="X1" s="932"/>
      <c r="Y1" s="932"/>
      <c r="Z1" s="932"/>
      <c r="AA1" s="932"/>
      <c r="AB1" s="932"/>
      <c r="AC1" s="932"/>
      <c r="AD1" s="932"/>
      <c r="AF1" s="524"/>
      <c r="AG1" s="524"/>
      <c r="AH1" s="524"/>
    </row>
    <row r="2" spans="1:34" ht="21.75" customHeight="1" thickBot="1">
      <c r="A2" s="525" t="s">
        <v>118</v>
      </c>
      <c r="B2" s="524"/>
      <c r="C2" s="526"/>
      <c r="D2" s="526"/>
      <c r="E2" s="524"/>
      <c r="F2" s="524"/>
      <c r="G2" s="524"/>
      <c r="H2" s="524"/>
      <c r="I2" s="524"/>
      <c r="P2" s="527"/>
      <c r="Q2" s="528"/>
      <c r="R2" s="529" t="s">
        <v>715</v>
      </c>
      <c r="S2" s="525" t="s">
        <v>118</v>
      </c>
      <c r="T2" s="524"/>
      <c r="U2" s="526"/>
      <c r="V2" s="526"/>
      <c r="W2" s="524"/>
      <c r="X2" s="524"/>
      <c r="Y2" s="524"/>
      <c r="Z2" s="524"/>
      <c r="AA2" s="524"/>
      <c r="AB2" s="526"/>
      <c r="AC2" s="530"/>
      <c r="AD2" s="529" t="s">
        <v>715</v>
      </c>
      <c r="AF2" s="524"/>
      <c r="AG2" s="524"/>
      <c r="AH2" s="524"/>
    </row>
    <row r="3" spans="1:34" ht="18" customHeight="1">
      <c r="A3" s="531"/>
      <c r="B3" s="532"/>
      <c r="C3" s="533"/>
      <c r="D3" s="921" t="s">
        <v>65</v>
      </c>
      <c r="E3" s="933"/>
      <c r="F3" s="934"/>
      <c r="G3" s="534" t="s">
        <v>128</v>
      </c>
      <c r="H3" s="535"/>
      <c r="I3" s="535"/>
      <c r="J3" s="536"/>
      <c r="K3" s="535"/>
      <c r="L3" s="535"/>
      <c r="M3" s="536"/>
      <c r="N3" s="535"/>
      <c r="O3" s="535"/>
      <c r="P3" s="534"/>
      <c r="Q3" s="535"/>
      <c r="R3" s="537"/>
      <c r="S3" s="531"/>
      <c r="T3" s="538"/>
      <c r="U3" s="539"/>
      <c r="V3" s="534" t="s">
        <v>128</v>
      </c>
      <c r="W3" s="535"/>
      <c r="X3" s="535"/>
      <c r="Y3" s="536"/>
      <c r="Z3" s="535"/>
      <c r="AA3" s="537"/>
      <c r="AB3" s="540"/>
      <c r="AC3" s="538" t="s">
        <v>129</v>
      </c>
      <c r="AD3" s="541"/>
    </row>
    <row r="4" spans="1:34" ht="18" customHeight="1" thickBot="1">
      <c r="A4" s="543" t="s">
        <v>66</v>
      </c>
      <c r="B4" s="544"/>
      <c r="C4" s="545" t="s">
        <v>67</v>
      </c>
      <c r="D4" s="935"/>
      <c r="E4" s="936"/>
      <c r="F4" s="937"/>
      <c r="G4" s="546"/>
      <c r="H4" s="547" t="s">
        <v>526</v>
      </c>
      <c r="I4" s="548"/>
      <c r="J4" s="549" t="s">
        <v>0</v>
      </c>
      <c r="K4" s="550" t="s">
        <v>46</v>
      </c>
      <c r="L4" s="551"/>
      <c r="M4" s="552" t="s">
        <v>430</v>
      </c>
      <c r="N4" s="547"/>
      <c r="O4" s="553"/>
      <c r="P4" s="547" t="s">
        <v>420</v>
      </c>
      <c r="Q4" s="547"/>
      <c r="R4" s="554"/>
      <c r="S4" s="543" t="s">
        <v>99</v>
      </c>
      <c r="T4" s="555"/>
      <c r="U4" s="556"/>
      <c r="V4" s="927" t="s">
        <v>237</v>
      </c>
      <c r="W4" s="928"/>
      <c r="X4" s="929"/>
      <c r="Y4" s="930" t="s">
        <v>405</v>
      </c>
      <c r="Z4" s="928"/>
      <c r="AA4" s="931"/>
      <c r="AB4" s="557"/>
      <c r="AC4" s="558"/>
      <c r="AD4" s="559"/>
    </row>
    <row r="5" spans="1:34" s="571" customFormat="1" ht="18" customHeight="1" thickBot="1">
      <c r="A5" s="560"/>
      <c r="B5" s="561"/>
      <c r="C5" s="562"/>
      <c r="D5" s="563" t="s">
        <v>520</v>
      </c>
      <c r="E5" s="563" t="s">
        <v>543</v>
      </c>
      <c r="F5" s="564" t="s">
        <v>544</v>
      </c>
      <c r="G5" s="565" t="s">
        <v>520</v>
      </c>
      <c r="H5" s="563" t="s">
        <v>543</v>
      </c>
      <c r="I5" s="566" t="s">
        <v>544</v>
      </c>
      <c r="J5" s="563" t="s">
        <v>520</v>
      </c>
      <c r="K5" s="563" t="s">
        <v>543</v>
      </c>
      <c r="L5" s="564" t="s">
        <v>544</v>
      </c>
      <c r="M5" s="563" t="s">
        <v>520</v>
      </c>
      <c r="N5" s="563" t="s">
        <v>543</v>
      </c>
      <c r="O5" s="563" t="s">
        <v>544</v>
      </c>
      <c r="P5" s="567" t="s">
        <v>520</v>
      </c>
      <c r="Q5" s="563" t="s">
        <v>543</v>
      </c>
      <c r="R5" s="568" t="s">
        <v>544</v>
      </c>
      <c r="S5" s="560"/>
      <c r="T5" s="569"/>
      <c r="U5" s="570"/>
      <c r="V5" s="565" t="s">
        <v>520</v>
      </c>
      <c r="W5" s="563" t="s">
        <v>543</v>
      </c>
      <c r="X5" s="566" t="s">
        <v>544</v>
      </c>
      <c r="Y5" s="563" t="s">
        <v>520</v>
      </c>
      <c r="Z5" s="563" t="s">
        <v>543</v>
      </c>
      <c r="AA5" s="568" t="s">
        <v>544</v>
      </c>
      <c r="AB5" s="563" t="s">
        <v>520</v>
      </c>
      <c r="AC5" s="563" t="s">
        <v>543</v>
      </c>
      <c r="AD5" s="568" t="s">
        <v>544</v>
      </c>
      <c r="AF5" s="542"/>
      <c r="AG5" s="542"/>
      <c r="AH5" s="542"/>
    </row>
    <row r="6" spans="1:34" s="571" customFormat="1" ht="14.25" customHeight="1">
      <c r="A6" s="572"/>
      <c r="B6" s="573"/>
      <c r="C6" s="533"/>
      <c r="D6" s="574" t="s">
        <v>522</v>
      </c>
      <c r="E6" s="575" t="s">
        <v>545</v>
      </c>
      <c r="F6" s="576" t="s">
        <v>623</v>
      </c>
      <c r="G6" s="577" t="s">
        <v>522</v>
      </c>
      <c r="H6" s="575" t="s">
        <v>545</v>
      </c>
      <c r="I6" s="578" t="s">
        <v>623</v>
      </c>
      <c r="J6" s="575" t="s">
        <v>522</v>
      </c>
      <c r="K6" s="575" t="s">
        <v>545</v>
      </c>
      <c r="L6" s="576" t="s">
        <v>623</v>
      </c>
      <c r="M6" s="575" t="s">
        <v>522</v>
      </c>
      <c r="N6" s="575" t="s">
        <v>545</v>
      </c>
      <c r="O6" s="575" t="s">
        <v>623</v>
      </c>
      <c r="P6" s="574" t="s">
        <v>522</v>
      </c>
      <c r="Q6" s="575" t="s">
        <v>545</v>
      </c>
      <c r="R6" s="579" t="s">
        <v>623</v>
      </c>
      <c r="S6" s="580"/>
      <c r="T6" s="581"/>
      <c r="U6" s="582"/>
      <c r="V6" s="583" t="s">
        <v>522</v>
      </c>
      <c r="W6" s="575" t="s">
        <v>545</v>
      </c>
      <c r="X6" s="578" t="s">
        <v>623</v>
      </c>
      <c r="Y6" s="575" t="s">
        <v>522</v>
      </c>
      <c r="Z6" s="575" t="s">
        <v>545</v>
      </c>
      <c r="AA6" s="579" t="s">
        <v>623</v>
      </c>
      <c r="AB6" s="574" t="s">
        <v>522</v>
      </c>
      <c r="AC6" s="575" t="s">
        <v>545</v>
      </c>
      <c r="AD6" s="579" t="s">
        <v>623</v>
      </c>
      <c r="AF6" s="542"/>
      <c r="AG6" s="542"/>
      <c r="AH6" s="542"/>
    </row>
    <row r="7" spans="1:34" s="598" customFormat="1" ht="29.25" customHeight="1" thickBot="1">
      <c r="A7" s="584" t="s">
        <v>68</v>
      </c>
      <c r="B7" s="585"/>
      <c r="C7" s="586">
        <v>1127469</v>
      </c>
      <c r="D7" s="587">
        <v>491165025</v>
      </c>
      <c r="E7" s="588">
        <v>694043580</v>
      </c>
      <c r="F7" s="589">
        <v>647326185.653</v>
      </c>
      <c r="G7" s="590">
        <v>464534692</v>
      </c>
      <c r="H7" s="588">
        <v>641070797</v>
      </c>
      <c r="I7" s="590">
        <v>583735334.20600009</v>
      </c>
      <c r="J7" s="591">
        <v>253337765</v>
      </c>
      <c r="K7" s="591">
        <v>343073447</v>
      </c>
      <c r="L7" s="592">
        <v>329303750.42799997</v>
      </c>
      <c r="M7" s="591">
        <v>141947344</v>
      </c>
      <c r="N7" s="591">
        <v>195605223</v>
      </c>
      <c r="O7" s="591">
        <v>165751695.83700001</v>
      </c>
      <c r="P7" s="593">
        <v>47603969</v>
      </c>
      <c r="Q7" s="591">
        <v>70187360</v>
      </c>
      <c r="R7" s="594">
        <v>52763725.119999997</v>
      </c>
      <c r="S7" s="595" t="s">
        <v>68</v>
      </c>
      <c r="T7" s="595"/>
      <c r="U7" s="596"/>
      <c r="V7" s="597">
        <v>4968786</v>
      </c>
      <c r="W7" s="588">
        <v>7236638</v>
      </c>
      <c r="X7" s="590">
        <v>8552284.1980000008</v>
      </c>
      <c r="Y7" s="591">
        <v>16676828</v>
      </c>
      <c r="Z7" s="591">
        <v>24968129</v>
      </c>
      <c r="AA7" s="594">
        <v>27363878.622999996</v>
      </c>
      <c r="AB7" s="587">
        <v>26630333</v>
      </c>
      <c r="AC7" s="588">
        <v>52972783</v>
      </c>
      <c r="AD7" s="589">
        <v>63590851.446999997</v>
      </c>
      <c r="AF7" s="599"/>
      <c r="AG7" s="599"/>
      <c r="AH7" s="599"/>
    </row>
    <row r="8" spans="1:34" ht="39.25" customHeight="1" thickBot="1">
      <c r="A8" s="600" t="s">
        <v>69</v>
      </c>
      <c r="B8" s="601"/>
      <c r="C8" s="602">
        <v>98390</v>
      </c>
      <c r="D8" s="603">
        <v>104831958</v>
      </c>
      <c r="E8" s="604">
        <v>149371874</v>
      </c>
      <c r="F8" s="605">
        <v>266254266.16599998</v>
      </c>
      <c r="G8" s="606">
        <v>95384493</v>
      </c>
      <c r="H8" s="604">
        <v>131400342</v>
      </c>
      <c r="I8" s="606">
        <v>236549218.465</v>
      </c>
      <c r="J8" s="607">
        <v>55156978</v>
      </c>
      <c r="K8" s="607">
        <v>74807014</v>
      </c>
      <c r="L8" s="608">
        <v>140263140.77400002</v>
      </c>
      <c r="M8" s="607">
        <v>27527844</v>
      </c>
      <c r="N8" s="607">
        <v>38751889</v>
      </c>
      <c r="O8" s="607">
        <v>66866382.200999998</v>
      </c>
      <c r="P8" s="609">
        <v>6817596</v>
      </c>
      <c r="Q8" s="607">
        <v>9200407</v>
      </c>
      <c r="R8" s="610">
        <v>11561932.090000002</v>
      </c>
      <c r="S8" s="611" t="s">
        <v>69</v>
      </c>
      <c r="T8" s="611"/>
      <c r="U8" s="612"/>
      <c r="V8" s="613">
        <v>1408660</v>
      </c>
      <c r="W8" s="604">
        <v>2053308</v>
      </c>
      <c r="X8" s="606">
        <v>4409547.7920000004</v>
      </c>
      <c r="Y8" s="607">
        <v>4473415</v>
      </c>
      <c r="Z8" s="607">
        <v>6587724</v>
      </c>
      <c r="AA8" s="610">
        <v>13448215.607999999</v>
      </c>
      <c r="AB8" s="603">
        <v>9447465</v>
      </c>
      <c r="AC8" s="604">
        <v>17971532</v>
      </c>
      <c r="AD8" s="605">
        <v>29705047.701000001</v>
      </c>
    </row>
    <row r="9" spans="1:34" ht="27.25" customHeight="1">
      <c r="A9" s="614" t="s">
        <v>70</v>
      </c>
      <c r="B9" s="615" t="s">
        <v>164</v>
      </c>
      <c r="C9" s="616">
        <v>17818</v>
      </c>
      <c r="D9" s="617">
        <v>36000184</v>
      </c>
      <c r="E9" s="618">
        <v>49184046</v>
      </c>
      <c r="F9" s="619">
        <v>101854703.132</v>
      </c>
      <c r="G9" s="620">
        <v>33523387</v>
      </c>
      <c r="H9" s="621">
        <v>45267550</v>
      </c>
      <c r="I9" s="620">
        <v>93279031.361000001</v>
      </c>
      <c r="J9" s="622">
        <v>17792061</v>
      </c>
      <c r="K9" s="622">
        <v>23823219</v>
      </c>
      <c r="L9" s="623">
        <v>52539339.395000003</v>
      </c>
      <c r="M9" s="622">
        <v>10255020</v>
      </c>
      <c r="N9" s="622">
        <v>13965372</v>
      </c>
      <c r="O9" s="622">
        <v>27231796.872000001</v>
      </c>
      <c r="P9" s="624">
        <v>3368042</v>
      </c>
      <c r="Q9" s="622">
        <v>4417598</v>
      </c>
      <c r="R9" s="625">
        <v>5893921.4060000004</v>
      </c>
      <c r="S9" s="614" t="s">
        <v>70</v>
      </c>
      <c r="T9" s="626" t="s">
        <v>167</v>
      </c>
      <c r="U9" s="627"/>
      <c r="V9" s="628">
        <v>457464</v>
      </c>
      <c r="W9" s="621">
        <v>661452</v>
      </c>
      <c r="X9" s="620">
        <v>1722294.939</v>
      </c>
      <c r="Y9" s="622">
        <v>1650800</v>
      </c>
      <c r="Z9" s="622">
        <v>2399909</v>
      </c>
      <c r="AA9" s="625">
        <v>5891678.7489999998</v>
      </c>
      <c r="AB9" s="617">
        <v>2476797</v>
      </c>
      <c r="AC9" s="618">
        <v>3916496</v>
      </c>
      <c r="AD9" s="619">
        <v>8575671.7709999997</v>
      </c>
    </row>
    <row r="10" spans="1:34" ht="27.25" customHeight="1">
      <c r="A10" s="614" t="s">
        <v>71</v>
      </c>
      <c r="B10" s="615" t="s">
        <v>72</v>
      </c>
      <c r="C10" s="629">
        <v>2067</v>
      </c>
      <c r="D10" s="630">
        <v>14316237</v>
      </c>
      <c r="E10" s="631">
        <v>18970016</v>
      </c>
      <c r="F10" s="632">
        <v>56449515.376999997</v>
      </c>
      <c r="G10" s="633">
        <v>13498756</v>
      </c>
      <c r="H10" s="631">
        <v>17752572</v>
      </c>
      <c r="I10" s="633">
        <v>52942533.115999997</v>
      </c>
      <c r="J10" s="622">
        <v>7564217</v>
      </c>
      <c r="K10" s="622">
        <v>9925460</v>
      </c>
      <c r="L10" s="623">
        <v>31828932.57</v>
      </c>
      <c r="M10" s="622">
        <v>4276359</v>
      </c>
      <c r="N10" s="622">
        <v>5657150</v>
      </c>
      <c r="O10" s="622">
        <v>15530960.711999999</v>
      </c>
      <c r="P10" s="624">
        <v>901802</v>
      </c>
      <c r="Q10" s="622">
        <v>1108045</v>
      </c>
      <c r="R10" s="625">
        <v>2025828.132</v>
      </c>
      <c r="S10" s="614" t="s">
        <v>71</v>
      </c>
      <c r="T10" s="626" t="s">
        <v>100</v>
      </c>
      <c r="U10" s="627"/>
      <c r="V10" s="634">
        <v>234657</v>
      </c>
      <c r="W10" s="631">
        <v>330505</v>
      </c>
      <c r="X10" s="633">
        <v>1097670.8060000001</v>
      </c>
      <c r="Y10" s="622">
        <v>521721</v>
      </c>
      <c r="Z10" s="622">
        <v>731412</v>
      </c>
      <c r="AA10" s="625">
        <v>2459140.8960000002</v>
      </c>
      <c r="AB10" s="630">
        <v>817481</v>
      </c>
      <c r="AC10" s="631">
        <v>1217444</v>
      </c>
      <c r="AD10" s="632">
        <v>3506982.2609999999</v>
      </c>
    </row>
    <row r="11" spans="1:34" ht="27.25" customHeight="1">
      <c r="A11" s="614" t="s">
        <v>73</v>
      </c>
      <c r="B11" s="615" t="s">
        <v>83</v>
      </c>
      <c r="C11" s="629">
        <v>76861</v>
      </c>
      <c r="D11" s="630">
        <v>53771288</v>
      </c>
      <c r="E11" s="631">
        <v>80142215</v>
      </c>
      <c r="F11" s="632">
        <v>106763634.603</v>
      </c>
      <c r="G11" s="633">
        <v>47681357</v>
      </c>
      <c r="H11" s="631">
        <v>67442569</v>
      </c>
      <c r="I11" s="633">
        <v>89309185.585999995</v>
      </c>
      <c r="J11" s="622">
        <v>29349748</v>
      </c>
      <c r="K11" s="622">
        <v>40447572</v>
      </c>
      <c r="L11" s="623">
        <v>55235175.042999998</v>
      </c>
      <c r="M11" s="622">
        <v>12812753</v>
      </c>
      <c r="N11" s="622">
        <v>18874428</v>
      </c>
      <c r="O11" s="622">
        <v>23817383.820999999</v>
      </c>
      <c r="P11" s="624">
        <v>2537752</v>
      </c>
      <c r="Q11" s="622">
        <v>3659377</v>
      </c>
      <c r="R11" s="625">
        <v>3628378.1060000001</v>
      </c>
      <c r="S11" s="614" t="s">
        <v>73</v>
      </c>
      <c r="T11" s="626" t="s">
        <v>101</v>
      </c>
      <c r="U11" s="627"/>
      <c r="V11" s="634">
        <v>707248</v>
      </c>
      <c r="W11" s="631">
        <v>1046994</v>
      </c>
      <c r="X11" s="633">
        <v>1574978.1370000001</v>
      </c>
      <c r="Y11" s="622">
        <v>2273856</v>
      </c>
      <c r="Z11" s="622">
        <v>3414198</v>
      </c>
      <c r="AA11" s="625">
        <v>5053270.4790000003</v>
      </c>
      <c r="AB11" s="630">
        <v>6089931</v>
      </c>
      <c r="AC11" s="631">
        <v>12699646</v>
      </c>
      <c r="AD11" s="632">
        <v>17454449.017000001</v>
      </c>
    </row>
    <row r="12" spans="1:34" ht="27.25" customHeight="1" thickBot="1">
      <c r="A12" s="614" t="s">
        <v>84</v>
      </c>
      <c r="B12" s="635" t="s">
        <v>85</v>
      </c>
      <c r="C12" s="636">
        <v>1644</v>
      </c>
      <c r="D12" s="637">
        <v>744249</v>
      </c>
      <c r="E12" s="638">
        <v>1075597</v>
      </c>
      <c r="F12" s="639">
        <v>1186413.054</v>
      </c>
      <c r="G12" s="640">
        <v>680993</v>
      </c>
      <c r="H12" s="641">
        <v>937651</v>
      </c>
      <c r="I12" s="640">
        <v>1018468.402</v>
      </c>
      <c r="J12" s="622">
        <v>450952</v>
      </c>
      <c r="K12" s="622">
        <v>610763</v>
      </c>
      <c r="L12" s="623">
        <v>659693.76599999995</v>
      </c>
      <c r="M12" s="622">
        <v>183712</v>
      </c>
      <c r="N12" s="622">
        <v>254939</v>
      </c>
      <c r="O12" s="622">
        <v>286240.79599999997</v>
      </c>
      <c r="P12" s="624">
        <v>10000</v>
      </c>
      <c r="Q12" s="622">
        <v>15387</v>
      </c>
      <c r="R12" s="625">
        <v>13804.446</v>
      </c>
      <c r="S12" s="614" t="s">
        <v>84</v>
      </c>
      <c r="T12" s="642" t="s">
        <v>102</v>
      </c>
      <c r="U12" s="643"/>
      <c r="V12" s="644">
        <v>9291</v>
      </c>
      <c r="W12" s="641">
        <v>14357</v>
      </c>
      <c r="X12" s="640">
        <v>14603.91</v>
      </c>
      <c r="Y12" s="622">
        <v>27038</v>
      </c>
      <c r="Z12" s="622">
        <v>42205</v>
      </c>
      <c r="AA12" s="625">
        <v>44125.483999999997</v>
      </c>
      <c r="AB12" s="637">
        <v>63256</v>
      </c>
      <c r="AC12" s="638">
        <v>137946</v>
      </c>
      <c r="AD12" s="639">
        <v>167944.652</v>
      </c>
    </row>
    <row r="13" spans="1:34" ht="40" customHeight="1" thickBot="1">
      <c r="A13" s="611" t="s">
        <v>86</v>
      </c>
      <c r="B13" s="645"/>
      <c r="C13" s="646">
        <v>1029079</v>
      </c>
      <c r="D13" s="647">
        <v>386333067</v>
      </c>
      <c r="E13" s="648">
        <v>544671706</v>
      </c>
      <c r="F13" s="649">
        <v>381071919.48699999</v>
      </c>
      <c r="G13" s="650">
        <v>369150199</v>
      </c>
      <c r="H13" s="648">
        <v>509670455</v>
      </c>
      <c r="I13" s="650">
        <v>347186115.74100006</v>
      </c>
      <c r="J13" s="607">
        <v>198180787</v>
      </c>
      <c r="K13" s="607">
        <v>268266433</v>
      </c>
      <c r="L13" s="608">
        <v>189040609.65399998</v>
      </c>
      <c r="M13" s="607">
        <v>114419500</v>
      </c>
      <c r="N13" s="607">
        <v>156853334</v>
      </c>
      <c r="O13" s="607">
        <v>98885313.636000007</v>
      </c>
      <c r="P13" s="609">
        <v>40786373</v>
      </c>
      <c r="Q13" s="607">
        <v>60986953</v>
      </c>
      <c r="R13" s="610">
        <v>41201793.029999994</v>
      </c>
      <c r="S13" s="611" t="s">
        <v>86</v>
      </c>
      <c r="T13" s="611"/>
      <c r="U13" s="612"/>
      <c r="V13" s="651">
        <v>3560126</v>
      </c>
      <c r="W13" s="648">
        <v>5183330</v>
      </c>
      <c r="X13" s="650">
        <v>4142736.4060000004</v>
      </c>
      <c r="Y13" s="607">
        <v>12203413</v>
      </c>
      <c r="Z13" s="607">
        <v>18380405</v>
      </c>
      <c r="AA13" s="610">
        <v>13915663.014999999</v>
      </c>
      <c r="AB13" s="647">
        <v>17182868</v>
      </c>
      <c r="AC13" s="648">
        <v>35001251</v>
      </c>
      <c r="AD13" s="649">
        <v>33885803.745999999</v>
      </c>
    </row>
    <row r="14" spans="1:34" ht="27.25" customHeight="1">
      <c r="A14" s="545"/>
      <c r="B14" s="652" t="s">
        <v>87</v>
      </c>
      <c r="C14" s="653">
        <v>481432</v>
      </c>
      <c r="D14" s="654">
        <v>129821436</v>
      </c>
      <c r="E14" s="655">
        <v>170217255</v>
      </c>
      <c r="F14" s="656">
        <v>155418780.683</v>
      </c>
      <c r="G14" s="657">
        <v>122248072</v>
      </c>
      <c r="H14" s="655">
        <v>154873718</v>
      </c>
      <c r="I14" s="657">
        <v>135357593.39500001</v>
      </c>
      <c r="J14" s="658">
        <v>78762412</v>
      </c>
      <c r="K14" s="658">
        <v>97800741</v>
      </c>
      <c r="L14" s="659">
        <v>86833635.057999998</v>
      </c>
      <c r="M14" s="658">
        <v>29814071</v>
      </c>
      <c r="N14" s="658">
        <v>38730831</v>
      </c>
      <c r="O14" s="658">
        <v>32516850.445999999</v>
      </c>
      <c r="P14" s="660">
        <v>5693380</v>
      </c>
      <c r="Q14" s="658">
        <v>8014315</v>
      </c>
      <c r="R14" s="661">
        <v>6544199.1140000001</v>
      </c>
      <c r="S14" s="545"/>
      <c r="T14" s="662" t="s">
        <v>103</v>
      </c>
      <c r="U14" s="663"/>
      <c r="V14" s="664">
        <v>1818211</v>
      </c>
      <c r="W14" s="655">
        <v>2333864</v>
      </c>
      <c r="X14" s="657">
        <v>2196945.6809999999</v>
      </c>
      <c r="Y14" s="658">
        <v>6159998</v>
      </c>
      <c r="Z14" s="658">
        <v>7993967</v>
      </c>
      <c r="AA14" s="661">
        <v>7265963.0959999999</v>
      </c>
      <c r="AB14" s="654">
        <v>7573364</v>
      </c>
      <c r="AC14" s="655">
        <v>15343537</v>
      </c>
      <c r="AD14" s="656">
        <v>20061187.287999999</v>
      </c>
    </row>
    <row r="15" spans="1:34" ht="27.25" customHeight="1">
      <c r="A15" s="545" t="s">
        <v>88</v>
      </c>
      <c r="B15" s="665" t="s">
        <v>89</v>
      </c>
      <c r="C15" s="629">
        <v>60911</v>
      </c>
      <c r="D15" s="630">
        <v>30695550</v>
      </c>
      <c r="E15" s="631">
        <v>44825592</v>
      </c>
      <c r="F15" s="632">
        <v>32487173.771000002</v>
      </c>
      <c r="G15" s="633">
        <v>30426430</v>
      </c>
      <c r="H15" s="631">
        <v>44430625</v>
      </c>
      <c r="I15" s="633">
        <v>32187139.820999999</v>
      </c>
      <c r="J15" s="622">
        <v>1966609</v>
      </c>
      <c r="K15" s="622">
        <v>2450421</v>
      </c>
      <c r="L15" s="623">
        <v>1854084.9739999999</v>
      </c>
      <c r="M15" s="622">
        <v>8957766</v>
      </c>
      <c r="N15" s="622">
        <v>11303418</v>
      </c>
      <c r="O15" s="622">
        <v>8168245.625</v>
      </c>
      <c r="P15" s="624">
        <v>19416430</v>
      </c>
      <c r="Q15" s="622">
        <v>30570315</v>
      </c>
      <c r="R15" s="625">
        <v>22090620.469999999</v>
      </c>
      <c r="S15" s="545" t="s">
        <v>88</v>
      </c>
      <c r="T15" s="626" t="s">
        <v>104</v>
      </c>
      <c r="U15" s="627"/>
      <c r="V15" s="634">
        <v>20092</v>
      </c>
      <c r="W15" s="631">
        <v>25250</v>
      </c>
      <c r="X15" s="633">
        <v>16618.447</v>
      </c>
      <c r="Y15" s="622">
        <v>65533</v>
      </c>
      <c r="Z15" s="622">
        <v>81221</v>
      </c>
      <c r="AA15" s="625">
        <v>57570.305</v>
      </c>
      <c r="AB15" s="630">
        <v>269120</v>
      </c>
      <c r="AC15" s="631">
        <v>394967</v>
      </c>
      <c r="AD15" s="632">
        <v>300033.95</v>
      </c>
    </row>
    <row r="16" spans="1:34" ht="27.25" customHeight="1">
      <c r="A16" s="545"/>
      <c r="B16" s="665" t="s">
        <v>90</v>
      </c>
      <c r="C16" s="616">
        <v>35492</v>
      </c>
      <c r="D16" s="666">
        <v>9497861</v>
      </c>
      <c r="E16" s="667">
        <v>14320096</v>
      </c>
      <c r="F16" s="668">
        <v>11820781.605</v>
      </c>
      <c r="G16" s="669">
        <v>8952166</v>
      </c>
      <c r="H16" s="667">
        <v>12982432</v>
      </c>
      <c r="I16" s="669">
        <v>10672073.266000001</v>
      </c>
      <c r="J16" s="622">
        <v>5640384</v>
      </c>
      <c r="K16" s="622">
        <v>8006315</v>
      </c>
      <c r="L16" s="623">
        <v>6680638.7429999998</v>
      </c>
      <c r="M16" s="622">
        <v>2490457</v>
      </c>
      <c r="N16" s="622">
        <v>3641111</v>
      </c>
      <c r="O16" s="622">
        <v>3004765.93</v>
      </c>
      <c r="P16" s="624">
        <v>249679</v>
      </c>
      <c r="Q16" s="622">
        <v>391254</v>
      </c>
      <c r="R16" s="625">
        <v>288665.33799999999</v>
      </c>
      <c r="S16" s="545"/>
      <c r="T16" s="626" t="s">
        <v>105</v>
      </c>
      <c r="U16" s="627"/>
      <c r="V16" s="670">
        <v>118675</v>
      </c>
      <c r="W16" s="667">
        <v>187927</v>
      </c>
      <c r="X16" s="669">
        <v>152282.83499999999</v>
      </c>
      <c r="Y16" s="622">
        <v>452971</v>
      </c>
      <c r="Z16" s="622">
        <v>755825</v>
      </c>
      <c r="AA16" s="625">
        <v>545720.42000000004</v>
      </c>
      <c r="AB16" s="666">
        <v>545695</v>
      </c>
      <c r="AC16" s="667">
        <v>1337664</v>
      </c>
      <c r="AD16" s="668">
        <v>1148708.3389999999</v>
      </c>
    </row>
    <row r="17" spans="1:34" ht="27.25" customHeight="1">
      <c r="A17" s="545" t="s">
        <v>91</v>
      </c>
      <c r="B17" s="665" t="s">
        <v>92</v>
      </c>
      <c r="C17" s="616">
        <v>87800</v>
      </c>
      <c r="D17" s="666">
        <v>35109931</v>
      </c>
      <c r="E17" s="667">
        <v>78957337</v>
      </c>
      <c r="F17" s="668">
        <v>36959127.513999999</v>
      </c>
      <c r="G17" s="669">
        <v>33117981</v>
      </c>
      <c r="H17" s="667">
        <v>72350418</v>
      </c>
      <c r="I17" s="669">
        <v>34057283.890000001</v>
      </c>
      <c r="J17" s="622">
        <v>19576096</v>
      </c>
      <c r="K17" s="622">
        <v>42328270</v>
      </c>
      <c r="L17" s="623">
        <v>19249115.545000002</v>
      </c>
      <c r="M17" s="622">
        <v>10829328</v>
      </c>
      <c r="N17" s="622">
        <v>23482943</v>
      </c>
      <c r="O17" s="622">
        <v>11698084.369000001</v>
      </c>
      <c r="P17" s="624">
        <v>684088</v>
      </c>
      <c r="Q17" s="622">
        <v>1057672</v>
      </c>
      <c r="R17" s="625">
        <v>841798.18500000006</v>
      </c>
      <c r="S17" s="545" t="s">
        <v>91</v>
      </c>
      <c r="T17" s="626" t="s">
        <v>106</v>
      </c>
      <c r="U17" s="627"/>
      <c r="V17" s="670">
        <v>407773</v>
      </c>
      <c r="W17" s="667">
        <v>1076132</v>
      </c>
      <c r="X17" s="669">
        <v>449045.92099999997</v>
      </c>
      <c r="Y17" s="622">
        <v>1620696</v>
      </c>
      <c r="Z17" s="622">
        <v>4405401</v>
      </c>
      <c r="AA17" s="625">
        <v>1819239.87</v>
      </c>
      <c r="AB17" s="666">
        <v>1991950</v>
      </c>
      <c r="AC17" s="667">
        <v>6606919</v>
      </c>
      <c r="AD17" s="668">
        <v>2901843.6239999998</v>
      </c>
    </row>
    <row r="18" spans="1:34" ht="27.25" customHeight="1">
      <c r="A18" s="545"/>
      <c r="B18" s="665" t="s">
        <v>93</v>
      </c>
      <c r="C18" s="616">
        <v>54204</v>
      </c>
      <c r="D18" s="666">
        <v>44477303</v>
      </c>
      <c r="E18" s="667">
        <v>56584718</v>
      </c>
      <c r="F18" s="668">
        <v>22587749.434999999</v>
      </c>
      <c r="G18" s="669">
        <v>43675410</v>
      </c>
      <c r="H18" s="667">
        <v>55454180</v>
      </c>
      <c r="I18" s="669">
        <v>22093733.581</v>
      </c>
      <c r="J18" s="622">
        <v>21165136</v>
      </c>
      <c r="K18" s="622">
        <v>26467967</v>
      </c>
      <c r="L18" s="623">
        <v>10852574.798</v>
      </c>
      <c r="M18" s="622">
        <v>16823136</v>
      </c>
      <c r="N18" s="622">
        <v>21832247</v>
      </c>
      <c r="O18" s="622">
        <v>8109736.0860000001</v>
      </c>
      <c r="P18" s="624">
        <v>4880964</v>
      </c>
      <c r="Q18" s="622">
        <v>6069380</v>
      </c>
      <c r="R18" s="625">
        <v>2699369.9980000001</v>
      </c>
      <c r="S18" s="545"/>
      <c r="T18" s="626" t="s">
        <v>107</v>
      </c>
      <c r="U18" s="627"/>
      <c r="V18" s="670">
        <v>202907</v>
      </c>
      <c r="W18" s="667">
        <v>270247</v>
      </c>
      <c r="X18" s="669">
        <v>108480.595</v>
      </c>
      <c r="Y18" s="622">
        <v>603267</v>
      </c>
      <c r="Z18" s="622">
        <v>814339</v>
      </c>
      <c r="AA18" s="625">
        <v>323572.10399999999</v>
      </c>
      <c r="AB18" s="666">
        <v>801893</v>
      </c>
      <c r="AC18" s="667">
        <v>1130538</v>
      </c>
      <c r="AD18" s="668">
        <v>494015.85399999999</v>
      </c>
    </row>
    <row r="19" spans="1:34" ht="27.25" customHeight="1">
      <c r="A19" s="545" t="s">
        <v>47</v>
      </c>
      <c r="B19" s="665" t="s">
        <v>94</v>
      </c>
      <c r="C19" s="616">
        <v>39772</v>
      </c>
      <c r="D19" s="666">
        <v>17262041</v>
      </c>
      <c r="E19" s="667">
        <v>24700142</v>
      </c>
      <c r="F19" s="668">
        <v>16346233.298</v>
      </c>
      <c r="G19" s="669">
        <v>17096396</v>
      </c>
      <c r="H19" s="667">
        <v>24447273</v>
      </c>
      <c r="I19" s="669">
        <v>16179033.342</v>
      </c>
      <c r="J19" s="622">
        <v>10619296</v>
      </c>
      <c r="K19" s="622">
        <v>15204336</v>
      </c>
      <c r="L19" s="623">
        <v>10252393.892000001</v>
      </c>
      <c r="M19" s="622">
        <v>5896358</v>
      </c>
      <c r="N19" s="622">
        <v>8450912</v>
      </c>
      <c r="O19" s="622">
        <v>5461595.551</v>
      </c>
      <c r="P19" s="624">
        <v>495009</v>
      </c>
      <c r="Q19" s="622">
        <v>679644</v>
      </c>
      <c r="R19" s="625">
        <v>397217.522</v>
      </c>
      <c r="S19" s="545" t="s">
        <v>47</v>
      </c>
      <c r="T19" s="626" t="s">
        <v>108</v>
      </c>
      <c r="U19" s="627"/>
      <c r="V19" s="670">
        <v>16464</v>
      </c>
      <c r="W19" s="667">
        <v>22242</v>
      </c>
      <c r="X19" s="669">
        <v>13296.619000000001</v>
      </c>
      <c r="Y19" s="622">
        <v>69269</v>
      </c>
      <c r="Z19" s="622">
        <v>90139</v>
      </c>
      <c r="AA19" s="625">
        <v>54529.758000000002</v>
      </c>
      <c r="AB19" s="666">
        <v>165645</v>
      </c>
      <c r="AC19" s="667">
        <v>252869</v>
      </c>
      <c r="AD19" s="668">
        <v>167199.95600000001</v>
      </c>
    </row>
    <row r="20" spans="1:34" ht="27.25" customHeight="1">
      <c r="A20" s="545"/>
      <c r="B20" s="665" t="s">
        <v>97</v>
      </c>
      <c r="C20" s="616">
        <v>84171</v>
      </c>
      <c r="D20" s="666">
        <v>38861487</v>
      </c>
      <c r="E20" s="667">
        <v>44190155</v>
      </c>
      <c r="F20" s="668">
        <v>30090934.914999999</v>
      </c>
      <c r="G20" s="669">
        <v>37405905</v>
      </c>
      <c r="H20" s="667">
        <v>42399035</v>
      </c>
      <c r="I20" s="669">
        <v>28385768.881999999</v>
      </c>
      <c r="J20" s="622">
        <v>19085819</v>
      </c>
      <c r="K20" s="622">
        <v>21426616</v>
      </c>
      <c r="L20" s="623">
        <v>15044447.823000001</v>
      </c>
      <c r="M20" s="622">
        <v>14622745</v>
      </c>
      <c r="N20" s="622">
        <v>16531409</v>
      </c>
      <c r="O20" s="622">
        <v>9598863.4539999999</v>
      </c>
      <c r="P20" s="624">
        <v>1879506</v>
      </c>
      <c r="Q20" s="622">
        <v>2193852</v>
      </c>
      <c r="R20" s="625">
        <v>1315869.6969999999</v>
      </c>
      <c r="S20" s="545"/>
      <c r="T20" s="626" t="s">
        <v>109</v>
      </c>
      <c r="U20" s="627"/>
      <c r="V20" s="670">
        <v>402106</v>
      </c>
      <c r="W20" s="667">
        <v>497304</v>
      </c>
      <c r="X20" s="669">
        <v>554170.17200000002</v>
      </c>
      <c r="Y20" s="622">
        <v>1415729</v>
      </c>
      <c r="Z20" s="622">
        <v>1749854</v>
      </c>
      <c r="AA20" s="625">
        <v>1872417.736</v>
      </c>
      <c r="AB20" s="666">
        <v>1455582</v>
      </c>
      <c r="AC20" s="667">
        <v>1791120</v>
      </c>
      <c r="AD20" s="668">
        <v>1705166.0330000001</v>
      </c>
    </row>
    <row r="21" spans="1:34" ht="27.25" customHeight="1">
      <c r="A21" s="545" t="s">
        <v>98</v>
      </c>
      <c r="B21" s="665" t="s">
        <v>716</v>
      </c>
      <c r="C21" s="616">
        <v>59954</v>
      </c>
      <c r="D21" s="666">
        <v>36253737</v>
      </c>
      <c r="E21" s="667">
        <v>49435440</v>
      </c>
      <c r="F21" s="668">
        <v>26462659.866999999</v>
      </c>
      <c r="G21" s="669">
        <v>35582719</v>
      </c>
      <c r="H21" s="667">
        <v>48276749</v>
      </c>
      <c r="I21" s="669">
        <v>25876076.449000001</v>
      </c>
      <c r="J21" s="622">
        <v>14845347</v>
      </c>
      <c r="K21" s="622">
        <v>19178835</v>
      </c>
      <c r="L21" s="623">
        <v>10708218.097999999</v>
      </c>
      <c r="M21" s="622">
        <v>13420513</v>
      </c>
      <c r="N21" s="622">
        <v>17248441</v>
      </c>
      <c r="O21" s="622">
        <v>8593738.4440000001</v>
      </c>
      <c r="P21" s="624">
        <v>6728048</v>
      </c>
      <c r="Q21" s="622">
        <v>10961115</v>
      </c>
      <c r="R21" s="625">
        <v>6150129.9749999996</v>
      </c>
      <c r="S21" s="545" t="s">
        <v>98</v>
      </c>
      <c r="T21" s="626" t="s">
        <v>110</v>
      </c>
      <c r="U21" s="627"/>
      <c r="V21" s="670">
        <v>141421</v>
      </c>
      <c r="W21" s="667">
        <v>208566</v>
      </c>
      <c r="X21" s="669">
        <v>103741.283</v>
      </c>
      <c r="Y21" s="622">
        <v>447390</v>
      </c>
      <c r="Z21" s="622">
        <v>679792</v>
      </c>
      <c r="AA21" s="625">
        <v>320248.64899999998</v>
      </c>
      <c r="AB21" s="666">
        <v>671018</v>
      </c>
      <c r="AC21" s="667">
        <v>1158691</v>
      </c>
      <c r="AD21" s="668">
        <v>586583.41799999995</v>
      </c>
    </row>
    <row r="22" spans="1:34" ht="27.25" customHeight="1" thickBot="1">
      <c r="A22" s="671"/>
      <c r="B22" s="672" t="s">
        <v>665</v>
      </c>
      <c r="C22" s="673">
        <v>125343</v>
      </c>
      <c r="D22" s="674">
        <v>44353721</v>
      </c>
      <c r="E22" s="675">
        <v>61440971</v>
      </c>
      <c r="F22" s="676">
        <v>48898478.398999996</v>
      </c>
      <c r="G22" s="677">
        <v>40645120</v>
      </c>
      <c r="H22" s="675">
        <v>54456025</v>
      </c>
      <c r="I22" s="677">
        <v>42377413.115000002</v>
      </c>
      <c r="J22" s="678">
        <v>26519688</v>
      </c>
      <c r="K22" s="678">
        <v>35402932</v>
      </c>
      <c r="L22" s="679">
        <v>27565500.723000001</v>
      </c>
      <c r="M22" s="678">
        <v>11565126</v>
      </c>
      <c r="N22" s="678">
        <v>15632022</v>
      </c>
      <c r="O22" s="678">
        <v>11733433.731000001</v>
      </c>
      <c r="P22" s="680">
        <v>759269</v>
      </c>
      <c r="Q22" s="678">
        <v>1049406</v>
      </c>
      <c r="R22" s="681">
        <v>873922.73100000003</v>
      </c>
      <c r="S22" s="671"/>
      <c r="T22" s="682" t="s">
        <v>111</v>
      </c>
      <c r="U22" s="683"/>
      <c r="V22" s="684">
        <v>432477</v>
      </c>
      <c r="W22" s="675">
        <v>561798</v>
      </c>
      <c r="X22" s="677">
        <v>548154.853</v>
      </c>
      <c r="Y22" s="678">
        <v>1368560</v>
      </c>
      <c r="Z22" s="678">
        <v>1809867</v>
      </c>
      <c r="AA22" s="681">
        <v>1656401.077</v>
      </c>
      <c r="AB22" s="674">
        <v>3708601</v>
      </c>
      <c r="AC22" s="675">
        <v>6984946</v>
      </c>
      <c r="AD22" s="676">
        <v>6521065.284</v>
      </c>
    </row>
    <row r="24" spans="1:34" ht="22.5" customHeight="1">
      <c r="A24" s="522"/>
      <c r="D24" s="932" t="s">
        <v>150</v>
      </c>
      <c r="E24" s="932"/>
      <c r="F24" s="932"/>
      <c r="G24" s="932"/>
      <c r="H24" s="932"/>
      <c r="I24" s="932"/>
      <c r="J24" s="932"/>
      <c r="K24" s="932"/>
      <c r="L24" s="932"/>
      <c r="M24" s="932"/>
      <c r="N24" s="932"/>
      <c r="O24" s="932"/>
      <c r="P24" s="932"/>
      <c r="Q24" s="932"/>
      <c r="R24" s="932"/>
      <c r="S24" s="522"/>
      <c r="V24" s="932" t="s">
        <v>150</v>
      </c>
      <c r="W24" s="932"/>
      <c r="X24" s="932"/>
      <c r="Y24" s="932"/>
      <c r="Z24" s="932"/>
      <c r="AA24" s="932"/>
      <c r="AB24" s="932"/>
      <c r="AC24" s="932"/>
      <c r="AD24" s="932"/>
      <c r="AF24" s="524"/>
      <c r="AG24" s="524"/>
      <c r="AH24" s="524"/>
    </row>
    <row r="25" spans="1:34" ht="20.25" customHeight="1" thickBot="1">
      <c r="B25" s="685"/>
      <c r="C25" s="686"/>
      <c r="D25" s="687"/>
      <c r="E25" s="542"/>
      <c r="F25" s="542"/>
      <c r="G25" s="542"/>
      <c r="H25" s="542"/>
      <c r="I25" s="542"/>
      <c r="P25" s="688"/>
      <c r="Q25" s="689"/>
      <c r="R25" s="529" t="s">
        <v>715</v>
      </c>
      <c r="T25" s="685"/>
      <c r="U25" s="686"/>
      <c r="V25" s="542"/>
      <c r="W25" s="542"/>
      <c r="X25" s="542"/>
      <c r="AB25" s="687"/>
      <c r="AC25" s="690"/>
      <c r="AD25" s="529" t="s">
        <v>715</v>
      </c>
      <c r="AE25" s="542"/>
    </row>
    <row r="26" spans="1:34" ht="18" customHeight="1">
      <c r="A26" s="531"/>
      <c r="B26" s="538"/>
      <c r="C26" s="691"/>
      <c r="D26" s="921" t="s">
        <v>65</v>
      </c>
      <c r="E26" s="922"/>
      <c r="F26" s="923"/>
      <c r="G26" s="534" t="s">
        <v>128</v>
      </c>
      <c r="H26" s="535"/>
      <c r="I26" s="535"/>
      <c r="J26" s="536"/>
      <c r="K26" s="535"/>
      <c r="L26" s="535"/>
      <c r="M26" s="536"/>
      <c r="N26" s="535"/>
      <c r="O26" s="535"/>
      <c r="P26" s="534"/>
      <c r="Q26" s="535"/>
      <c r="R26" s="537"/>
      <c r="S26" s="531"/>
      <c r="T26" s="538"/>
      <c r="U26" s="539"/>
      <c r="V26" s="534" t="s">
        <v>128</v>
      </c>
      <c r="W26" s="535"/>
      <c r="X26" s="535"/>
      <c r="Y26" s="536"/>
      <c r="Z26" s="535"/>
      <c r="AA26" s="535"/>
      <c r="AB26" s="540"/>
      <c r="AC26" s="538" t="s">
        <v>129</v>
      </c>
      <c r="AD26" s="541"/>
      <c r="AE26" s="692"/>
    </row>
    <row r="27" spans="1:34" ht="18" customHeight="1" thickBot="1">
      <c r="A27" s="543" t="s">
        <v>99</v>
      </c>
      <c r="B27" s="555"/>
      <c r="C27" s="555"/>
      <c r="D27" s="924"/>
      <c r="E27" s="925"/>
      <c r="F27" s="926"/>
      <c r="G27" s="546"/>
      <c r="H27" s="547" t="s">
        <v>526</v>
      </c>
      <c r="I27" s="548"/>
      <c r="J27" s="549" t="s">
        <v>0</v>
      </c>
      <c r="K27" s="550" t="s">
        <v>46</v>
      </c>
      <c r="L27" s="551"/>
      <c r="M27" s="552" t="s">
        <v>430</v>
      </c>
      <c r="N27" s="547"/>
      <c r="O27" s="553"/>
      <c r="P27" s="547" t="s">
        <v>420</v>
      </c>
      <c r="Q27" s="547"/>
      <c r="R27" s="554"/>
      <c r="S27" s="543" t="s">
        <v>99</v>
      </c>
      <c r="T27" s="555"/>
      <c r="U27" s="544"/>
      <c r="V27" s="927" t="s">
        <v>237</v>
      </c>
      <c r="W27" s="928"/>
      <c r="X27" s="929"/>
      <c r="Y27" s="930" t="s">
        <v>406</v>
      </c>
      <c r="Z27" s="928"/>
      <c r="AA27" s="931"/>
      <c r="AB27" s="557"/>
      <c r="AC27" s="558"/>
      <c r="AD27" s="559"/>
      <c r="AE27" s="614"/>
    </row>
    <row r="28" spans="1:34" ht="18" customHeight="1" thickBot="1">
      <c r="A28" s="614"/>
      <c r="B28" s="555"/>
      <c r="C28" s="693"/>
      <c r="D28" s="694" t="s">
        <v>608</v>
      </c>
      <c r="E28" s="695" t="s">
        <v>663</v>
      </c>
      <c r="F28" s="695" t="s">
        <v>664</v>
      </c>
      <c r="G28" s="614" t="s">
        <v>608</v>
      </c>
      <c r="H28" s="696" t="s">
        <v>663</v>
      </c>
      <c r="I28" s="697" t="s">
        <v>664</v>
      </c>
      <c r="J28" s="696" t="s">
        <v>608</v>
      </c>
      <c r="K28" s="696" t="s">
        <v>663</v>
      </c>
      <c r="L28" s="696" t="s">
        <v>664</v>
      </c>
      <c r="M28" s="696" t="s">
        <v>608</v>
      </c>
      <c r="N28" s="696" t="s">
        <v>663</v>
      </c>
      <c r="O28" s="696" t="s">
        <v>664</v>
      </c>
      <c r="P28" s="696" t="s">
        <v>608</v>
      </c>
      <c r="Q28" s="698" t="s">
        <v>663</v>
      </c>
      <c r="R28" s="699" t="s">
        <v>664</v>
      </c>
      <c r="S28" s="614"/>
      <c r="T28" s="555"/>
      <c r="U28" s="700"/>
      <c r="V28" s="698" t="s">
        <v>608</v>
      </c>
      <c r="W28" s="696" t="s">
        <v>663</v>
      </c>
      <c r="X28" s="697" t="s">
        <v>664</v>
      </c>
      <c r="Y28" s="696" t="s">
        <v>608</v>
      </c>
      <c r="Z28" s="696" t="s">
        <v>663</v>
      </c>
      <c r="AA28" s="697" t="s">
        <v>664</v>
      </c>
      <c r="AB28" s="694" t="s">
        <v>608</v>
      </c>
      <c r="AC28" s="695" t="s">
        <v>663</v>
      </c>
      <c r="AD28" s="701" t="s">
        <v>664</v>
      </c>
      <c r="AE28" s="614"/>
    </row>
    <row r="29" spans="1:34" ht="15.25" customHeight="1">
      <c r="A29" s="572"/>
      <c r="B29" s="702"/>
      <c r="C29" s="691"/>
      <c r="D29" s="577" t="s">
        <v>546</v>
      </c>
      <c r="E29" s="576" t="s">
        <v>545</v>
      </c>
      <c r="F29" s="576" t="s">
        <v>546</v>
      </c>
      <c r="G29" s="583" t="s">
        <v>546</v>
      </c>
      <c r="H29" s="575" t="s">
        <v>545</v>
      </c>
      <c r="I29" s="576" t="s">
        <v>546</v>
      </c>
      <c r="J29" s="575" t="s">
        <v>546</v>
      </c>
      <c r="K29" s="575" t="s">
        <v>545</v>
      </c>
      <c r="L29" s="575" t="s">
        <v>546</v>
      </c>
      <c r="M29" s="575" t="s">
        <v>546</v>
      </c>
      <c r="N29" s="575" t="s">
        <v>545</v>
      </c>
      <c r="O29" s="575" t="s">
        <v>546</v>
      </c>
      <c r="P29" s="575" t="s">
        <v>546</v>
      </c>
      <c r="Q29" s="574" t="s">
        <v>545</v>
      </c>
      <c r="R29" s="579" t="s">
        <v>546</v>
      </c>
      <c r="S29" s="580"/>
      <c r="T29" s="581"/>
      <c r="U29" s="582"/>
      <c r="V29" s="578" t="s">
        <v>546</v>
      </c>
      <c r="W29" s="575" t="s">
        <v>545</v>
      </c>
      <c r="X29" s="576" t="s">
        <v>546</v>
      </c>
      <c r="Y29" s="575" t="s">
        <v>546</v>
      </c>
      <c r="Z29" s="575" t="s">
        <v>545</v>
      </c>
      <c r="AA29" s="576" t="s">
        <v>546</v>
      </c>
      <c r="AB29" s="577" t="s">
        <v>546</v>
      </c>
      <c r="AC29" s="576" t="s">
        <v>545</v>
      </c>
      <c r="AD29" s="579" t="s">
        <v>546</v>
      </c>
      <c r="AE29" s="614"/>
    </row>
    <row r="30" spans="1:34" s="598" customFormat="1" ht="29.25" customHeight="1" thickBot="1">
      <c r="A30" s="584" t="s">
        <v>68</v>
      </c>
      <c r="B30" s="703"/>
      <c r="C30" s="704"/>
      <c r="D30" s="587">
        <v>1317.9403106990364</v>
      </c>
      <c r="E30" s="705">
        <v>1.4130557850693868</v>
      </c>
      <c r="F30" s="589">
        <v>932.68809669415862</v>
      </c>
      <c r="G30" s="590">
        <v>1256.6022393134851</v>
      </c>
      <c r="H30" s="705">
        <v>1.3800278171689273</v>
      </c>
      <c r="I30" s="590">
        <v>910.56297828210086</v>
      </c>
      <c r="J30" s="591">
        <v>1299.8604863668866</v>
      </c>
      <c r="K30" s="706">
        <v>1.3542136009607568</v>
      </c>
      <c r="L30" s="588">
        <v>959.86370646749583</v>
      </c>
      <c r="M30" s="591">
        <v>1167.6984659677746</v>
      </c>
      <c r="N30" s="706">
        <v>1.3780125607704221</v>
      </c>
      <c r="O30" s="588">
        <v>847.37868086988658</v>
      </c>
      <c r="P30" s="591">
        <v>1108.389200068591</v>
      </c>
      <c r="Q30" s="707">
        <v>1.4744014306874287</v>
      </c>
      <c r="R30" s="589">
        <v>751.75537475693625</v>
      </c>
      <c r="S30" s="595" t="s">
        <v>68</v>
      </c>
      <c r="T30" s="595"/>
      <c r="U30" s="596"/>
      <c r="V30" s="587">
        <v>1721.2019591908368</v>
      </c>
      <c r="W30" s="705">
        <v>1.4564197371349863</v>
      </c>
      <c r="X30" s="588">
        <v>1181.8035112437572</v>
      </c>
      <c r="Y30" s="588">
        <v>1640.8323347221663</v>
      </c>
      <c r="Z30" s="705">
        <v>1.4971749423811291</v>
      </c>
      <c r="AA30" s="589">
        <v>1095.9523087613011</v>
      </c>
      <c r="AB30" s="590">
        <v>2387.9104871501231</v>
      </c>
      <c r="AC30" s="705">
        <v>1.9891896582742694</v>
      </c>
      <c r="AD30" s="590">
        <v>1200.443847683064</v>
      </c>
      <c r="AE30" s="709"/>
      <c r="AF30" s="599"/>
      <c r="AG30" s="599"/>
      <c r="AH30" s="599"/>
    </row>
    <row r="31" spans="1:34" ht="29.25" customHeight="1" thickBot="1">
      <c r="A31" s="600" t="s">
        <v>69</v>
      </c>
      <c r="B31" s="611"/>
      <c r="C31" s="710"/>
      <c r="D31" s="603">
        <v>2539.8196432236814</v>
      </c>
      <c r="E31" s="711">
        <v>1.4248696375584247</v>
      </c>
      <c r="F31" s="605">
        <v>1782.4926409238192</v>
      </c>
      <c r="G31" s="606">
        <v>2479.9546658490913</v>
      </c>
      <c r="H31" s="711">
        <v>1.3775859981768734</v>
      </c>
      <c r="I31" s="606">
        <v>1800.2176772492724</v>
      </c>
      <c r="J31" s="607">
        <v>2542.9808858273568</v>
      </c>
      <c r="K31" s="712">
        <v>1.3562565737375967</v>
      </c>
      <c r="L31" s="604">
        <v>1874.9998599596561</v>
      </c>
      <c r="M31" s="607">
        <v>2429.0453767828676</v>
      </c>
      <c r="N31" s="712">
        <v>1.4077342562679445</v>
      </c>
      <c r="O31" s="604">
        <v>1725.4999414609183</v>
      </c>
      <c r="P31" s="607">
        <v>1695.8957512296126</v>
      </c>
      <c r="Q31" s="713">
        <v>1.3495089764779256</v>
      </c>
      <c r="R31" s="605">
        <v>1256.6761546527237</v>
      </c>
      <c r="S31" s="611" t="s">
        <v>69</v>
      </c>
      <c r="T31" s="611"/>
      <c r="U31" s="612"/>
      <c r="V31" s="603">
        <v>3130.3137676941205</v>
      </c>
      <c r="W31" s="711">
        <v>1.4576320758735253</v>
      </c>
      <c r="X31" s="604">
        <v>2147.533537102081</v>
      </c>
      <c r="Y31" s="604">
        <v>3006.2526298141352</v>
      </c>
      <c r="Z31" s="711">
        <v>1.4726386887869782</v>
      </c>
      <c r="AA31" s="605">
        <v>2041.4054395721496</v>
      </c>
      <c r="AB31" s="606">
        <v>3144.234744558461</v>
      </c>
      <c r="AC31" s="711">
        <v>1.9022597067043912</v>
      </c>
      <c r="AD31" s="606">
        <v>1652.894572427103</v>
      </c>
      <c r="AE31" s="614"/>
    </row>
    <row r="32" spans="1:34" ht="27.25" customHeight="1">
      <c r="A32" s="614" t="s">
        <v>70</v>
      </c>
      <c r="B32" s="626" t="s">
        <v>167</v>
      </c>
      <c r="C32" s="715"/>
      <c r="D32" s="617">
        <v>2829.2828484432189</v>
      </c>
      <c r="E32" s="716">
        <v>1.3662165171155791</v>
      </c>
      <c r="F32" s="667">
        <v>2070.8890669954235</v>
      </c>
      <c r="G32" s="628">
        <v>2782.5061757930366</v>
      </c>
      <c r="H32" s="717">
        <v>1.350327459453903</v>
      </c>
      <c r="I32" s="620">
        <v>2060.6158575182444</v>
      </c>
      <c r="J32" s="622">
        <v>2952.96533633737</v>
      </c>
      <c r="K32" s="718">
        <v>1.338980290141766</v>
      </c>
      <c r="L32" s="667">
        <v>2205.3837222837096</v>
      </c>
      <c r="M32" s="622">
        <v>2655.4601426423351</v>
      </c>
      <c r="N32" s="718">
        <v>1.3618083631236213</v>
      </c>
      <c r="O32" s="667">
        <v>1949.9514135391453</v>
      </c>
      <c r="P32" s="622">
        <v>1749.9548420120652</v>
      </c>
      <c r="Q32" s="719">
        <v>1.3116220047137179</v>
      </c>
      <c r="R32" s="668">
        <v>1334.191432991413</v>
      </c>
      <c r="S32" s="614" t="s">
        <v>70</v>
      </c>
      <c r="T32" s="626" t="s">
        <v>167</v>
      </c>
      <c r="U32" s="627"/>
      <c r="V32" s="749">
        <v>3764.8753541262263</v>
      </c>
      <c r="W32" s="717">
        <v>1.4459104978752426</v>
      </c>
      <c r="X32" s="621">
        <v>2603.8094056711598</v>
      </c>
      <c r="Y32" s="621">
        <v>3568.9839768597044</v>
      </c>
      <c r="Z32" s="717">
        <v>1.4537854373637025</v>
      </c>
      <c r="AA32" s="750">
        <v>2454.959229287444</v>
      </c>
      <c r="AB32" s="620">
        <v>3462.4039721462841</v>
      </c>
      <c r="AC32" s="717">
        <v>1.5812745251225675</v>
      </c>
      <c r="AD32" s="620">
        <v>2189.6286300305169</v>
      </c>
      <c r="AE32" s="614"/>
    </row>
    <row r="33" spans="1:34" ht="27.25" customHeight="1">
      <c r="A33" s="614" t="s">
        <v>71</v>
      </c>
      <c r="B33" s="626" t="s">
        <v>100</v>
      </c>
      <c r="C33" s="715"/>
      <c r="D33" s="666">
        <v>3943.0414135362525</v>
      </c>
      <c r="E33" s="716">
        <v>1.3250699887128161</v>
      </c>
      <c r="F33" s="667">
        <v>2975.7231294375292</v>
      </c>
      <c r="G33" s="670">
        <v>3922.0305275537985</v>
      </c>
      <c r="H33" s="721">
        <v>1.3151265198067141</v>
      </c>
      <c r="I33" s="669">
        <v>2982.2457904127918</v>
      </c>
      <c r="J33" s="622">
        <v>4207.8291209784174</v>
      </c>
      <c r="K33" s="718">
        <v>1.3121596062090761</v>
      </c>
      <c r="L33" s="667">
        <v>3206.7967197490093</v>
      </c>
      <c r="M33" s="622">
        <v>3631.8187299055107</v>
      </c>
      <c r="N33" s="718">
        <v>1.3228894019421662</v>
      </c>
      <c r="O33" s="667">
        <v>2745.3683766560903</v>
      </c>
      <c r="P33" s="622">
        <v>2246.4223099970945</v>
      </c>
      <c r="Q33" s="719">
        <v>1.2287009787070775</v>
      </c>
      <c r="R33" s="668">
        <v>1828.290486397213</v>
      </c>
      <c r="S33" s="614" t="s">
        <v>71</v>
      </c>
      <c r="T33" s="626" t="s">
        <v>100</v>
      </c>
      <c r="U33" s="627"/>
      <c r="V33" s="666">
        <v>4677.7671494990564</v>
      </c>
      <c r="W33" s="721">
        <v>1.4084600075855398</v>
      </c>
      <c r="X33" s="667">
        <v>3321.1927383851985</v>
      </c>
      <c r="Y33" s="667">
        <v>4713.5171787219606</v>
      </c>
      <c r="Z33" s="721">
        <v>1.401921716779658</v>
      </c>
      <c r="AA33" s="668">
        <v>3362.182868205608</v>
      </c>
      <c r="AB33" s="669">
        <v>4289.9862639009343</v>
      </c>
      <c r="AC33" s="721">
        <v>1.4892627473910709</v>
      </c>
      <c r="AD33" s="669">
        <v>2880.610739385138</v>
      </c>
      <c r="AE33" s="614"/>
    </row>
    <row r="34" spans="1:34" ht="27.25" customHeight="1">
      <c r="A34" s="614" t="s">
        <v>73</v>
      </c>
      <c r="B34" s="626" t="s">
        <v>101</v>
      </c>
      <c r="C34" s="715"/>
      <c r="D34" s="666">
        <v>1985.5138043745576</v>
      </c>
      <c r="E34" s="716">
        <v>1.4904276609479765</v>
      </c>
      <c r="F34" s="667">
        <v>1332.1772377142308</v>
      </c>
      <c r="G34" s="670">
        <v>1873.042027432231</v>
      </c>
      <c r="H34" s="721">
        <v>1.4144431543758287</v>
      </c>
      <c r="I34" s="669">
        <v>1324.2257362112052</v>
      </c>
      <c r="J34" s="622">
        <v>1881.9642009532756</v>
      </c>
      <c r="K34" s="718">
        <v>1.3781233147214755</v>
      </c>
      <c r="L34" s="667">
        <v>1365.5992760949903</v>
      </c>
      <c r="M34" s="622">
        <v>1858.8810555389618</v>
      </c>
      <c r="N34" s="718">
        <v>1.4730969995285166</v>
      </c>
      <c r="O34" s="667">
        <v>1261.8863904643893</v>
      </c>
      <c r="P34" s="622">
        <v>1429.7607118426072</v>
      </c>
      <c r="Q34" s="719">
        <v>1.4419758116632357</v>
      </c>
      <c r="R34" s="668">
        <v>991.52891489452986</v>
      </c>
      <c r="S34" s="614" t="s">
        <v>73</v>
      </c>
      <c r="T34" s="626" t="s">
        <v>101</v>
      </c>
      <c r="U34" s="627"/>
      <c r="V34" s="666">
        <v>2226.9106975205304</v>
      </c>
      <c r="W34" s="721">
        <v>1.4803774630681175</v>
      </c>
      <c r="X34" s="667">
        <v>1504.2857332515755</v>
      </c>
      <c r="Y34" s="667">
        <v>2222.3353101515663</v>
      </c>
      <c r="Z34" s="721">
        <v>1.5015014143375833</v>
      </c>
      <c r="AA34" s="668">
        <v>1480.0754024810512</v>
      </c>
      <c r="AB34" s="669">
        <v>2866.1160556663121</v>
      </c>
      <c r="AC34" s="721">
        <v>2.0853513775443431</v>
      </c>
      <c r="AD34" s="669">
        <v>1374.4043744998876</v>
      </c>
      <c r="AE34" s="614"/>
    </row>
    <row r="35" spans="1:34" ht="27.25" customHeight="1" thickBot="1">
      <c r="A35" s="614" t="s">
        <v>84</v>
      </c>
      <c r="B35" s="682" t="s">
        <v>102</v>
      </c>
      <c r="C35" s="722"/>
      <c r="D35" s="674">
        <v>1594.1076897651189</v>
      </c>
      <c r="E35" s="723">
        <v>1.4452112129139576</v>
      </c>
      <c r="F35" s="676">
        <v>1103.0274852012417</v>
      </c>
      <c r="G35" s="724">
        <v>1495.5636871450954</v>
      </c>
      <c r="H35" s="725">
        <v>1.3768878681572352</v>
      </c>
      <c r="I35" s="724">
        <v>1086.1913462471643</v>
      </c>
      <c r="J35" s="622">
        <v>1462.8913188099841</v>
      </c>
      <c r="K35" s="718">
        <v>1.354385832638507</v>
      </c>
      <c r="L35" s="667">
        <v>1080.1141621218051</v>
      </c>
      <c r="M35" s="622">
        <v>1558.0952577948092</v>
      </c>
      <c r="N35" s="718">
        <v>1.3877101114788364</v>
      </c>
      <c r="O35" s="667">
        <v>1122.7815124402307</v>
      </c>
      <c r="P35" s="622">
        <v>1380.4446</v>
      </c>
      <c r="Q35" s="719">
        <v>1.5387</v>
      </c>
      <c r="R35" s="668">
        <v>897.14993176057715</v>
      </c>
      <c r="S35" s="614" t="s">
        <v>84</v>
      </c>
      <c r="T35" s="642" t="s">
        <v>102</v>
      </c>
      <c r="U35" s="643"/>
      <c r="V35" s="751">
        <v>1571.8340329350985</v>
      </c>
      <c r="W35" s="725">
        <v>1.5452588526531053</v>
      </c>
      <c r="X35" s="752">
        <v>1017.1978825659957</v>
      </c>
      <c r="Y35" s="752">
        <v>1631.9803239884607</v>
      </c>
      <c r="Z35" s="725">
        <v>1.5609512537909609</v>
      </c>
      <c r="AA35" s="753">
        <v>1045.5037080914583</v>
      </c>
      <c r="AB35" s="724">
        <v>2654.9995573542433</v>
      </c>
      <c r="AC35" s="725">
        <v>2.1807575565954216</v>
      </c>
      <c r="AD35" s="724">
        <v>1217.4666318704421</v>
      </c>
      <c r="AE35" s="614"/>
    </row>
    <row r="36" spans="1:34" ht="29.25" customHeight="1" thickBot="1">
      <c r="A36" s="611" t="s">
        <v>86</v>
      </c>
      <c r="B36" s="726"/>
      <c r="C36" s="727"/>
      <c r="D36" s="603">
        <v>986.38183484045385</v>
      </c>
      <c r="E36" s="711">
        <v>1.409850081510108</v>
      </c>
      <c r="F36" s="605">
        <v>699.63597390718883</v>
      </c>
      <c r="G36" s="714">
        <v>940.50095782557082</v>
      </c>
      <c r="H36" s="728">
        <v>1.3806587572772784</v>
      </c>
      <c r="I36" s="714">
        <v>681.19725664890666</v>
      </c>
      <c r="J36" s="607">
        <v>953.8795991056387</v>
      </c>
      <c r="K36" s="712">
        <v>1.353645007979507</v>
      </c>
      <c r="L36" s="604">
        <v>704.67485454656185</v>
      </c>
      <c r="M36" s="607">
        <v>864.23479945289046</v>
      </c>
      <c r="N36" s="712">
        <v>1.3708619072797905</v>
      </c>
      <c r="O36" s="604">
        <v>630.43169765202435</v>
      </c>
      <c r="P36" s="607">
        <v>1010.1852653090774</v>
      </c>
      <c r="Q36" s="713">
        <v>1.4952776752176518</v>
      </c>
      <c r="R36" s="605">
        <v>675.5837273916602</v>
      </c>
      <c r="S36" s="611" t="s">
        <v>86</v>
      </c>
      <c r="T36" s="611"/>
      <c r="U36" s="612"/>
      <c r="V36" s="603">
        <v>1163.6488163621177</v>
      </c>
      <c r="W36" s="728">
        <v>1.455940042571527</v>
      </c>
      <c r="X36" s="604">
        <v>799.24226433586136</v>
      </c>
      <c r="Y36" s="604">
        <v>1140.3091098367315</v>
      </c>
      <c r="Z36" s="728">
        <v>1.5061692167592788</v>
      </c>
      <c r="AA36" s="605">
        <v>757.09229557237711</v>
      </c>
      <c r="AB36" s="606">
        <v>1972.0691415426109</v>
      </c>
      <c r="AC36" s="728">
        <v>2.0369853856760116</v>
      </c>
      <c r="AD36" s="714">
        <v>968.13121753848168</v>
      </c>
      <c r="AE36" s="614"/>
    </row>
    <row r="37" spans="1:34" ht="27.25" customHeight="1">
      <c r="A37" s="614"/>
      <c r="B37" s="729" t="s">
        <v>103</v>
      </c>
      <c r="C37" s="730"/>
      <c r="D37" s="666">
        <v>1197.1734828368405</v>
      </c>
      <c r="E37" s="731">
        <v>1.3111644751795843</v>
      </c>
      <c r="F37" s="619">
        <v>913.06125623398168</v>
      </c>
      <c r="G37" s="732">
        <v>1107.2370400655482</v>
      </c>
      <c r="H37" s="733">
        <v>1.2668806588622519</v>
      </c>
      <c r="I37" s="732">
        <v>873.98685292103607</v>
      </c>
      <c r="J37" s="658">
        <v>1102.475569920332</v>
      </c>
      <c r="K37" s="734">
        <v>1.241718460831291</v>
      </c>
      <c r="L37" s="618">
        <v>887.86275206237951</v>
      </c>
      <c r="M37" s="658">
        <v>1090.6544914983265</v>
      </c>
      <c r="N37" s="734">
        <v>1.2990789147849013</v>
      </c>
      <c r="O37" s="618">
        <v>839.55984435242306</v>
      </c>
      <c r="P37" s="658">
        <v>1149.4400714514049</v>
      </c>
      <c r="Q37" s="735">
        <v>1.4076550309306599</v>
      </c>
      <c r="R37" s="619">
        <v>816.56375048896882</v>
      </c>
      <c r="S37" s="545"/>
      <c r="T37" s="662" t="s">
        <v>103</v>
      </c>
      <c r="U37" s="663"/>
      <c r="V37" s="617">
        <v>1208.3007313232622</v>
      </c>
      <c r="W37" s="733">
        <v>1.2836045981461996</v>
      </c>
      <c r="X37" s="618">
        <v>941.3340627388742</v>
      </c>
      <c r="Y37" s="618">
        <v>1179.5398466038464</v>
      </c>
      <c r="Z37" s="733">
        <v>1.2977223369228366</v>
      </c>
      <c r="AA37" s="619">
        <v>908.93083446554135</v>
      </c>
      <c r="AB37" s="732">
        <v>2648.9136515820446</v>
      </c>
      <c r="AC37" s="733">
        <v>2.0259869986441958</v>
      </c>
      <c r="AD37" s="732">
        <v>1307.4682381252771</v>
      </c>
      <c r="AE37" s="614"/>
    </row>
    <row r="38" spans="1:34" ht="27.25" customHeight="1">
      <c r="A38" s="614" t="s">
        <v>88</v>
      </c>
      <c r="B38" s="737" t="s">
        <v>104</v>
      </c>
      <c r="C38" s="715"/>
      <c r="D38" s="666">
        <v>1058.3675409302</v>
      </c>
      <c r="E38" s="716">
        <v>1.4603286795643016</v>
      </c>
      <c r="F38" s="668">
        <v>724.7461175972868</v>
      </c>
      <c r="G38" s="669">
        <v>1057.8677755162205</v>
      </c>
      <c r="H38" s="721">
        <v>1.46026415192318</v>
      </c>
      <c r="I38" s="669">
        <v>724.43590026023719</v>
      </c>
      <c r="J38" s="622">
        <v>942.78271583217611</v>
      </c>
      <c r="K38" s="718">
        <v>1.246013315305686</v>
      </c>
      <c r="L38" s="667">
        <v>756.63935870611624</v>
      </c>
      <c r="M38" s="622">
        <v>911.861911217596</v>
      </c>
      <c r="N38" s="718">
        <v>1.2618568067082798</v>
      </c>
      <c r="O38" s="667">
        <v>722.6350140285</v>
      </c>
      <c r="P38" s="622">
        <v>1137.7282265586414</v>
      </c>
      <c r="Q38" s="719">
        <v>1.5744560148286786</v>
      </c>
      <c r="R38" s="668">
        <v>722.61671068812996</v>
      </c>
      <c r="S38" s="545" t="s">
        <v>88</v>
      </c>
      <c r="T38" s="626" t="s">
        <v>104</v>
      </c>
      <c r="U38" s="627"/>
      <c r="V38" s="666">
        <v>827.11760899860644</v>
      </c>
      <c r="W38" s="721">
        <v>1.2567190921759905</v>
      </c>
      <c r="X38" s="667">
        <v>658.15631683168317</v>
      </c>
      <c r="Y38" s="667">
        <v>878.49335449315618</v>
      </c>
      <c r="Z38" s="721">
        <v>1.2393908412555505</v>
      </c>
      <c r="AA38" s="668">
        <v>708.81059085704442</v>
      </c>
      <c r="AB38" s="669">
        <v>1114.8705038644471</v>
      </c>
      <c r="AC38" s="721">
        <v>1.4676241082045185</v>
      </c>
      <c r="AD38" s="669">
        <v>759.64308410576075</v>
      </c>
      <c r="AE38" s="614"/>
    </row>
    <row r="39" spans="1:34" ht="27.25" customHeight="1">
      <c r="A39" s="614"/>
      <c r="B39" s="737" t="s">
        <v>105</v>
      </c>
      <c r="C39" s="715"/>
      <c r="D39" s="666">
        <v>1244.5730259686891</v>
      </c>
      <c r="E39" s="716">
        <v>1.507718000926735</v>
      </c>
      <c r="F39" s="668">
        <v>825.46804190418834</v>
      </c>
      <c r="G39" s="669">
        <v>1192.1219139591469</v>
      </c>
      <c r="H39" s="716">
        <v>1.4502000968257291</v>
      </c>
      <c r="I39" s="669">
        <v>822.03960444391316</v>
      </c>
      <c r="J39" s="622">
        <v>1184.429773398407</v>
      </c>
      <c r="K39" s="718">
        <v>1.4194627528905834</v>
      </c>
      <c r="L39" s="667">
        <v>834.4211716626188</v>
      </c>
      <c r="M39" s="622">
        <v>1206.5118691067544</v>
      </c>
      <c r="N39" s="718">
        <v>1.4620252427566507</v>
      </c>
      <c r="O39" s="667">
        <v>825.23326808767979</v>
      </c>
      <c r="P39" s="622">
        <v>1156.1458432627494</v>
      </c>
      <c r="Q39" s="719">
        <v>1.56702806403422</v>
      </c>
      <c r="R39" s="668">
        <v>737.79523787616233</v>
      </c>
      <c r="S39" s="545"/>
      <c r="T39" s="626" t="s">
        <v>105</v>
      </c>
      <c r="U39" s="627"/>
      <c r="V39" s="666">
        <v>1283.1922056035392</v>
      </c>
      <c r="W39" s="716">
        <v>1.5835432904992628</v>
      </c>
      <c r="X39" s="667">
        <v>810.3297290969366</v>
      </c>
      <c r="Y39" s="667">
        <v>1204.7579646379129</v>
      </c>
      <c r="Z39" s="716">
        <v>1.6685946782465102</v>
      </c>
      <c r="AA39" s="668">
        <v>722.01954156054637</v>
      </c>
      <c r="AB39" s="669">
        <v>2105.0373175491804</v>
      </c>
      <c r="AC39" s="716">
        <v>2.4513033837583267</v>
      </c>
      <c r="AD39" s="669">
        <v>858.74206003899337</v>
      </c>
      <c r="AE39" s="614"/>
    </row>
    <row r="40" spans="1:34" ht="27.25" customHeight="1">
      <c r="A40" s="614" t="s">
        <v>91</v>
      </c>
      <c r="B40" s="737" t="s">
        <v>106</v>
      </c>
      <c r="C40" s="715"/>
      <c r="D40" s="666">
        <v>1052.6687595597953</v>
      </c>
      <c r="E40" s="716">
        <v>2.2488605004663782</v>
      </c>
      <c r="F40" s="668">
        <v>468.08984343025651</v>
      </c>
      <c r="G40" s="669">
        <v>1028.3623234761806</v>
      </c>
      <c r="H40" s="716">
        <v>2.1846264722478099</v>
      </c>
      <c r="I40" s="669">
        <v>470.72684348554833</v>
      </c>
      <c r="J40" s="622">
        <v>983.29695282450598</v>
      </c>
      <c r="K40" s="718">
        <v>2.1622426657490852</v>
      </c>
      <c r="L40" s="667">
        <v>454.75790872152345</v>
      </c>
      <c r="M40" s="622">
        <v>1080.2225557301431</v>
      </c>
      <c r="N40" s="718">
        <v>2.1684580058891929</v>
      </c>
      <c r="O40" s="667">
        <v>498.15239806186133</v>
      </c>
      <c r="P40" s="622">
        <v>1230.540785688391</v>
      </c>
      <c r="Q40" s="719">
        <v>1.5461051794505969</v>
      </c>
      <c r="R40" s="668">
        <v>795.8972015899069</v>
      </c>
      <c r="S40" s="545" t="s">
        <v>91</v>
      </c>
      <c r="T40" s="626" t="s">
        <v>106</v>
      </c>
      <c r="U40" s="627"/>
      <c r="V40" s="666">
        <v>1101.215433586824</v>
      </c>
      <c r="W40" s="716">
        <v>2.639046724525655</v>
      </c>
      <c r="X40" s="667">
        <v>417.27773265733202</v>
      </c>
      <c r="Y40" s="667">
        <v>1122.5053125323934</v>
      </c>
      <c r="Z40" s="716">
        <v>2.7182155074116308</v>
      </c>
      <c r="AA40" s="668">
        <v>412.95670246590493</v>
      </c>
      <c r="AB40" s="669">
        <v>1456.7853731268356</v>
      </c>
      <c r="AC40" s="716">
        <v>3.3168096588769798</v>
      </c>
      <c r="AD40" s="669">
        <v>439.21283490837408</v>
      </c>
      <c r="AE40" s="614"/>
    </row>
    <row r="41" spans="1:34" ht="27.25" customHeight="1">
      <c r="A41" s="614"/>
      <c r="B41" s="737" t="s">
        <v>107</v>
      </c>
      <c r="C41" s="715"/>
      <c r="D41" s="666">
        <v>507.84890070785093</v>
      </c>
      <c r="E41" s="716">
        <v>1.2722155837551572</v>
      </c>
      <c r="F41" s="668">
        <v>399.18462499009007</v>
      </c>
      <c r="G41" s="669">
        <v>505.86207618886692</v>
      </c>
      <c r="H41" s="716">
        <v>1.2696888249017009</v>
      </c>
      <c r="I41" s="669">
        <v>398.41421478056299</v>
      </c>
      <c r="J41" s="622">
        <v>512.75714920990822</v>
      </c>
      <c r="K41" s="718">
        <v>1.250545567011712</v>
      </c>
      <c r="L41" s="667">
        <v>410.02676170784105</v>
      </c>
      <c r="M41" s="622">
        <v>482.05852262027724</v>
      </c>
      <c r="N41" s="718">
        <v>1.2977513229400273</v>
      </c>
      <c r="O41" s="667">
        <v>371.45677611653991</v>
      </c>
      <c r="P41" s="622">
        <v>553.0403416210404</v>
      </c>
      <c r="Q41" s="719">
        <v>1.2434797716188852</v>
      </c>
      <c r="R41" s="668">
        <v>444.75218193621095</v>
      </c>
      <c r="S41" s="545"/>
      <c r="T41" s="626" t="s">
        <v>107</v>
      </c>
      <c r="U41" s="627"/>
      <c r="V41" s="666">
        <v>534.63209746336997</v>
      </c>
      <c r="W41" s="716">
        <v>1.3318761797276586</v>
      </c>
      <c r="X41" s="667">
        <v>401.41276313890626</v>
      </c>
      <c r="Y41" s="667">
        <v>536.36632535842341</v>
      </c>
      <c r="Z41" s="716">
        <v>1.349881561563951</v>
      </c>
      <c r="AA41" s="668">
        <v>397.34324894177979</v>
      </c>
      <c r="AB41" s="669">
        <v>616.06206064898936</v>
      </c>
      <c r="AC41" s="716">
        <v>1.4098364744423508</v>
      </c>
      <c r="AD41" s="669">
        <v>436.97412559330161</v>
      </c>
      <c r="AE41" s="614"/>
    </row>
    <row r="42" spans="1:34" ht="27.25" customHeight="1">
      <c r="A42" s="614" t="s">
        <v>47</v>
      </c>
      <c r="B42" s="737" t="s">
        <v>717</v>
      </c>
      <c r="C42" s="715"/>
      <c r="D42" s="666">
        <v>946.9467311542129</v>
      </c>
      <c r="E42" s="716">
        <v>1.4308934847275592</v>
      </c>
      <c r="F42" s="668">
        <v>661.78701717585272</v>
      </c>
      <c r="G42" s="669">
        <v>946.3417519107536</v>
      </c>
      <c r="H42" s="716">
        <v>1.429966467786544</v>
      </c>
      <c r="I42" s="669">
        <v>661.7929673383203</v>
      </c>
      <c r="J42" s="622">
        <v>965.44948855366681</v>
      </c>
      <c r="K42" s="718">
        <v>1.4317649682238822</v>
      </c>
      <c r="L42" s="667">
        <v>674.30724314432405</v>
      </c>
      <c r="M42" s="622">
        <v>926.26593415800062</v>
      </c>
      <c r="N42" s="718">
        <v>1.4332426898095401</v>
      </c>
      <c r="O42" s="667">
        <v>646.2729171715431</v>
      </c>
      <c r="P42" s="622">
        <v>802.44505049403142</v>
      </c>
      <c r="Q42" s="719">
        <v>1.3729932183051217</v>
      </c>
      <c r="R42" s="668">
        <v>584.44939115183831</v>
      </c>
      <c r="S42" s="545" t="s">
        <v>47</v>
      </c>
      <c r="T42" s="626" t="s">
        <v>108</v>
      </c>
      <c r="U42" s="627"/>
      <c r="V42" s="666">
        <v>807.6177721088435</v>
      </c>
      <c r="W42" s="716">
        <v>1.3509475218658893</v>
      </c>
      <c r="X42" s="667">
        <v>597.81579893894434</v>
      </c>
      <c r="Y42" s="667">
        <v>787.21734109053114</v>
      </c>
      <c r="Z42" s="716">
        <v>1.3012891769767139</v>
      </c>
      <c r="AA42" s="668">
        <v>604.95188542140477</v>
      </c>
      <c r="AB42" s="669">
        <v>1009.3872800265628</v>
      </c>
      <c r="AC42" s="716">
        <v>1.5265718856590902</v>
      </c>
      <c r="AD42" s="669">
        <v>661.21175786672154</v>
      </c>
      <c r="AE42" s="614"/>
    </row>
    <row r="43" spans="1:34" ht="27.25" customHeight="1">
      <c r="A43" s="614"/>
      <c r="B43" s="737" t="s">
        <v>109</v>
      </c>
      <c r="C43" s="715"/>
      <c r="D43" s="666">
        <v>774.31249388372612</v>
      </c>
      <c r="E43" s="716">
        <v>1.1371195085767047</v>
      </c>
      <c r="F43" s="668">
        <v>680.94205406158903</v>
      </c>
      <c r="G43" s="669">
        <v>758.85796325473211</v>
      </c>
      <c r="H43" s="716">
        <v>1.1334850740812179</v>
      </c>
      <c r="I43" s="669">
        <v>669.4909184135912</v>
      </c>
      <c r="J43" s="622">
        <v>788.25267194454693</v>
      </c>
      <c r="K43" s="718">
        <v>1.1226458765012914</v>
      </c>
      <c r="L43" s="667">
        <v>702.13830420071929</v>
      </c>
      <c r="M43" s="622">
        <v>656.43375809398299</v>
      </c>
      <c r="N43" s="718">
        <v>1.130527065882637</v>
      </c>
      <c r="O43" s="667">
        <v>580.64400039948202</v>
      </c>
      <c r="P43" s="622">
        <v>700.11465619157377</v>
      </c>
      <c r="Q43" s="719">
        <v>1.1672492665625969</v>
      </c>
      <c r="R43" s="668">
        <v>599.79875442828416</v>
      </c>
      <c r="S43" s="545"/>
      <c r="T43" s="626" t="s">
        <v>109</v>
      </c>
      <c r="U43" s="627"/>
      <c r="V43" s="666">
        <v>1378.1693682760267</v>
      </c>
      <c r="W43" s="716">
        <v>1.2367485190472165</v>
      </c>
      <c r="X43" s="667">
        <v>1114.3489133407331</v>
      </c>
      <c r="Y43" s="667">
        <v>1322.5820308830291</v>
      </c>
      <c r="Z43" s="716">
        <v>1.2360091514689606</v>
      </c>
      <c r="AA43" s="668">
        <v>1070.0422640974618</v>
      </c>
      <c r="AB43" s="669">
        <v>1171.466831136961</v>
      </c>
      <c r="AC43" s="716">
        <v>1.2305181020375355</v>
      </c>
      <c r="AD43" s="669">
        <v>952.01105062754027</v>
      </c>
      <c r="AE43" s="614"/>
    </row>
    <row r="44" spans="1:34" ht="27.25" customHeight="1">
      <c r="A44" s="614" t="s">
        <v>98</v>
      </c>
      <c r="B44" s="737" t="s">
        <v>718</v>
      </c>
      <c r="C44" s="715"/>
      <c r="D44" s="666">
        <v>729.92916197852924</v>
      </c>
      <c r="E44" s="716">
        <v>1.3635957032512263</v>
      </c>
      <c r="F44" s="668">
        <v>535.29734674152792</v>
      </c>
      <c r="G44" s="669">
        <v>727.20908284158952</v>
      </c>
      <c r="H44" s="716">
        <v>1.3567470490380458</v>
      </c>
      <c r="I44" s="669">
        <v>535.99459336004588</v>
      </c>
      <c r="J44" s="622">
        <v>721.31814082890753</v>
      </c>
      <c r="K44" s="718">
        <v>1.2919088385067725</v>
      </c>
      <c r="L44" s="667">
        <v>558.33516988909912</v>
      </c>
      <c r="M44" s="622">
        <v>640.34351324722093</v>
      </c>
      <c r="N44" s="718">
        <v>1.2852296331742312</v>
      </c>
      <c r="O44" s="667">
        <v>498.23276457275182</v>
      </c>
      <c r="P44" s="622">
        <v>914.10316558383647</v>
      </c>
      <c r="Q44" s="719">
        <v>1.6291671819226021</v>
      </c>
      <c r="R44" s="668">
        <v>561.08616459183213</v>
      </c>
      <c r="S44" s="545" t="s">
        <v>98</v>
      </c>
      <c r="T44" s="626" t="s">
        <v>110</v>
      </c>
      <c r="U44" s="627"/>
      <c r="V44" s="666">
        <v>733.56349481335872</v>
      </c>
      <c r="W44" s="716">
        <v>1.4747880442084274</v>
      </c>
      <c r="X44" s="667">
        <v>497.40265911030559</v>
      </c>
      <c r="Y44" s="667">
        <v>715.81539372806719</v>
      </c>
      <c r="Z44" s="716">
        <v>1.5194617671382911</v>
      </c>
      <c r="AA44" s="668">
        <v>471.09799615176405</v>
      </c>
      <c r="AB44" s="669">
        <v>874.16942317493715</v>
      </c>
      <c r="AC44" s="716">
        <v>1.7267658989773746</v>
      </c>
      <c r="AD44" s="669">
        <v>506.24663348554532</v>
      </c>
      <c r="AE44" s="614"/>
    </row>
    <row r="45" spans="1:34" ht="27.25" customHeight="1" thickBot="1">
      <c r="A45" s="738"/>
      <c r="B45" s="739" t="s">
        <v>111</v>
      </c>
      <c r="C45" s="722"/>
      <c r="D45" s="674">
        <v>1102.4662034330784</v>
      </c>
      <c r="E45" s="723">
        <v>1.3852495261896967</v>
      </c>
      <c r="F45" s="676">
        <v>795.86109404097795</v>
      </c>
      <c r="G45" s="677">
        <v>1042.6199532686826</v>
      </c>
      <c r="H45" s="723">
        <v>1.3397924523288405</v>
      </c>
      <c r="I45" s="677">
        <v>778.19512377188755</v>
      </c>
      <c r="J45" s="678">
        <v>1039.4353328364948</v>
      </c>
      <c r="K45" s="740">
        <v>1.3349678925332757</v>
      </c>
      <c r="L45" s="675">
        <v>778.62197184685158</v>
      </c>
      <c r="M45" s="678">
        <v>1014.553039110858</v>
      </c>
      <c r="N45" s="740">
        <v>1.3516516810971191</v>
      </c>
      <c r="O45" s="675">
        <v>750.60243204621895</v>
      </c>
      <c r="P45" s="678">
        <v>1151.0054157353982</v>
      </c>
      <c r="Q45" s="741">
        <v>1.3821267561299091</v>
      </c>
      <c r="R45" s="676">
        <v>832.77847753872186</v>
      </c>
      <c r="S45" s="671"/>
      <c r="T45" s="682" t="s">
        <v>111</v>
      </c>
      <c r="U45" s="683"/>
      <c r="V45" s="674">
        <v>1267.4774681659371</v>
      </c>
      <c r="W45" s="723">
        <v>1.2990239943395834</v>
      </c>
      <c r="X45" s="675">
        <v>975.71520902530801</v>
      </c>
      <c r="Y45" s="675">
        <v>1210.3240464429766</v>
      </c>
      <c r="Z45" s="723">
        <v>1.3224608347460105</v>
      </c>
      <c r="AA45" s="676">
        <v>915.20596651577159</v>
      </c>
      <c r="AB45" s="677">
        <v>1758.3625965694341</v>
      </c>
      <c r="AC45" s="723">
        <v>1.8834449971835741</v>
      </c>
      <c r="AD45" s="677">
        <v>933.58850361906877</v>
      </c>
      <c r="AE45" s="614"/>
    </row>
    <row r="46" spans="1:34" s="743" customFormat="1" ht="14">
      <c r="B46" s="542"/>
      <c r="T46" s="542"/>
      <c r="AF46" s="745"/>
      <c r="AG46" s="745"/>
      <c r="AH46" s="745"/>
    </row>
    <row r="47" spans="1:34" s="743" customFormat="1" ht="14">
      <c r="B47" s="744"/>
      <c r="T47" s="744"/>
      <c r="AF47" s="745"/>
      <c r="AG47" s="745"/>
      <c r="AH47" s="745"/>
    </row>
    <row r="48" spans="1:34" s="743" customFormat="1" ht="14">
      <c r="B48" s="746"/>
      <c r="T48" s="746"/>
      <c r="AF48" s="745"/>
      <c r="AG48" s="745"/>
      <c r="AH48" s="745"/>
    </row>
    <row r="49" spans="2:34" s="743" customFormat="1" ht="14">
      <c r="B49" s="744"/>
      <c r="T49" s="744"/>
      <c r="AF49" s="745"/>
      <c r="AG49" s="745"/>
      <c r="AH49" s="745"/>
    </row>
    <row r="50" spans="2:34" s="743" customFormat="1" ht="14">
      <c r="B50" s="744"/>
      <c r="E50" s="745"/>
      <c r="T50" s="744"/>
      <c r="AC50" s="745"/>
      <c r="AF50" s="745"/>
      <c r="AG50" s="745"/>
      <c r="AH50" s="745"/>
    </row>
    <row r="51" spans="2:34" s="743" customFormat="1" ht="14">
      <c r="B51" s="744"/>
      <c r="E51" s="745"/>
      <c r="T51" s="542"/>
      <c r="AC51" s="745"/>
      <c r="AF51" s="745"/>
      <c r="AG51" s="745"/>
      <c r="AH51" s="745"/>
    </row>
    <row r="52" spans="2:34" s="743" customFormat="1" ht="14">
      <c r="B52" s="542"/>
      <c r="E52" s="745"/>
      <c r="T52" s="542"/>
      <c r="AC52" s="745"/>
      <c r="AF52" s="745"/>
      <c r="AG52" s="745"/>
      <c r="AH52" s="745"/>
    </row>
    <row r="53" spans="2:34" ht="21">
      <c r="B53" s="744"/>
      <c r="C53" s="747"/>
      <c r="T53" s="744"/>
      <c r="U53" s="747"/>
    </row>
  </sheetData>
  <mergeCells count="10">
    <mergeCell ref="D26:F27"/>
    <mergeCell ref="V27:X27"/>
    <mergeCell ref="Y27:AA27"/>
    <mergeCell ref="D1:R1"/>
    <mergeCell ref="V1:AD1"/>
    <mergeCell ref="D3:F4"/>
    <mergeCell ref="V4:X4"/>
    <mergeCell ref="Y4:AA4"/>
    <mergeCell ref="D24:R24"/>
    <mergeCell ref="V24:AD24"/>
  </mergeCells>
  <phoneticPr fontId="2"/>
  <printOptions horizontalCentered="1"/>
  <pageMargins left="0.47244094488188981" right="0.55118110236220474" top="0.59055118110236227" bottom="0.27559055118110237" header="0.51181102362204722" footer="0.27559055118110237"/>
  <pageSetup paperSize="9" scale="47" orientation="landscape" r:id="rId1"/>
  <headerFooter alignWithMargins="0"/>
  <colBreaks count="1" manualBreakCount="1">
    <brk id="18" max="49"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112">
    <pageSetUpPr fitToPage="1"/>
  </sheetPr>
  <dimension ref="A1:M123"/>
  <sheetViews>
    <sheetView zoomScale="80" zoomScaleNormal="80" workbookViewId="0">
      <pane xSplit="2" ySplit="9" topLeftCell="C10" activePane="bottomRight" state="frozen"/>
      <selection sqref="A1:R1"/>
      <selection pane="topRight" sqref="A1:R1"/>
      <selection pane="bottomLeft" sqref="A1:R1"/>
      <selection pane="bottomRight"/>
    </sheetView>
  </sheetViews>
  <sheetFormatPr defaultColWidth="9" defaultRowHeight="12"/>
  <cols>
    <col min="1" max="1" width="19.90625" style="82" customWidth="1"/>
    <col min="2" max="2" width="17.26953125" style="117" bestFit="1" customWidth="1"/>
    <col min="3" max="3" width="13.453125" style="118" customWidth="1"/>
    <col min="4" max="4" width="19.36328125" style="118" customWidth="1"/>
    <col min="5" max="5" width="13.453125" style="118" customWidth="1"/>
    <col min="6" max="6" width="13.36328125" style="118" customWidth="1"/>
    <col min="7" max="7" width="19.453125" style="118" customWidth="1"/>
    <col min="8" max="8" width="19.36328125" style="118" customWidth="1"/>
    <col min="9" max="10" width="13.36328125" style="118" customWidth="1"/>
    <col min="11" max="12" width="19.36328125" style="118" customWidth="1"/>
    <col min="13" max="16384" width="9" style="118"/>
  </cols>
  <sheetData>
    <row r="1" spans="1:13" ht="16.5">
      <c r="A1" s="101"/>
    </row>
    <row r="2" spans="1:13" ht="19">
      <c r="A2" s="101" t="s">
        <v>283</v>
      </c>
      <c r="B2" s="964" t="s">
        <v>358</v>
      </c>
      <c r="C2" s="964"/>
      <c r="D2" s="964"/>
      <c r="E2" s="964"/>
      <c r="F2" s="964"/>
      <c r="G2" s="964"/>
      <c r="H2" s="964"/>
      <c r="I2" s="964"/>
      <c r="J2" s="964"/>
      <c r="K2" s="964"/>
      <c r="L2" s="964"/>
      <c r="M2" s="119"/>
    </row>
    <row r="3" spans="1:13" s="122" customFormat="1" ht="13">
      <c r="A3" s="120"/>
      <c r="B3" s="121"/>
      <c r="L3" s="8" t="s">
        <v>702</v>
      </c>
    </row>
    <row r="4" spans="1:13" s="395" customFormat="1">
      <c r="A4" s="946" t="s">
        <v>112</v>
      </c>
      <c r="B4" s="947"/>
      <c r="C4" s="943" t="s">
        <v>519</v>
      </c>
      <c r="D4" s="950"/>
      <c r="E4" s="943" t="s">
        <v>197</v>
      </c>
      <c r="F4" s="785"/>
      <c r="G4" s="785"/>
      <c r="H4" s="786"/>
      <c r="I4" s="967" t="s">
        <v>240</v>
      </c>
      <c r="J4" s="968"/>
      <c r="K4" s="968"/>
      <c r="L4" s="968"/>
    </row>
    <row r="5" spans="1:13" s="395" customFormat="1">
      <c r="A5" s="948"/>
      <c r="B5" s="949"/>
      <c r="C5" s="396" t="s">
        <v>520</v>
      </c>
      <c r="D5" s="396" t="s">
        <v>521</v>
      </c>
      <c r="E5" s="396" t="s">
        <v>520</v>
      </c>
      <c r="F5" s="396" t="s">
        <v>543</v>
      </c>
      <c r="G5" s="396" t="s">
        <v>544</v>
      </c>
      <c r="H5" s="396" t="s">
        <v>521</v>
      </c>
      <c r="I5" s="396" t="s">
        <v>520</v>
      </c>
      <c r="J5" s="396" t="s">
        <v>212</v>
      </c>
      <c r="K5" s="396" t="s">
        <v>550</v>
      </c>
      <c r="L5" s="396" t="s">
        <v>521</v>
      </c>
    </row>
    <row r="6" spans="1:13" s="126" customFormat="1" ht="13.5" customHeight="1">
      <c r="A6" s="123"/>
      <c r="B6" s="124"/>
      <c r="C6" s="125" t="s">
        <v>522</v>
      </c>
      <c r="D6" s="125" t="s">
        <v>613</v>
      </c>
      <c r="E6" s="125" t="s">
        <v>522</v>
      </c>
      <c r="F6" s="125" t="s">
        <v>545</v>
      </c>
      <c r="G6" s="125" t="s">
        <v>546</v>
      </c>
      <c r="H6" s="125" t="s">
        <v>613</v>
      </c>
      <c r="I6" s="125" t="s">
        <v>522</v>
      </c>
      <c r="J6" s="125" t="s">
        <v>213</v>
      </c>
      <c r="K6" s="125" t="s">
        <v>613</v>
      </c>
      <c r="L6" s="125" t="s">
        <v>613</v>
      </c>
    </row>
    <row r="7" spans="1:13" s="404" customFormat="1" ht="17.25" customHeight="1">
      <c r="A7" s="965" t="s">
        <v>703</v>
      </c>
      <c r="B7" s="966" t="s">
        <v>711</v>
      </c>
      <c r="C7" s="403">
        <v>5856322</v>
      </c>
      <c r="D7" s="403">
        <v>2729062517238.5</v>
      </c>
      <c r="E7" s="403">
        <v>5856322</v>
      </c>
      <c r="F7" s="403">
        <v>48448650</v>
      </c>
      <c r="G7" s="403">
        <v>348894271648</v>
      </c>
      <c r="H7" s="403">
        <v>2699154978267.5</v>
      </c>
      <c r="I7" s="403">
        <v>4885815</v>
      </c>
      <c r="J7" s="403">
        <v>96905084</v>
      </c>
      <c r="K7" s="403">
        <v>65156429292</v>
      </c>
      <c r="L7" s="403">
        <v>29907538971</v>
      </c>
    </row>
    <row r="8" spans="1:13" s="404" customFormat="1" ht="17.25" customHeight="1">
      <c r="A8" s="965" t="s">
        <v>704</v>
      </c>
      <c r="B8" s="966" t="s">
        <v>712</v>
      </c>
      <c r="C8" s="515">
        <v>5405569</v>
      </c>
      <c r="D8" s="515">
        <v>2591005304788.5</v>
      </c>
      <c r="E8" s="515">
        <v>5405569</v>
      </c>
      <c r="F8" s="515">
        <v>43397908</v>
      </c>
      <c r="G8" s="515">
        <v>329081233583</v>
      </c>
      <c r="H8" s="515">
        <v>2563603194535.5</v>
      </c>
      <c r="I8" s="515">
        <v>4277824</v>
      </c>
      <c r="J8" s="515">
        <v>87993409</v>
      </c>
      <c r="K8" s="515">
        <v>59238218993</v>
      </c>
      <c r="L8" s="515">
        <v>27402110253</v>
      </c>
    </row>
    <row r="9" spans="1:13" s="404" customFormat="1" ht="17.25" customHeight="1">
      <c r="A9" s="944" t="s">
        <v>705</v>
      </c>
      <c r="B9" s="945" t="s">
        <v>713</v>
      </c>
      <c r="C9" s="512">
        <v>6730213</v>
      </c>
      <c r="D9" s="512">
        <v>2671211176147.5</v>
      </c>
      <c r="E9" s="512">
        <v>6730213</v>
      </c>
      <c r="F9" s="512">
        <v>44752688</v>
      </c>
      <c r="G9" s="512">
        <v>341470257109</v>
      </c>
      <c r="H9" s="512">
        <v>2644391602768.5</v>
      </c>
      <c r="I9" s="512">
        <v>4385387</v>
      </c>
      <c r="J9" s="512">
        <v>87078492</v>
      </c>
      <c r="K9" s="512">
        <v>58604453230</v>
      </c>
      <c r="L9" s="512">
        <v>26819573379</v>
      </c>
    </row>
    <row r="10" spans="1:13" s="405" customFormat="1" ht="19.5" customHeight="1">
      <c r="A10" s="374"/>
      <c r="B10" s="23" t="s">
        <v>526</v>
      </c>
      <c r="C10" s="514">
        <v>3949174</v>
      </c>
      <c r="D10" s="514">
        <v>2232010536086</v>
      </c>
      <c r="E10" s="514">
        <v>3949174</v>
      </c>
      <c r="F10" s="514">
        <v>30959515</v>
      </c>
      <c r="G10" s="514">
        <v>251562265589</v>
      </c>
      <c r="H10" s="514">
        <v>2216814813766</v>
      </c>
      <c r="I10" s="514">
        <v>3706610</v>
      </c>
      <c r="J10" s="514">
        <v>67931031</v>
      </c>
      <c r="K10" s="514">
        <v>45644744754</v>
      </c>
      <c r="L10" s="514">
        <v>15195722320</v>
      </c>
    </row>
    <row r="11" spans="1:13" s="407" customFormat="1" ht="19.5" customHeight="1">
      <c r="A11" s="397"/>
      <c r="B11" s="356" t="s">
        <v>418</v>
      </c>
      <c r="C11" s="406">
        <v>1857872</v>
      </c>
      <c r="D11" s="406">
        <v>1047537559618</v>
      </c>
      <c r="E11" s="406">
        <v>1857872</v>
      </c>
      <c r="F11" s="406">
        <v>14458877</v>
      </c>
      <c r="G11" s="406">
        <v>118671414149</v>
      </c>
      <c r="H11" s="406">
        <v>1040344803471</v>
      </c>
      <c r="I11" s="406">
        <v>1786740</v>
      </c>
      <c r="J11" s="406">
        <v>32237298</v>
      </c>
      <c r="K11" s="406">
        <v>21731093119</v>
      </c>
      <c r="L11" s="406">
        <v>7192756147</v>
      </c>
    </row>
    <row r="12" spans="1:13" s="407" customFormat="1" ht="19.5" customHeight="1">
      <c r="A12" s="489"/>
      <c r="B12" s="479" t="s">
        <v>419</v>
      </c>
      <c r="C12" s="406">
        <v>874912</v>
      </c>
      <c r="D12" s="406">
        <v>451397130866</v>
      </c>
      <c r="E12" s="406">
        <v>874912</v>
      </c>
      <c r="F12" s="406">
        <v>6664817</v>
      </c>
      <c r="G12" s="406">
        <v>52159669124</v>
      </c>
      <c r="H12" s="406">
        <v>448042580321</v>
      </c>
      <c r="I12" s="406">
        <v>828782</v>
      </c>
      <c r="J12" s="406">
        <v>14802940</v>
      </c>
      <c r="K12" s="406">
        <v>9887950407</v>
      </c>
      <c r="L12" s="406">
        <v>3354550545</v>
      </c>
    </row>
    <row r="13" spans="1:13" s="407" customFormat="1" ht="19.5" customHeight="1">
      <c r="A13" s="397" t="s">
        <v>525</v>
      </c>
      <c r="B13" s="24" t="s">
        <v>420</v>
      </c>
      <c r="C13" s="406">
        <v>563526</v>
      </c>
      <c r="D13" s="406">
        <v>292412781226</v>
      </c>
      <c r="E13" s="406">
        <v>563526</v>
      </c>
      <c r="F13" s="406">
        <v>3858956</v>
      </c>
      <c r="G13" s="406">
        <v>32590189063</v>
      </c>
      <c r="H13" s="406">
        <v>290924360898</v>
      </c>
      <c r="I13" s="406">
        <v>459772</v>
      </c>
      <c r="J13" s="406">
        <v>7064561</v>
      </c>
      <c r="K13" s="406">
        <v>4610541338</v>
      </c>
      <c r="L13" s="406">
        <v>1488420328</v>
      </c>
    </row>
    <row r="14" spans="1:13" s="407" customFormat="1" ht="19.5" customHeight="1">
      <c r="A14" s="489"/>
      <c r="B14" s="479" t="s">
        <v>421</v>
      </c>
      <c r="C14" s="406">
        <v>249656</v>
      </c>
      <c r="D14" s="406">
        <v>165351914676</v>
      </c>
      <c r="E14" s="406">
        <v>249656</v>
      </c>
      <c r="F14" s="406">
        <v>2154449</v>
      </c>
      <c r="G14" s="406">
        <v>18264662432</v>
      </c>
      <c r="H14" s="406">
        <v>164239225230</v>
      </c>
      <c r="I14" s="406">
        <v>241769</v>
      </c>
      <c r="J14" s="406">
        <v>4902372</v>
      </c>
      <c r="K14" s="406">
        <v>3337328336</v>
      </c>
      <c r="L14" s="406">
        <v>1112689446</v>
      </c>
    </row>
    <row r="15" spans="1:13" s="407" customFormat="1" ht="19.5" customHeight="1">
      <c r="A15" s="357"/>
      <c r="B15" s="479" t="s">
        <v>422</v>
      </c>
      <c r="C15" s="406">
        <v>94985</v>
      </c>
      <c r="D15" s="406">
        <v>64078237216</v>
      </c>
      <c r="E15" s="406">
        <v>94985</v>
      </c>
      <c r="F15" s="406">
        <v>927005</v>
      </c>
      <c r="G15" s="406">
        <v>7054335389</v>
      </c>
      <c r="H15" s="406">
        <v>63576437712</v>
      </c>
      <c r="I15" s="406">
        <v>91615</v>
      </c>
      <c r="J15" s="406">
        <v>2192277</v>
      </c>
      <c r="K15" s="406">
        <v>1489058114</v>
      </c>
      <c r="L15" s="406">
        <v>501799504</v>
      </c>
    </row>
    <row r="16" spans="1:13" s="407" customFormat="1" ht="19.5" customHeight="1">
      <c r="A16" s="357"/>
      <c r="B16" s="24" t="s">
        <v>237</v>
      </c>
      <c r="C16" s="406">
        <v>73109</v>
      </c>
      <c r="D16" s="406">
        <v>46407442007</v>
      </c>
      <c r="E16" s="406">
        <v>73109</v>
      </c>
      <c r="F16" s="406">
        <v>633366</v>
      </c>
      <c r="G16" s="406">
        <v>5330636751</v>
      </c>
      <c r="H16" s="406">
        <v>46080425921</v>
      </c>
      <c r="I16" s="406">
        <v>70764</v>
      </c>
      <c r="J16" s="406">
        <v>1441918</v>
      </c>
      <c r="K16" s="406">
        <v>982869496</v>
      </c>
      <c r="L16" s="406">
        <v>327016086</v>
      </c>
    </row>
    <row r="17" spans="1:12" s="407" customFormat="1" ht="19.5" customHeight="1">
      <c r="A17" s="357"/>
      <c r="B17" s="411" t="s">
        <v>405</v>
      </c>
      <c r="C17" s="408">
        <v>235114</v>
      </c>
      <c r="D17" s="408">
        <v>164825470477</v>
      </c>
      <c r="E17" s="408">
        <v>235114</v>
      </c>
      <c r="F17" s="408">
        <v>2262045</v>
      </c>
      <c r="G17" s="408">
        <v>17491358681</v>
      </c>
      <c r="H17" s="408">
        <v>163606980213</v>
      </c>
      <c r="I17" s="408">
        <v>227168</v>
      </c>
      <c r="J17" s="408">
        <v>5289665</v>
      </c>
      <c r="K17" s="408">
        <v>3605903944</v>
      </c>
      <c r="L17" s="408">
        <v>1218490264</v>
      </c>
    </row>
    <row r="18" spans="1:12" s="409" customFormat="1" ht="19.5" customHeight="1">
      <c r="A18" s="374"/>
      <c r="B18" s="23" t="s">
        <v>526</v>
      </c>
      <c r="C18" s="514">
        <v>2222772</v>
      </c>
      <c r="D18" s="514">
        <v>1297485177554</v>
      </c>
      <c r="E18" s="514">
        <v>2222772</v>
      </c>
      <c r="F18" s="514">
        <v>18022817</v>
      </c>
      <c r="G18" s="514">
        <v>144434440480</v>
      </c>
      <c r="H18" s="514">
        <v>1288449990063</v>
      </c>
      <c r="I18" s="514">
        <v>2094647</v>
      </c>
      <c r="J18" s="514">
        <v>40027524</v>
      </c>
      <c r="K18" s="514">
        <v>26977209755</v>
      </c>
      <c r="L18" s="514">
        <v>9035187491</v>
      </c>
    </row>
    <row r="19" spans="1:12" s="409" customFormat="1" ht="19.5" customHeight="1">
      <c r="A19" s="357"/>
      <c r="B19" s="356" t="s">
        <v>418</v>
      </c>
      <c r="C19" s="406">
        <v>1022810</v>
      </c>
      <c r="D19" s="406">
        <v>591699051632</v>
      </c>
      <c r="E19" s="406">
        <v>1022810</v>
      </c>
      <c r="F19" s="406">
        <v>8165124</v>
      </c>
      <c r="G19" s="406">
        <v>66131592507</v>
      </c>
      <c r="H19" s="406">
        <v>587577695380</v>
      </c>
      <c r="I19" s="406">
        <v>983473</v>
      </c>
      <c r="J19" s="406">
        <v>18332804</v>
      </c>
      <c r="K19" s="406">
        <v>12378618764</v>
      </c>
      <c r="L19" s="406">
        <v>4121356252</v>
      </c>
    </row>
    <row r="20" spans="1:12" s="409" customFormat="1" ht="19.5" customHeight="1">
      <c r="A20" s="490"/>
      <c r="B20" s="479" t="s">
        <v>419</v>
      </c>
      <c r="C20" s="406">
        <v>446810</v>
      </c>
      <c r="D20" s="406">
        <v>236794204913</v>
      </c>
      <c r="E20" s="406">
        <v>446810</v>
      </c>
      <c r="F20" s="406">
        <v>3508962</v>
      </c>
      <c r="G20" s="406">
        <v>26925492119</v>
      </c>
      <c r="H20" s="406">
        <v>234993246471</v>
      </c>
      <c r="I20" s="406">
        <v>423168</v>
      </c>
      <c r="J20" s="406">
        <v>7856069</v>
      </c>
      <c r="K20" s="406">
        <v>5261429794</v>
      </c>
      <c r="L20" s="406">
        <v>1800958442</v>
      </c>
    </row>
    <row r="21" spans="1:12" s="409" customFormat="1" ht="19.5" customHeight="1">
      <c r="A21" s="357" t="s">
        <v>441</v>
      </c>
      <c r="B21" s="24" t="s">
        <v>420</v>
      </c>
      <c r="C21" s="406">
        <v>261697</v>
      </c>
      <c r="D21" s="406">
        <v>135530475657</v>
      </c>
      <c r="E21" s="406">
        <v>261697</v>
      </c>
      <c r="F21" s="406">
        <v>1805585</v>
      </c>
      <c r="G21" s="406">
        <v>15091058450</v>
      </c>
      <c r="H21" s="406">
        <v>134831817199</v>
      </c>
      <c r="I21" s="406">
        <v>212786</v>
      </c>
      <c r="J21" s="406">
        <v>3304362</v>
      </c>
      <c r="K21" s="406">
        <v>2157685608</v>
      </c>
      <c r="L21" s="406">
        <v>698658458</v>
      </c>
    </row>
    <row r="22" spans="1:12" s="409" customFormat="1" ht="19.5" customHeight="1">
      <c r="A22" s="357"/>
      <c r="B22" s="479" t="s">
        <v>421</v>
      </c>
      <c r="C22" s="406">
        <v>185053</v>
      </c>
      <c r="D22" s="406">
        <v>123601437053</v>
      </c>
      <c r="E22" s="406">
        <v>185053</v>
      </c>
      <c r="F22" s="406">
        <v>1619548</v>
      </c>
      <c r="G22" s="406">
        <v>13579595649</v>
      </c>
      <c r="H22" s="406">
        <v>122761001444</v>
      </c>
      <c r="I22" s="406">
        <v>179183</v>
      </c>
      <c r="J22" s="406">
        <v>3695139</v>
      </c>
      <c r="K22" s="406">
        <v>2517610199</v>
      </c>
      <c r="L22" s="406">
        <v>840435609</v>
      </c>
    </row>
    <row r="23" spans="1:12" s="409" customFormat="1" ht="19.5" customHeight="1">
      <c r="A23" s="357"/>
      <c r="B23" s="479" t="s">
        <v>422</v>
      </c>
      <c r="C23" s="406">
        <v>69065</v>
      </c>
      <c r="D23" s="406">
        <v>46921444288</v>
      </c>
      <c r="E23" s="406">
        <v>69065</v>
      </c>
      <c r="F23" s="406">
        <v>683376</v>
      </c>
      <c r="G23" s="406">
        <v>5133491709</v>
      </c>
      <c r="H23" s="406">
        <v>46548351304</v>
      </c>
      <c r="I23" s="406">
        <v>66653</v>
      </c>
      <c r="J23" s="406">
        <v>1621574</v>
      </c>
      <c r="K23" s="406">
        <v>1102527454</v>
      </c>
      <c r="L23" s="406">
        <v>373092984</v>
      </c>
    </row>
    <row r="24" spans="1:12" s="409" customFormat="1" ht="19.5" customHeight="1">
      <c r="A24" s="357"/>
      <c r="B24" s="24" t="s">
        <v>237</v>
      </c>
      <c r="C24" s="406">
        <v>51615</v>
      </c>
      <c r="D24" s="406">
        <v>32782403065</v>
      </c>
      <c r="E24" s="406">
        <v>51615</v>
      </c>
      <c r="F24" s="406">
        <v>451247</v>
      </c>
      <c r="G24" s="406">
        <v>3761902865</v>
      </c>
      <c r="H24" s="406">
        <v>32548844229</v>
      </c>
      <c r="I24" s="406">
        <v>49936</v>
      </c>
      <c r="J24" s="406">
        <v>1030898</v>
      </c>
      <c r="K24" s="406">
        <v>703737106</v>
      </c>
      <c r="L24" s="406">
        <v>233558836</v>
      </c>
    </row>
    <row r="25" spans="1:12" s="409" customFormat="1" ht="19.5" customHeight="1">
      <c r="A25" s="391"/>
      <c r="B25" s="411" t="s">
        <v>405</v>
      </c>
      <c r="C25" s="408">
        <v>185722</v>
      </c>
      <c r="D25" s="408">
        <v>130156160946</v>
      </c>
      <c r="E25" s="408">
        <v>185722</v>
      </c>
      <c r="F25" s="408">
        <v>1788975</v>
      </c>
      <c r="G25" s="408">
        <v>13811307181</v>
      </c>
      <c r="H25" s="408">
        <v>129189034036</v>
      </c>
      <c r="I25" s="408">
        <v>179448</v>
      </c>
      <c r="J25" s="408">
        <v>4186678</v>
      </c>
      <c r="K25" s="408">
        <v>2855600830</v>
      </c>
      <c r="L25" s="408">
        <v>967126910</v>
      </c>
    </row>
    <row r="26" spans="1:12" s="409" customFormat="1" ht="19.5" customHeight="1">
      <c r="A26" s="357"/>
      <c r="B26" s="23" t="s">
        <v>526</v>
      </c>
      <c r="C26" s="514">
        <v>7715</v>
      </c>
      <c r="D26" s="514">
        <v>4590987458</v>
      </c>
      <c r="E26" s="514">
        <v>7715</v>
      </c>
      <c r="F26" s="514">
        <v>68054</v>
      </c>
      <c r="G26" s="514">
        <v>505557420</v>
      </c>
      <c r="H26" s="514">
        <v>4544836584</v>
      </c>
      <c r="I26" s="514">
        <v>7221</v>
      </c>
      <c r="J26" s="514">
        <v>155073</v>
      </c>
      <c r="K26" s="514">
        <v>105062444</v>
      </c>
      <c r="L26" s="514">
        <v>46150874</v>
      </c>
    </row>
    <row r="27" spans="1:12" s="409" customFormat="1" ht="19.5" customHeight="1">
      <c r="A27" s="357"/>
      <c r="B27" s="356" t="s">
        <v>418</v>
      </c>
      <c r="C27" s="406">
        <v>2473</v>
      </c>
      <c r="D27" s="406">
        <v>1547401260</v>
      </c>
      <c r="E27" s="406">
        <v>2473</v>
      </c>
      <c r="F27" s="406">
        <v>21870</v>
      </c>
      <c r="G27" s="406">
        <v>167654215</v>
      </c>
      <c r="H27" s="406">
        <v>1529226967</v>
      </c>
      <c r="I27" s="406">
        <v>2356</v>
      </c>
      <c r="J27" s="406">
        <v>50599</v>
      </c>
      <c r="K27" s="406">
        <v>34417363</v>
      </c>
      <c r="L27" s="406">
        <v>18174293</v>
      </c>
    </row>
    <row r="28" spans="1:12" s="409" customFormat="1" ht="19.5" customHeight="1">
      <c r="A28" s="490"/>
      <c r="B28" s="479" t="s">
        <v>419</v>
      </c>
      <c r="C28" s="406">
        <v>2088</v>
      </c>
      <c r="D28" s="406">
        <v>1047036469</v>
      </c>
      <c r="E28" s="406">
        <v>2088</v>
      </c>
      <c r="F28" s="406">
        <v>17177</v>
      </c>
      <c r="G28" s="406">
        <v>121361627</v>
      </c>
      <c r="H28" s="406">
        <v>1037850926</v>
      </c>
      <c r="I28" s="406">
        <v>1994</v>
      </c>
      <c r="J28" s="406">
        <v>40171</v>
      </c>
      <c r="K28" s="406">
        <v>26967933</v>
      </c>
      <c r="L28" s="406">
        <v>9185543</v>
      </c>
    </row>
    <row r="29" spans="1:12" s="409" customFormat="1" ht="19.5" customHeight="1">
      <c r="A29" s="357" t="s">
        <v>527</v>
      </c>
      <c r="B29" s="24" t="s">
        <v>420</v>
      </c>
      <c r="C29" s="406">
        <v>950</v>
      </c>
      <c r="D29" s="406">
        <v>511753800</v>
      </c>
      <c r="E29" s="406">
        <v>950</v>
      </c>
      <c r="F29" s="406">
        <v>6859</v>
      </c>
      <c r="G29" s="406">
        <v>56941202</v>
      </c>
      <c r="H29" s="406">
        <v>509310385</v>
      </c>
      <c r="I29" s="406">
        <v>731</v>
      </c>
      <c r="J29" s="406">
        <v>11208</v>
      </c>
      <c r="K29" s="406">
        <v>7351295</v>
      </c>
      <c r="L29" s="406">
        <v>2443415</v>
      </c>
    </row>
    <row r="30" spans="1:12" s="409" customFormat="1" ht="19.5" customHeight="1">
      <c r="A30" s="357"/>
      <c r="B30" s="479" t="s">
        <v>421</v>
      </c>
      <c r="C30" s="406">
        <v>799</v>
      </c>
      <c r="D30" s="406">
        <v>502247730</v>
      </c>
      <c r="E30" s="406">
        <v>799</v>
      </c>
      <c r="F30" s="406">
        <v>7423</v>
      </c>
      <c r="G30" s="406">
        <v>54272174</v>
      </c>
      <c r="H30" s="406">
        <v>496405564</v>
      </c>
      <c r="I30" s="406">
        <v>776</v>
      </c>
      <c r="J30" s="406">
        <v>17619</v>
      </c>
      <c r="K30" s="406">
        <v>12033746</v>
      </c>
      <c r="L30" s="406">
        <v>5842166</v>
      </c>
    </row>
    <row r="31" spans="1:12" s="409" customFormat="1" ht="19.5" customHeight="1">
      <c r="A31" s="357"/>
      <c r="B31" s="479" t="s">
        <v>422</v>
      </c>
      <c r="C31" s="406">
        <v>302</v>
      </c>
      <c r="D31" s="406">
        <v>193059433</v>
      </c>
      <c r="E31" s="406">
        <v>302</v>
      </c>
      <c r="F31" s="406">
        <v>3059</v>
      </c>
      <c r="G31" s="406">
        <v>21586206</v>
      </c>
      <c r="H31" s="406">
        <v>191338514</v>
      </c>
      <c r="I31" s="406">
        <v>295</v>
      </c>
      <c r="J31" s="406">
        <v>7331</v>
      </c>
      <c r="K31" s="406">
        <v>5033379</v>
      </c>
      <c r="L31" s="406">
        <v>1720919</v>
      </c>
    </row>
    <row r="32" spans="1:12" s="409" customFormat="1" ht="19.5" customHeight="1">
      <c r="A32" s="357"/>
      <c r="B32" s="24" t="s">
        <v>237</v>
      </c>
      <c r="C32" s="406">
        <v>402</v>
      </c>
      <c r="D32" s="406">
        <v>266447545</v>
      </c>
      <c r="E32" s="406">
        <v>402</v>
      </c>
      <c r="F32" s="406">
        <v>3931</v>
      </c>
      <c r="G32" s="406">
        <v>28966709</v>
      </c>
      <c r="H32" s="406">
        <v>263299786</v>
      </c>
      <c r="I32" s="406">
        <v>382</v>
      </c>
      <c r="J32" s="406">
        <v>9259</v>
      </c>
      <c r="K32" s="406">
        <v>6349119</v>
      </c>
      <c r="L32" s="406">
        <v>3147759</v>
      </c>
    </row>
    <row r="33" spans="1:12" s="409" customFormat="1" ht="19.5" customHeight="1">
      <c r="A33" s="357"/>
      <c r="B33" s="411" t="s">
        <v>405</v>
      </c>
      <c r="C33" s="408">
        <v>701</v>
      </c>
      <c r="D33" s="408">
        <v>523041221</v>
      </c>
      <c r="E33" s="408">
        <v>701</v>
      </c>
      <c r="F33" s="408">
        <v>7735</v>
      </c>
      <c r="G33" s="408">
        <v>54775287</v>
      </c>
      <c r="H33" s="408">
        <v>517404442</v>
      </c>
      <c r="I33" s="408">
        <v>687</v>
      </c>
      <c r="J33" s="408">
        <v>18886</v>
      </c>
      <c r="K33" s="408">
        <v>12909609</v>
      </c>
      <c r="L33" s="408">
        <v>5636779</v>
      </c>
    </row>
    <row r="34" spans="1:12" s="409" customFormat="1" ht="19.5" customHeight="1">
      <c r="A34" s="374"/>
      <c r="B34" s="23" t="s">
        <v>526</v>
      </c>
      <c r="C34" s="514">
        <v>408632</v>
      </c>
      <c r="D34" s="514">
        <v>210576699826</v>
      </c>
      <c r="E34" s="514">
        <v>408632</v>
      </c>
      <c r="F34" s="514">
        <v>3007163</v>
      </c>
      <c r="G34" s="514">
        <v>24247826951</v>
      </c>
      <c r="H34" s="514">
        <v>209163489077</v>
      </c>
      <c r="I34" s="514">
        <v>378221</v>
      </c>
      <c r="J34" s="514">
        <v>6451002</v>
      </c>
      <c r="K34" s="514">
        <v>4305834661</v>
      </c>
      <c r="L34" s="514">
        <v>1413210749</v>
      </c>
    </row>
    <row r="35" spans="1:12" s="409" customFormat="1" ht="19.5" customHeight="1">
      <c r="A35" s="357"/>
      <c r="B35" s="356" t="s">
        <v>418</v>
      </c>
      <c r="C35" s="406">
        <v>197818</v>
      </c>
      <c r="D35" s="406">
        <v>103556057762</v>
      </c>
      <c r="E35" s="406">
        <v>197818</v>
      </c>
      <c r="F35" s="406">
        <v>1485438</v>
      </c>
      <c r="G35" s="406">
        <v>12011080600</v>
      </c>
      <c r="H35" s="406">
        <v>102831384080</v>
      </c>
      <c r="I35" s="406">
        <v>190571</v>
      </c>
      <c r="J35" s="406">
        <v>3308229</v>
      </c>
      <c r="K35" s="406">
        <v>2222180414</v>
      </c>
      <c r="L35" s="406">
        <v>724673682</v>
      </c>
    </row>
    <row r="36" spans="1:12" s="409" customFormat="1" ht="19.5" customHeight="1">
      <c r="A36" s="490"/>
      <c r="B36" s="479" t="s">
        <v>419</v>
      </c>
      <c r="C36" s="406">
        <v>101866</v>
      </c>
      <c r="D36" s="406">
        <v>49747323091</v>
      </c>
      <c r="E36" s="406">
        <v>101866</v>
      </c>
      <c r="F36" s="406">
        <v>749013</v>
      </c>
      <c r="G36" s="406">
        <v>5845347496</v>
      </c>
      <c r="H36" s="406">
        <v>49375881701</v>
      </c>
      <c r="I36" s="406">
        <v>96489</v>
      </c>
      <c r="J36" s="406">
        <v>1663254</v>
      </c>
      <c r="K36" s="406">
        <v>1106879280</v>
      </c>
      <c r="L36" s="406">
        <v>371441390</v>
      </c>
    </row>
    <row r="37" spans="1:12" s="409" customFormat="1" ht="19.5" customHeight="1">
      <c r="A37" s="357" t="s">
        <v>457</v>
      </c>
      <c r="B37" s="24" t="s">
        <v>420</v>
      </c>
      <c r="C37" s="406">
        <v>89965</v>
      </c>
      <c r="D37" s="406">
        <v>44780750870</v>
      </c>
      <c r="E37" s="406">
        <v>89965</v>
      </c>
      <c r="F37" s="406">
        <v>600381</v>
      </c>
      <c r="G37" s="406">
        <v>5002686519</v>
      </c>
      <c r="H37" s="406">
        <v>44554225141</v>
      </c>
      <c r="I37" s="406">
        <v>72798</v>
      </c>
      <c r="J37" s="406">
        <v>1077405</v>
      </c>
      <c r="K37" s="406">
        <v>703516029</v>
      </c>
      <c r="L37" s="406">
        <v>226525729</v>
      </c>
    </row>
    <row r="38" spans="1:12" s="409" customFormat="1" ht="19.5" customHeight="1">
      <c r="A38" s="357"/>
      <c r="B38" s="479" t="s">
        <v>421</v>
      </c>
      <c r="C38" s="406">
        <v>6906</v>
      </c>
      <c r="D38" s="406">
        <v>4251296206</v>
      </c>
      <c r="E38" s="406">
        <v>6906</v>
      </c>
      <c r="F38" s="406">
        <v>54326</v>
      </c>
      <c r="G38" s="406">
        <v>487408447</v>
      </c>
      <c r="H38" s="406">
        <v>4223890791</v>
      </c>
      <c r="I38" s="406">
        <v>6700</v>
      </c>
      <c r="J38" s="406">
        <v>122978</v>
      </c>
      <c r="K38" s="406">
        <v>83563495</v>
      </c>
      <c r="L38" s="406">
        <v>27405415</v>
      </c>
    </row>
    <row r="39" spans="1:12" s="409" customFormat="1" ht="19.5" customHeight="1">
      <c r="A39" s="357"/>
      <c r="B39" s="479" t="s">
        <v>422</v>
      </c>
      <c r="C39" s="406">
        <v>3765</v>
      </c>
      <c r="D39" s="406">
        <v>2454117390</v>
      </c>
      <c r="E39" s="406">
        <v>3765</v>
      </c>
      <c r="F39" s="406">
        <v>35721</v>
      </c>
      <c r="G39" s="406">
        <v>276634522</v>
      </c>
      <c r="H39" s="406">
        <v>2435182632</v>
      </c>
      <c r="I39" s="406">
        <v>3630</v>
      </c>
      <c r="J39" s="406">
        <v>84040</v>
      </c>
      <c r="K39" s="406">
        <v>56941668</v>
      </c>
      <c r="L39" s="406">
        <v>18934758</v>
      </c>
    </row>
    <row r="40" spans="1:12" s="409" customFormat="1" ht="19.5" customHeight="1">
      <c r="A40" s="357"/>
      <c r="B40" s="24" t="s">
        <v>237</v>
      </c>
      <c r="C40" s="406">
        <v>1803</v>
      </c>
      <c r="D40" s="406">
        <v>1142772224</v>
      </c>
      <c r="E40" s="406">
        <v>1803</v>
      </c>
      <c r="F40" s="406">
        <v>15543</v>
      </c>
      <c r="G40" s="406">
        <v>132485201</v>
      </c>
      <c r="H40" s="406">
        <v>1134794898</v>
      </c>
      <c r="I40" s="406">
        <v>1748</v>
      </c>
      <c r="J40" s="406">
        <v>35756</v>
      </c>
      <c r="K40" s="406">
        <v>24268046</v>
      </c>
      <c r="L40" s="406">
        <v>7977326</v>
      </c>
    </row>
    <row r="41" spans="1:12" s="409" customFormat="1" ht="19.5" customHeight="1">
      <c r="A41" s="391"/>
      <c r="B41" s="411" t="s">
        <v>405</v>
      </c>
      <c r="C41" s="408">
        <v>6509</v>
      </c>
      <c r="D41" s="408">
        <v>4644382283</v>
      </c>
      <c r="E41" s="408">
        <v>6509</v>
      </c>
      <c r="F41" s="408">
        <v>66741</v>
      </c>
      <c r="G41" s="408">
        <v>492184166</v>
      </c>
      <c r="H41" s="408">
        <v>4608129834</v>
      </c>
      <c r="I41" s="408">
        <v>6285</v>
      </c>
      <c r="J41" s="408">
        <v>159340</v>
      </c>
      <c r="K41" s="408">
        <v>108485729</v>
      </c>
      <c r="L41" s="408">
        <v>36252449</v>
      </c>
    </row>
    <row r="42" spans="1:12" s="409" customFormat="1" ht="19.5" customHeight="1">
      <c r="A42" s="357"/>
      <c r="B42" s="23" t="s">
        <v>526</v>
      </c>
      <c r="C42" s="514">
        <v>1310055</v>
      </c>
      <c r="D42" s="514">
        <v>719357671248</v>
      </c>
      <c r="E42" s="514">
        <v>1310055</v>
      </c>
      <c r="F42" s="514">
        <v>9861481</v>
      </c>
      <c r="G42" s="514">
        <v>82374440738</v>
      </c>
      <c r="H42" s="514">
        <v>714656498042</v>
      </c>
      <c r="I42" s="514">
        <v>1226521</v>
      </c>
      <c r="J42" s="514">
        <v>21297432</v>
      </c>
      <c r="K42" s="514">
        <v>14256637894</v>
      </c>
      <c r="L42" s="514">
        <v>4701173206</v>
      </c>
    </row>
    <row r="43" spans="1:12" s="409" customFormat="1" ht="19.5" customHeight="1">
      <c r="A43" s="357"/>
      <c r="B43" s="356" t="s">
        <v>418</v>
      </c>
      <c r="C43" s="406">
        <v>634771</v>
      </c>
      <c r="D43" s="406">
        <v>350735048964</v>
      </c>
      <c r="E43" s="406">
        <v>634771</v>
      </c>
      <c r="F43" s="406">
        <v>4786445</v>
      </c>
      <c r="G43" s="406">
        <v>40361086827</v>
      </c>
      <c r="H43" s="406">
        <v>348406497044</v>
      </c>
      <c r="I43" s="406">
        <v>610340</v>
      </c>
      <c r="J43" s="406">
        <v>10545666</v>
      </c>
      <c r="K43" s="406">
        <v>7095876578</v>
      </c>
      <c r="L43" s="406">
        <v>2328551920</v>
      </c>
    </row>
    <row r="44" spans="1:12" s="409" customFormat="1" ht="19.5" customHeight="1">
      <c r="A44" s="490"/>
      <c r="B44" s="479" t="s">
        <v>419</v>
      </c>
      <c r="C44" s="406">
        <v>324148</v>
      </c>
      <c r="D44" s="406">
        <v>163808566393</v>
      </c>
      <c r="E44" s="406">
        <v>324148</v>
      </c>
      <c r="F44" s="406">
        <v>2389665</v>
      </c>
      <c r="G44" s="406">
        <v>19267467882</v>
      </c>
      <c r="H44" s="406">
        <v>162635601223</v>
      </c>
      <c r="I44" s="406">
        <v>307131</v>
      </c>
      <c r="J44" s="406">
        <v>5243446</v>
      </c>
      <c r="K44" s="406">
        <v>3492673400</v>
      </c>
      <c r="L44" s="406">
        <v>1172965170</v>
      </c>
    </row>
    <row r="45" spans="1:12" s="409" customFormat="1" ht="19.5" customHeight="1">
      <c r="A45" s="357" t="s">
        <v>458</v>
      </c>
      <c r="B45" s="24" t="s">
        <v>420</v>
      </c>
      <c r="C45" s="406">
        <v>210914</v>
      </c>
      <c r="D45" s="406">
        <v>111589800899</v>
      </c>
      <c r="E45" s="406">
        <v>210914</v>
      </c>
      <c r="F45" s="406">
        <v>1446131</v>
      </c>
      <c r="G45" s="406">
        <v>12439502892</v>
      </c>
      <c r="H45" s="406">
        <v>111029008173</v>
      </c>
      <c r="I45" s="406">
        <v>173457</v>
      </c>
      <c r="J45" s="406">
        <v>2671586</v>
      </c>
      <c r="K45" s="406">
        <v>1741988406</v>
      </c>
      <c r="L45" s="406">
        <v>560792726</v>
      </c>
    </row>
    <row r="46" spans="1:12" s="409" customFormat="1" ht="19.5" customHeight="1">
      <c r="A46" s="357"/>
      <c r="B46" s="479" t="s">
        <v>421</v>
      </c>
      <c r="C46" s="406">
        <v>56898</v>
      </c>
      <c r="D46" s="406">
        <v>36996933687</v>
      </c>
      <c r="E46" s="406">
        <v>56898</v>
      </c>
      <c r="F46" s="406">
        <v>473152</v>
      </c>
      <c r="G46" s="406">
        <v>4143386162</v>
      </c>
      <c r="H46" s="406">
        <v>36757927431</v>
      </c>
      <c r="I46" s="406">
        <v>55110</v>
      </c>
      <c r="J46" s="406">
        <v>1066636</v>
      </c>
      <c r="K46" s="406">
        <v>724120896</v>
      </c>
      <c r="L46" s="406">
        <v>239006256</v>
      </c>
    </row>
    <row r="47" spans="1:12" s="409" customFormat="1" ht="19.5" customHeight="1">
      <c r="A47" s="357"/>
      <c r="B47" s="479" t="s">
        <v>422</v>
      </c>
      <c r="C47" s="406">
        <v>21853</v>
      </c>
      <c r="D47" s="406">
        <v>14509616105</v>
      </c>
      <c r="E47" s="406">
        <v>21853</v>
      </c>
      <c r="F47" s="406">
        <v>204849</v>
      </c>
      <c r="G47" s="406">
        <v>1622622952</v>
      </c>
      <c r="H47" s="406">
        <v>14401565262</v>
      </c>
      <c r="I47" s="406">
        <v>21037</v>
      </c>
      <c r="J47" s="406">
        <v>479332</v>
      </c>
      <c r="K47" s="406">
        <v>324555613</v>
      </c>
      <c r="L47" s="406">
        <v>108050843</v>
      </c>
    </row>
    <row r="48" spans="1:12" s="409" customFormat="1" ht="19.5" customHeight="1">
      <c r="A48" s="357"/>
      <c r="B48" s="24" t="s">
        <v>237</v>
      </c>
      <c r="C48" s="406">
        <v>19289</v>
      </c>
      <c r="D48" s="406">
        <v>12215819173</v>
      </c>
      <c r="E48" s="406">
        <v>19289</v>
      </c>
      <c r="F48" s="406">
        <v>162645</v>
      </c>
      <c r="G48" s="406">
        <v>1407281976</v>
      </c>
      <c r="H48" s="406">
        <v>12133487008</v>
      </c>
      <c r="I48" s="406">
        <v>18698</v>
      </c>
      <c r="J48" s="406">
        <v>366005</v>
      </c>
      <c r="K48" s="406">
        <v>248515225</v>
      </c>
      <c r="L48" s="406">
        <v>82332165</v>
      </c>
    </row>
    <row r="49" spans="1:13" s="409" customFormat="1" ht="19.5" customHeight="1">
      <c r="A49" s="391"/>
      <c r="B49" s="411" t="s">
        <v>405</v>
      </c>
      <c r="C49" s="408">
        <v>42182</v>
      </c>
      <c r="D49" s="408">
        <v>29501886027</v>
      </c>
      <c r="E49" s="408">
        <v>42182</v>
      </c>
      <c r="F49" s="408">
        <v>398594</v>
      </c>
      <c r="G49" s="408">
        <v>3133092047</v>
      </c>
      <c r="H49" s="408">
        <v>29292411901</v>
      </c>
      <c r="I49" s="408">
        <v>40748</v>
      </c>
      <c r="J49" s="408">
        <v>924761</v>
      </c>
      <c r="K49" s="408">
        <v>628907776</v>
      </c>
      <c r="L49" s="408">
        <v>209474126</v>
      </c>
    </row>
    <row r="50" spans="1:13" s="409" customFormat="1">
      <c r="A50" s="82" t="s">
        <v>723</v>
      </c>
      <c r="B50" s="410"/>
    </row>
    <row r="51" spans="1:13" s="409" customFormat="1">
      <c r="A51" s="82" t="s">
        <v>228</v>
      </c>
      <c r="B51" s="410"/>
    </row>
    <row r="52" spans="1:13" s="409" customFormat="1">
      <c r="A52" s="82" t="s">
        <v>242</v>
      </c>
      <c r="B52" s="410"/>
    </row>
    <row r="53" spans="1:13" s="409" customFormat="1">
      <c r="A53" s="82"/>
      <c r="B53" s="410"/>
    </row>
    <row r="54" spans="1:13" s="409" customFormat="1" ht="23.25" customHeight="1">
      <c r="A54" s="484"/>
      <c r="B54" s="480"/>
      <c r="C54" s="485"/>
      <c r="D54" s="485"/>
      <c r="E54" s="82"/>
      <c r="F54" s="82"/>
      <c r="G54" s="82"/>
      <c r="H54" s="82"/>
      <c r="I54" s="82"/>
      <c r="J54" s="82"/>
      <c r="K54" s="82"/>
      <c r="L54" s="82"/>
    </row>
    <row r="55" spans="1:13" ht="19">
      <c r="A55" s="101" t="s">
        <v>283</v>
      </c>
      <c r="B55" s="964" t="s">
        <v>359</v>
      </c>
      <c r="C55" s="964"/>
      <c r="D55" s="964"/>
      <c r="E55" s="964"/>
      <c r="F55" s="964"/>
      <c r="G55" s="964"/>
      <c r="H55" s="964"/>
      <c r="I55" s="964"/>
      <c r="J55" s="964"/>
      <c r="K55" s="964"/>
      <c r="L55" s="964"/>
      <c r="M55" s="119"/>
    </row>
    <row r="56" spans="1:13" s="122" customFormat="1" ht="13">
      <c r="A56" s="120"/>
      <c r="B56" s="121"/>
      <c r="L56" s="8" t="s">
        <v>702</v>
      </c>
    </row>
    <row r="57" spans="1:13" s="395" customFormat="1">
      <c r="A57" s="946" t="s">
        <v>112</v>
      </c>
      <c r="B57" s="947"/>
      <c r="C57" s="943" t="s">
        <v>519</v>
      </c>
      <c r="D57" s="950"/>
      <c r="E57" s="943" t="s">
        <v>197</v>
      </c>
      <c r="F57" s="785"/>
      <c r="G57" s="785"/>
      <c r="H57" s="786"/>
      <c r="I57" s="967" t="s">
        <v>240</v>
      </c>
      <c r="J57" s="968"/>
      <c r="K57" s="968"/>
      <c r="L57" s="968"/>
    </row>
    <row r="58" spans="1:13" s="395" customFormat="1">
      <c r="A58" s="948"/>
      <c r="B58" s="949"/>
      <c r="C58" s="396" t="s">
        <v>520</v>
      </c>
      <c r="D58" s="396" t="s">
        <v>521</v>
      </c>
      <c r="E58" s="396" t="s">
        <v>520</v>
      </c>
      <c r="F58" s="396" t="s">
        <v>543</v>
      </c>
      <c r="G58" s="396" t="s">
        <v>544</v>
      </c>
      <c r="H58" s="396" t="s">
        <v>521</v>
      </c>
      <c r="I58" s="396" t="s">
        <v>520</v>
      </c>
      <c r="J58" s="396" t="s">
        <v>212</v>
      </c>
      <c r="K58" s="396" t="s">
        <v>550</v>
      </c>
      <c r="L58" s="396" t="s">
        <v>521</v>
      </c>
    </row>
    <row r="59" spans="1:13" s="126" customFormat="1" ht="11">
      <c r="A59" s="123"/>
      <c r="B59" s="124"/>
      <c r="C59" s="125" t="s">
        <v>522</v>
      </c>
      <c r="D59" s="125" t="s">
        <v>613</v>
      </c>
      <c r="E59" s="125" t="s">
        <v>522</v>
      </c>
      <c r="F59" s="125" t="s">
        <v>545</v>
      </c>
      <c r="G59" s="125" t="s">
        <v>546</v>
      </c>
      <c r="H59" s="125" t="s">
        <v>613</v>
      </c>
      <c r="I59" s="125" t="s">
        <v>522</v>
      </c>
      <c r="J59" s="125" t="s">
        <v>213</v>
      </c>
      <c r="K59" s="125" t="s">
        <v>613</v>
      </c>
      <c r="L59" s="125" t="s">
        <v>613</v>
      </c>
    </row>
    <row r="60" spans="1:13" s="409" customFormat="1" hidden="1">
      <c r="A60" s="357"/>
      <c r="B60" s="28" t="s">
        <v>526</v>
      </c>
      <c r="C60" s="406">
        <v>0</v>
      </c>
      <c r="D60" s="406">
        <v>0</v>
      </c>
      <c r="E60" s="406">
        <v>0</v>
      </c>
      <c r="F60" s="406">
        <v>0</v>
      </c>
      <c r="G60" s="406">
        <v>0</v>
      </c>
      <c r="H60" s="406">
        <v>0</v>
      </c>
      <c r="I60" s="406">
        <v>0</v>
      </c>
      <c r="J60" s="406">
        <v>0</v>
      </c>
      <c r="K60" s="406">
        <v>0</v>
      </c>
      <c r="L60" s="406">
        <v>0</v>
      </c>
    </row>
    <row r="61" spans="1:13" s="409" customFormat="1" hidden="1">
      <c r="A61" s="357" t="s">
        <v>460</v>
      </c>
      <c r="B61" s="28" t="s">
        <v>238</v>
      </c>
      <c r="C61" s="406">
        <v>0</v>
      </c>
      <c r="D61" s="406">
        <v>0</v>
      </c>
      <c r="E61" s="406">
        <v>0</v>
      </c>
      <c r="F61" s="406">
        <v>0</v>
      </c>
      <c r="G61" s="406">
        <v>0</v>
      </c>
      <c r="H61" s="406">
        <v>0</v>
      </c>
      <c r="I61" s="406">
        <v>0</v>
      </c>
      <c r="J61" s="406">
        <v>0</v>
      </c>
      <c r="K61" s="406">
        <v>0</v>
      </c>
      <c r="L61" s="406">
        <v>0</v>
      </c>
    </row>
    <row r="62" spans="1:13" s="409" customFormat="1" hidden="1">
      <c r="A62" s="359"/>
      <c r="B62" s="28" t="s">
        <v>120</v>
      </c>
      <c r="C62" s="406">
        <v>0</v>
      </c>
      <c r="D62" s="406">
        <v>0</v>
      </c>
      <c r="E62" s="406">
        <v>0</v>
      </c>
      <c r="F62" s="406">
        <v>0</v>
      </c>
      <c r="G62" s="406">
        <v>0</v>
      </c>
      <c r="H62" s="406">
        <v>0</v>
      </c>
      <c r="I62" s="406">
        <v>0</v>
      </c>
      <c r="J62" s="406">
        <v>0</v>
      </c>
      <c r="K62" s="406">
        <v>0</v>
      </c>
      <c r="L62" s="406">
        <v>0</v>
      </c>
    </row>
    <row r="63" spans="1:13" s="409" customFormat="1">
      <c r="A63" s="938" t="s">
        <v>50</v>
      </c>
      <c r="B63" s="939"/>
      <c r="C63" s="408">
        <v>5780</v>
      </c>
      <c r="D63" s="408">
        <v>3030505954</v>
      </c>
      <c r="E63" s="408">
        <v>5780</v>
      </c>
      <c r="F63" s="408">
        <v>43664</v>
      </c>
      <c r="G63" s="408">
        <v>347974466</v>
      </c>
      <c r="H63" s="408">
        <v>3009050783</v>
      </c>
      <c r="I63" s="408">
        <v>5584</v>
      </c>
      <c r="J63" s="408">
        <v>99492</v>
      </c>
      <c r="K63" s="408">
        <v>66388601</v>
      </c>
      <c r="L63" s="408">
        <v>21455171</v>
      </c>
    </row>
    <row r="64" spans="1:13" s="409" customFormat="1" ht="21" customHeight="1">
      <c r="A64" s="960" t="s">
        <v>48</v>
      </c>
      <c r="B64" s="961"/>
      <c r="C64" s="408">
        <v>522790</v>
      </c>
      <c r="D64" s="408">
        <v>369220412478</v>
      </c>
      <c r="E64" s="408">
        <v>522790</v>
      </c>
      <c r="F64" s="408">
        <v>5980897</v>
      </c>
      <c r="G64" s="408">
        <v>36352821381</v>
      </c>
      <c r="H64" s="408">
        <v>359395330898</v>
      </c>
      <c r="I64" s="408">
        <v>495422</v>
      </c>
      <c r="J64" s="408">
        <v>14437906</v>
      </c>
      <c r="K64" s="408">
        <v>9857101598</v>
      </c>
      <c r="L64" s="408">
        <v>9825081580</v>
      </c>
    </row>
    <row r="65" spans="1:12" s="409" customFormat="1" ht="21" customHeight="1">
      <c r="A65" s="960" t="s">
        <v>49</v>
      </c>
      <c r="B65" s="961"/>
      <c r="C65" s="408">
        <v>0</v>
      </c>
      <c r="D65" s="408">
        <v>0</v>
      </c>
      <c r="E65" s="408">
        <v>0</v>
      </c>
      <c r="F65" s="408">
        <v>0</v>
      </c>
      <c r="G65" s="408">
        <v>0</v>
      </c>
      <c r="H65" s="408">
        <v>0</v>
      </c>
      <c r="I65" s="408">
        <v>0</v>
      </c>
      <c r="J65" s="408">
        <v>0</v>
      </c>
      <c r="K65" s="408">
        <v>0</v>
      </c>
      <c r="L65" s="408">
        <v>0</v>
      </c>
    </row>
    <row r="66" spans="1:12" s="409" customFormat="1" ht="21" customHeight="1">
      <c r="A66" s="955" t="s">
        <v>227</v>
      </c>
      <c r="B66" s="399" t="s">
        <v>216</v>
      </c>
      <c r="C66" s="408">
        <v>27268</v>
      </c>
      <c r="D66" s="408">
        <v>7401413413</v>
      </c>
      <c r="E66" s="408">
        <v>27268</v>
      </c>
      <c r="F66" s="408">
        <v>229531</v>
      </c>
      <c r="G66" s="408">
        <v>1457712861</v>
      </c>
      <c r="H66" s="408">
        <v>7291475064</v>
      </c>
      <c r="I66" s="408">
        <v>4964</v>
      </c>
      <c r="J66" s="408">
        <v>155091</v>
      </c>
      <c r="K66" s="408">
        <v>110204495</v>
      </c>
      <c r="L66" s="408">
        <v>109938349</v>
      </c>
    </row>
    <row r="67" spans="1:12" s="409" customFormat="1" ht="21" customHeight="1">
      <c r="A67" s="956"/>
      <c r="B67" s="394" t="s">
        <v>529</v>
      </c>
      <c r="C67" s="408">
        <v>8430</v>
      </c>
      <c r="D67" s="408">
        <v>786120466</v>
      </c>
      <c r="E67" s="408">
        <v>8430</v>
      </c>
      <c r="F67" s="408">
        <v>80040</v>
      </c>
      <c r="G67" s="408">
        <v>1355049167</v>
      </c>
      <c r="H67" s="408">
        <v>784508859</v>
      </c>
      <c r="I67" s="408">
        <v>110</v>
      </c>
      <c r="J67" s="408">
        <v>2478</v>
      </c>
      <c r="K67" s="408">
        <v>1631147</v>
      </c>
      <c r="L67" s="408">
        <v>1611607</v>
      </c>
    </row>
    <row r="68" spans="1:12" s="409" customFormat="1" ht="21" customHeight="1">
      <c r="A68" s="956"/>
      <c r="B68" s="394" t="s">
        <v>217</v>
      </c>
      <c r="C68" s="408">
        <v>23</v>
      </c>
      <c r="D68" s="408">
        <v>351776</v>
      </c>
      <c r="E68" s="408">
        <v>23</v>
      </c>
      <c r="F68" s="408">
        <v>49</v>
      </c>
      <c r="G68" s="408">
        <v>257362</v>
      </c>
      <c r="H68" s="408">
        <v>351776</v>
      </c>
      <c r="I68" s="408">
        <v>0</v>
      </c>
      <c r="J68" s="408">
        <v>0</v>
      </c>
      <c r="K68" s="408">
        <v>0</v>
      </c>
      <c r="L68" s="408">
        <v>0</v>
      </c>
    </row>
    <row r="69" spans="1:12" s="409" customFormat="1" ht="21" customHeight="1">
      <c r="A69" s="957"/>
      <c r="B69" s="402" t="s">
        <v>236</v>
      </c>
      <c r="C69" s="408">
        <v>8</v>
      </c>
      <c r="D69" s="408">
        <v>932227</v>
      </c>
      <c r="E69" s="408">
        <v>8</v>
      </c>
      <c r="F69" s="408">
        <v>185</v>
      </c>
      <c r="G69" s="408">
        <v>670470</v>
      </c>
      <c r="H69" s="408">
        <v>932227</v>
      </c>
      <c r="I69" s="408">
        <v>0</v>
      </c>
      <c r="J69" s="408">
        <v>0</v>
      </c>
      <c r="K69" s="408">
        <v>0</v>
      </c>
      <c r="L69" s="408">
        <v>0</v>
      </c>
    </row>
    <row r="70" spans="1:12" s="409" customFormat="1" ht="21" customHeight="1">
      <c r="A70" s="958" t="s">
        <v>194</v>
      </c>
      <c r="B70" s="398" t="s">
        <v>195</v>
      </c>
      <c r="C70" s="408">
        <v>0</v>
      </c>
      <c r="D70" s="408">
        <v>0</v>
      </c>
      <c r="E70" s="408">
        <v>0</v>
      </c>
      <c r="F70" s="408">
        <v>0</v>
      </c>
      <c r="G70" s="408">
        <v>0</v>
      </c>
      <c r="H70" s="408">
        <v>0</v>
      </c>
      <c r="I70" s="408">
        <v>0</v>
      </c>
      <c r="J70" s="408">
        <v>0</v>
      </c>
      <c r="K70" s="408">
        <v>0</v>
      </c>
      <c r="L70" s="408">
        <v>0</v>
      </c>
    </row>
    <row r="71" spans="1:12" s="409" customFormat="1" ht="21" customHeight="1">
      <c r="A71" s="959"/>
      <c r="B71" s="414" t="s">
        <v>144</v>
      </c>
      <c r="C71" s="408">
        <v>342</v>
      </c>
      <c r="D71" s="408">
        <v>34101745</v>
      </c>
      <c r="E71" s="408">
        <v>342</v>
      </c>
      <c r="F71" s="408">
        <v>7947</v>
      </c>
      <c r="G71" s="408">
        <v>36133910</v>
      </c>
      <c r="H71" s="408">
        <v>25740585</v>
      </c>
      <c r="I71" s="408">
        <v>326</v>
      </c>
      <c r="J71" s="408">
        <v>18341</v>
      </c>
      <c r="K71" s="408">
        <v>12016312</v>
      </c>
      <c r="L71" s="408">
        <v>8361160</v>
      </c>
    </row>
    <row r="72" spans="1:12" s="409" customFormat="1" ht="21" customHeight="1">
      <c r="A72" s="940" t="s">
        <v>113</v>
      </c>
      <c r="B72" s="129" t="s">
        <v>533</v>
      </c>
      <c r="C72" s="408">
        <v>120</v>
      </c>
      <c r="D72" s="408">
        <v>82866670</v>
      </c>
      <c r="E72" s="408">
        <v>120</v>
      </c>
      <c r="F72" s="408">
        <v>1190</v>
      </c>
      <c r="G72" s="408">
        <v>8080144</v>
      </c>
      <c r="H72" s="408">
        <v>80801440</v>
      </c>
      <c r="I72" s="408">
        <v>116</v>
      </c>
      <c r="J72" s="408">
        <v>3003</v>
      </c>
      <c r="K72" s="408">
        <v>2065230</v>
      </c>
      <c r="L72" s="408">
        <v>2065230</v>
      </c>
    </row>
    <row r="73" spans="1:12" s="409" customFormat="1" ht="21" customHeight="1">
      <c r="A73" s="942"/>
      <c r="B73" s="393" t="s">
        <v>198</v>
      </c>
      <c r="C73" s="408">
        <v>939</v>
      </c>
      <c r="D73" s="408">
        <v>671251823</v>
      </c>
      <c r="E73" s="408">
        <v>939</v>
      </c>
      <c r="F73" s="408">
        <v>11938</v>
      </c>
      <c r="G73" s="408">
        <v>65681203</v>
      </c>
      <c r="H73" s="408">
        <v>651010310</v>
      </c>
      <c r="I73" s="408">
        <v>902</v>
      </c>
      <c r="J73" s="408">
        <v>29707</v>
      </c>
      <c r="K73" s="408">
        <v>20343025</v>
      </c>
      <c r="L73" s="408">
        <v>20241513</v>
      </c>
    </row>
    <row r="74" spans="1:12" s="409" customFormat="1" ht="21" customHeight="1">
      <c r="A74" s="400" t="s">
        <v>114</v>
      </c>
      <c r="B74" s="401" t="s">
        <v>535</v>
      </c>
      <c r="C74" s="408">
        <v>23</v>
      </c>
      <c r="D74" s="408">
        <v>9671943</v>
      </c>
      <c r="E74" s="408">
        <v>23</v>
      </c>
      <c r="F74" s="408">
        <v>246</v>
      </c>
      <c r="G74" s="408">
        <v>1426155</v>
      </c>
      <c r="H74" s="408">
        <v>9342136</v>
      </c>
      <c r="I74" s="408">
        <v>20</v>
      </c>
      <c r="J74" s="408">
        <v>565</v>
      </c>
      <c r="K74" s="408">
        <v>374375</v>
      </c>
      <c r="L74" s="408">
        <v>329807</v>
      </c>
    </row>
    <row r="75" spans="1:12" s="409" customFormat="1" ht="21" customHeight="1">
      <c r="A75" s="951" t="s">
        <v>51</v>
      </c>
      <c r="B75" s="952"/>
      <c r="C75" s="408">
        <v>0</v>
      </c>
      <c r="D75" s="408">
        <v>0</v>
      </c>
      <c r="E75" s="408">
        <v>0</v>
      </c>
      <c r="F75" s="408">
        <v>0</v>
      </c>
      <c r="G75" s="408">
        <v>0</v>
      </c>
      <c r="H75" s="408">
        <v>0</v>
      </c>
      <c r="I75" s="408">
        <v>0</v>
      </c>
      <c r="J75" s="408">
        <v>0</v>
      </c>
      <c r="K75" s="408">
        <v>0</v>
      </c>
      <c r="L75" s="408">
        <v>0</v>
      </c>
    </row>
    <row r="76" spans="1:12" s="409" customFormat="1" ht="21" customHeight="1">
      <c r="A76" s="938" t="s">
        <v>52</v>
      </c>
      <c r="B76" s="939"/>
      <c r="C76" s="408">
        <v>54594</v>
      </c>
      <c r="D76" s="408">
        <v>6329492419</v>
      </c>
      <c r="E76" s="408">
        <v>54594</v>
      </c>
      <c r="F76" s="408">
        <v>1000621</v>
      </c>
      <c r="G76" s="408">
        <v>9504793533</v>
      </c>
      <c r="H76" s="408">
        <v>5425850021</v>
      </c>
      <c r="I76" s="408">
        <v>47384</v>
      </c>
      <c r="J76" s="408">
        <v>1958779</v>
      </c>
      <c r="K76" s="408">
        <v>1278465179</v>
      </c>
      <c r="L76" s="408">
        <v>903642398</v>
      </c>
    </row>
    <row r="77" spans="1:12" s="409" customFormat="1" ht="21" customHeight="1">
      <c r="A77" s="938" t="s">
        <v>398</v>
      </c>
      <c r="B77" s="939"/>
      <c r="C77" s="408">
        <v>1718</v>
      </c>
      <c r="D77" s="408">
        <v>1218859700</v>
      </c>
      <c r="E77" s="408">
        <v>1718</v>
      </c>
      <c r="F77" s="408">
        <v>19877</v>
      </c>
      <c r="G77" s="408">
        <v>118947001</v>
      </c>
      <c r="H77" s="408">
        <v>1187861590</v>
      </c>
      <c r="I77" s="408">
        <v>1624</v>
      </c>
      <c r="J77" s="408">
        <v>45980</v>
      </c>
      <c r="K77" s="408">
        <v>31015370</v>
      </c>
      <c r="L77" s="408">
        <v>30998110</v>
      </c>
    </row>
    <row r="78" spans="1:12" s="409" customFormat="1" ht="21" customHeight="1">
      <c r="A78" s="940" t="s">
        <v>115</v>
      </c>
      <c r="B78" s="464" t="s">
        <v>388</v>
      </c>
      <c r="C78" s="408">
        <v>544</v>
      </c>
      <c r="D78" s="408">
        <v>6563484</v>
      </c>
      <c r="E78" s="408">
        <v>544</v>
      </c>
      <c r="F78" s="408">
        <v>1655</v>
      </c>
      <c r="G78" s="408">
        <v>2979995</v>
      </c>
      <c r="H78" s="408">
        <v>6563484</v>
      </c>
      <c r="I78" s="408">
        <v>0</v>
      </c>
      <c r="J78" s="408">
        <v>0</v>
      </c>
      <c r="K78" s="408">
        <v>0</v>
      </c>
      <c r="L78" s="408">
        <v>0</v>
      </c>
    </row>
    <row r="79" spans="1:12" s="409" customFormat="1" ht="21" customHeight="1">
      <c r="A79" s="941"/>
      <c r="B79" s="402" t="s">
        <v>389</v>
      </c>
      <c r="C79" s="408">
        <v>49</v>
      </c>
      <c r="D79" s="408">
        <v>15178773</v>
      </c>
      <c r="E79" s="408">
        <v>49</v>
      </c>
      <c r="F79" s="408">
        <v>511</v>
      </c>
      <c r="G79" s="408">
        <v>3936587</v>
      </c>
      <c r="H79" s="408">
        <v>14537487</v>
      </c>
      <c r="I79" s="408">
        <v>44</v>
      </c>
      <c r="J79" s="408">
        <v>1206</v>
      </c>
      <c r="K79" s="408">
        <v>794731</v>
      </c>
      <c r="L79" s="408">
        <v>641286</v>
      </c>
    </row>
    <row r="80" spans="1:12" s="409" customFormat="1" ht="21" customHeight="1">
      <c r="A80" s="941"/>
      <c r="B80" s="402" t="s">
        <v>540</v>
      </c>
      <c r="C80" s="408">
        <v>1501764</v>
      </c>
      <c r="D80" s="408">
        <v>8708680558</v>
      </c>
      <c r="E80" s="408">
        <v>1501764</v>
      </c>
      <c r="F80" s="408">
        <v>1720177</v>
      </c>
      <c r="G80" s="408">
        <v>2304835542</v>
      </c>
      <c r="H80" s="408">
        <v>8664470927</v>
      </c>
      <c r="I80" s="408">
        <v>4009</v>
      </c>
      <c r="J80" s="408">
        <v>86598</v>
      </c>
      <c r="K80" s="408">
        <v>57955280</v>
      </c>
      <c r="L80" s="408">
        <v>44209631</v>
      </c>
    </row>
    <row r="81" spans="1:12" s="409" customFormat="1" ht="21" customHeight="1">
      <c r="A81" s="942"/>
      <c r="B81" s="393" t="s">
        <v>541</v>
      </c>
      <c r="C81" s="408">
        <v>0</v>
      </c>
      <c r="D81" s="408">
        <v>0</v>
      </c>
      <c r="E81" s="408">
        <v>0</v>
      </c>
      <c r="F81" s="408">
        <v>0</v>
      </c>
      <c r="G81" s="408">
        <v>0</v>
      </c>
      <c r="H81" s="408">
        <v>0</v>
      </c>
      <c r="I81" s="408">
        <v>0</v>
      </c>
      <c r="J81" s="408">
        <v>0</v>
      </c>
      <c r="K81" s="408">
        <v>0</v>
      </c>
      <c r="L81" s="408">
        <v>0</v>
      </c>
    </row>
    <row r="82" spans="1:12" s="409" customFormat="1" ht="21" customHeight="1">
      <c r="A82" s="953" t="s">
        <v>399</v>
      </c>
      <c r="B82" s="954"/>
      <c r="C82" s="408">
        <v>0</v>
      </c>
      <c r="D82" s="408">
        <v>0</v>
      </c>
      <c r="E82" s="408">
        <v>0</v>
      </c>
      <c r="F82" s="408">
        <v>0</v>
      </c>
      <c r="G82" s="408">
        <v>0</v>
      </c>
      <c r="H82" s="408">
        <v>0</v>
      </c>
      <c r="I82" s="408">
        <v>0</v>
      </c>
      <c r="J82" s="408">
        <v>0</v>
      </c>
      <c r="K82" s="408">
        <v>0</v>
      </c>
      <c r="L82" s="408">
        <v>0</v>
      </c>
    </row>
    <row r="83" spans="1:12" s="409" customFormat="1" ht="21" customHeight="1">
      <c r="A83" s="938" t="s">
        <v>691</v>
      </c>
      <c r="B83" s="939"/>
      <c r="C83" s="408">
        <v>1221</v>
      </c>
      <c r="D83" s="408">
        <v>66392430</v>
      </c>
      <c r="E83" s="408">
        <v>1221</v>
      </c>
      <c r="F83" s="408">
        <v>10316</v>
      </c>
      <c r="G83" s="408">
        <v>75317957</v>
      </c>
      <c r="H83" s="408">
        <v>66392430</v>
      </c>
      <c r="I83" s="408">
        <v>0</v>
      </c>
      <c r="J83" s="408">
        <v>0</v>
      </c>
      <c r="K83" s="408">
        <v>0</v>
      </c>
      <c r="L83" s="408">
        <v>0</v>
      </c>
    </row>
    <row r="84" spans="1:12" s="409" customFormat="1" ht="8.25" hidden="1" customHeight="1">
      <c r="A84" s="938" t="s">
        <v>54</v>
      </c>
      <c r="B84" s="939"/>
      <c r="C84" s="408">
        <v>0</v>
      </c>
      <c r="D84" s="408">
        <v>0</v>
      </c>
      <c r="E84" s="408">
        <v>0</v>
      </c>
      <c r="F84" s="408">
        <v>0</v>
      </c>
      <c r="G84" s="408">
        <v>0</v>
      </c>
      <c r="H84" s="408">
        <v>0</v>
      </c>
      <c r="I84" s="408">
        <v>0</v>
      </c>
      <c r="J84" s="408">
        <v>0</v>
      </c>
      <c r="K84" s="408">
        <v>0</v>
      </c>
      <c r="L84" s="408">
        <v>0</v>
      </c>
    </row>
    <row r="85" spans="1:12" s="409" customFormat="1" ht="21" customHeight="1">
      <c r="A85" s="951" t="s">
        <v>201</v>
      </c>
      <c r="B85" s="952"/>
      <c r="C85" s="408">
        <v>2307</v>
      </c>
      <c r="D85" s="408">
        <v>165022762</v>
      </c>
      <c r="E85" s="408">
        <v>2307</v>
      </c>
      <c r="F85" s="408">
        <v>21186</v>
      </c>
      <c r="G85" s="408">
        <v>226951162</v>
      </c>
      <c r="H85" s="408">
        <v>141926572</v>
      </c>
      <c r="I85" s="408">
        <v>2173</v>
      </c>
      <c r="J85" s="408">
        <v>50369</v>
      </c>
      <c r="K85" s="408">
        <v>34261441</v>
      </c>
      <c r="L85" s="408">
        <v>23096190</v>
      </c>
    </row>
    <row r="86" spans="1:12" s="409" customFormat="1" ht="21" customHeight="1">
      <c r="A86" s="938" t="s">
        <v>53</v>
      </c>
      <c r="B86" s="939"/>
      <c r="C86" s="408">
        <v>60571</v>
      </c>
      <c r="D86" s="408">
        <v>5007584064</v>
      </c>
      <c r="E86" s="408">
        <v>60571</v>
      </c>
      <c r="F86" s="408">
        <v>627958</v>
      </c>
      <c r="G86" s="408">
        <v>6478450399</v>
      </c>
      <c r="H86" s="408">
        <v>4833298500</v>
      </c>
      <c r="I86" s="408">
        <v>49751</v>
      </c>
      <c r="J86" s="408">
        <v>1280300</v>
      </c>
      <c r="K86" s="408">
        <v>841210993</v>
      </c>
      <c r="L86" s="408">
        <v>174285564</v>
      </c>
    </row>
    <row r="87" spans="1:12" s="409" customFormat="1" ht="21" customHeight="1">
      <c r="A87" s="951" t="s">
        <v>202</v>
      </c>
      <c r="B87" s="952"/>
      <c r="C87" s="408">
        <v>3106</v>
      </c>
      <c r="D87" s="408">
        <v>1350719086</v>
      </c>
      <c r="E87" s="408">
        <v>3106</v>
      </c>
      <c r="F87" s="408">
        <v>25245</v>
      </c>
      <c r="G87" s="408">
        <v>185069136</v>
      </c>
      <c r="H87" s="408">
        <v>1317124808</v>
      </c>
      <c r="I87" s="408">
        <v>2775</v>
      </c>
      <c r="J87" s="408">
        <v>56676</v>
      </c>
      <c r="K87" s="408">
        <v>37024246</v>
      </c>
      <c r="L87" s="408">
        <v>33594278</v>
      </c>
    </row>
    <row r="88" spans="1:12" s="409" customFormat="1" ht="21" customHeight="1">
      <c r="A88" s="938" t="s">
        <v>168</v>
      </c>
      <c r="B88" s="962"/>
      <c r="C88" s="408">
        <v>84085</v>
      </c>
      <c r="D88" s="408">
        <v>8948411442</v>
      </c>
      <c r="E88" s="408">
        <v>84085</v>
      </c>
      <c r="F88" s="408">
        <v>875834</v>
      </c>
      <c r="G88" s="408">
        <v>6303082394</v>
      </c>
      <c r="H88" s="408">
        <v>8846977576</v>
      </c>
      <c r="I88" s="408">
        <v>4796</v>
      </c>
      <c r="J88" s="408">
        <v>150449</v>
      </c>
      <c r="K88" s="408">
        <v>102556430</v>
      </c>
      <c r="L88" s="408">
        <v>101433866</v>
      </c>
    </row>
    <row r="89" spans="1:12" s="409" customFormat="1" ht="21" customHeight="1">
      <c r="A89" s="938" t="s">
        <v>147</v>
      </c>
      <c r="B89" s="963"/>
      <c r="C89" s="408">
        <v>4</v>
      </c>
      <c r="D89" s="408">
        <v>42954</v>
      </c>
      <c r="E89" s="408">
        <v>4</v>
      </c>
      <c r="F89" s="408">
        <v>6</v>
      </c>
      <c r="G89" s="408">
        <v>14318</v>
      </c>
      <c r="H89" s="408">
        <v>42954</v>
      </c>
      <c r="I89" s="408">
        <v>0</v>
      </c>
      <c r="J89" s="408">
        <v>0</v>
      </c>
      <c r="K89" s="408">
        <v>0</v>
      </c>
      <c r="L89" s="408">
        <v>0</v>
      </c>
    </row>
    <row r="90" spans="1:12" s="409" customFormat="1" ht="21" customHeight="1">
      <c r="A90" s="938" t="s">
        <v>196</v>
      </c>
      <c r="B90" s="963"/>
      <c r="C90" s="408">
        <v>287</v>
      </c>
      <c r="D90" s="408">
        <v>44672755</v>
      </c>
      <c r="E90" s="408">
        <v>287</v>
      </c>
      <c r="F90" s="408">
        <v>2596</v>
      </c>
      <c r="G90" s="408">
        <v>17757225</v>
      </c>
      <c r="H90" s="408">
        <v>41908375</v>
      </c>
      <c r="I90" s="408">
        <v>257</v>
      </c>
      <c r="J90" s="408">
        <v>5689</v>
      </c>
      <c r="K90" s="408">
        <v>3778954</v>
      </c>
      <c r="L90" s="408">
        <v>2764380</v>
      </c>
    </row>
    <row r="91" spans="1:12" s="409" customFormat="1" ht="21" customHeight="1">
      <c r="A91" s="938" t="s">
        <v>116</v>
      </c>
      <c r="B91" s="962"/>
      <c r="C91" s="408">
        <v>505066</v>
      </c>
      <c r="D91" s="408">
        <v>26101391139.5</v>
      </c>
      <c r="E91" s="408">
        <v>505066</v>
      </c>
      <c r="F91" s="408">
        <v>3131504</v>
      </c>
      <c r="G91" s="408">
        <v>25060049152</v>
      </c>
      <c r="H91" s="408">
        <v>25781290200.5</v>
      </c>
      <c r="I91" s="408">
        <v>58520</v>
      </c>
      <c r="J91" s="408">
        <v>764832</v>
      </c>
      <c r="K91" s="408">
        <v>502521069</v>
      </c>
      <c r="L91" s="408">
        <v>320100939</v>
      </c>
    </row>
    <row r="92" spans="1:12" s="409" customFormat="1">
      <c r="A92" s="82" t="s">
        <v>723</v>
      </c>
      <c r="B92" s="410"/>
    </row>
    <row r="93" spans="1:12" s="409" customFormat="1">
      <c r="A93" s="82" t="s">
        <v>228</v>
      </c>
      <c r="B93" s="410"/>
    </row>
    <row r="94" spans="1:12" s="409" customFormat="1">
      <c r="A94" s="82" t="s">
        <v>242</v>
      </c>
      <c r="B94" s="410"/>
    </row>
    <row r="95" spans="1:12" s="82" customFormat="1">
      <c r="B95" s="117"/>
    </row>
    <row r="96" spans="1:12" s="82" customFormat="1">
      <c r="B96" s="117"/>
    </row>
    <row r="97" spans="2:2" s="82" customFormat="1">
      <c r="B97" s="117"/>
    </row>
    <row r="98" spans="2:2" s="82" customFormat="1">
      <c r="B98" s="117"/>
    </row>
    <row r="99" spans="2:2" s="82" customFormat="1">
      <c r="B99" s="117"/>
    </row>
    <row r="100" spans="2:2" s="82" customFormat="1">
      <c r="B100" s="117"/>
    </row>
    <row r="101" spans="2:2" s="82" customFormat="1">
      <c r="B101" s="117"/>
    </row>
    <row r="102" spans="2:2" s="82" customFormat="1">
      <c r="B102" s="117"/>
    </row>
    <row r="103" spans="2:2" s="82" customFormat="1">
      <c r="B103" s="117"/>
    </row>
    <row r="104" spans="2:2" s="82" customFormat="1">
      <c r="B104" s="117"/>
    </row>
    <row r="105" spans="2:2" s="82" customFormat="1">
      <c r="B105" s="117"/>
    </row>
    <row r="106" spans="2:2" s="82" customFormat="1">
      <c r="B106" s="117"/>
    </row>
    <row r="107" spans="2:2" s="82" customFormat="1">
      <c r="B107" s="117"/>
    </row>
    <row r="108" spans="2:2" s="82" customFormat="1">
      <c r="B108" s="117"/>
    </row>
    <row r="109" spans="2:2" s="82" customFormat="1">
      <c r="B109" s="117"/>
    </row>
    <row r="110" spans="2:2" s="82" customFormat="1">
      <c r="B110" s="117"/>
    </row>
    <row r="111" spans="2:2" s="82" customFormat="1">
      <c r="B111" s="117"/>
    </row>
    <row r="112" spans="2:2" s="82" customFormat="1">
      <c r="B112" s="117"/>
    </row>
    <row r="113" spans="2:2" s="82" customFormat="1">
      <c r="B113" s="117"/>
    </row>
    <row r="114" spans="2:2" s="82" customFormat="1">
      <c r="B114" s="117"/>
    </row>
    <row r="115" spans="2:2" s="82" customFormat="1">
      <c r="B115" s="117"/>
    </row>
    <row r="116" spans="2:2" s="82" customFormat="1">
      <c r="B116" s="117"/>
    </row>
    <row r="117" spans="2:2" s="82" customFormat="1">
      <c r="B117" s="117"/>
    </row>
    <row r="118" spans="2:2" s="82" customFormat="1">
      <c r="B118" s="117"/>
    </row>
    <row r="119" spans="2:2" s="82" customFormat="1">
      <c r="B119" s="117"/>
    </row>
    <row r="120" spans="2:2" s="82" customFormat="1">
      <c r="B120" s="117"/>
    </row>
    <row r="121" spans="2:2" s="82" customFormat="1">
      <c r="B121" s="117"/>
    </row>
    <row r="122" spans="2:2" s="82" customFormat="1">
      <c r="B122" s="117"/>
    </row>
    <row r="123" spans="2:2" s="82" customFormat="1">
      <c r="B123" s="117"/>
    </row>
  </sheetData>
  <customSheetViews>
    <customSheetView guid="{6F28069D-A7F4-41D2-AA1B-4487F97E36F1}" showPageBreaks="1" fitToPage="1" printArea="1" showRuler="0" topLeftCell="A19">
      <selection activeCell="A72" sqref="A72:A73"/>
      <pageMargins left="0.39370078740157483" right="0" top="0.39370078740157483" bottom="0" header="0.19685039370078741" footer="0"/>
      <printOptions horizontalCentered="1"/>
      <pageSetup paperSize="8" scale="92" orientation="landscape" horizontalDpi="4294967292" r:id="rId1"/>
      <headerFooter alignWithMargins="0"/>
    </customSheetView>
  </customSheetViews>
  <mergeCells count="33">
    <mergeCell ref="B2:L2"/>
    <mergeCell ref="A7:B7"/>
    <mergeCell ref="A8:B8"/>
    <mergeCell ref="I4:L4"/>
    <mergeCell ref="A65:B65"/>
    <mergeCell ref="A63:B63"/>
    <mergeCell ref="B55:L55"/>
    <mergeCell ref="A57:B58"/>
    <mergeCell ref="C57:D57"/>
    <mergeCell ref="E57:H57"/>
    <mergeCell ref="I57:L57"/>
    <mergeCell ref="A91:B91"/>
    <mergeCell ref="A86:B86"/>
    <mergeCell ref="A87:B87"/>
    <mergeCell ref="A84:B84"/>
    <mergeCell ref="A85:B85"/>
    <mergeCell ref="A90:B90"/>
    <mergeCell ref="A89:B89"/>
    <mergeCell ref="A88:B88"/>
    <mergeCell ref="A83:B83"/>
    <mergeCell ref="A78:A81"/>
    <mergeCell ref="E4:H4"/>
    <mergeCell ref="A9:B9"/>
    <mergeCell ref="A4:B5"/>
    <mergeCell ref="C4:D4"/>
    <mergeCell ref="A75:B75"/>
    <mergeCell ref="A76:B76"/>
    <mergeCell ref="A77:B77"/>
    <mergeCell ref="A82:B82"/>
    <mergeCell ref="A72:A73"/>
    <mergeCell ref="A66:A69"/>
    <mergeCell ref="A70:A71"/>
    <mergeCell ref="A64:B64"/>
  </mergeCells>
  <phoneticPr fontId="6"/>
  <printOptions horizontalCentered="1"/>
  <pageMargins left="0.39370078740157483" right="0" top="0.39370078740157483" bottom="0" header="0.19685039370078741" footer="0"/>
  <pageSetup paperSize="9" scale="64" orientation="landscape" horizontalDpi="4294967292"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L61"/>
  <sheetViews>
    <sheetView zoomScaleNormal="100" workbookViewId="0">
      <pane xSplit="1" ySplit="9" topLeftCell="B10" activePane="bottomRight" state="frozen"/>
      <selection sqref="A1:R1"/>
      <selection pane="topRight" sqref="A1:R1"/>
      <selection pane="bottomLeft" sqref="A1:R1"/>
      <selection pane="bottomRight"/>
    </sheetView>
  </sheetViews>
  <sheetFormatPr defaultColWidth="9" defaultRowHeight="13"/>
  <cols>
    <col min="1" max="1" width="13.6328125" style="102" customWidth="1"/>
    <col min="2" max="7" width="14.7265625" style="102" customWidth="1"/>
    <col min="8" max="8" width="14.7265625" style="102" hidden="1" customWidth="1"/>
    <col min="9" max="12" width="18.6328125" style="102" customWidth="1"/>
    <col min="13" max="16384" width="9" style="102"/>
  </cols>
  <sheetData>
    <row r="1" spans="1:12" ht="30" customHeight="1">
      <c r="A1" s="332" t="s">
        <v>556</v>
      </c>
      <c r="B1" s="332"/>
      <c r="C1" s="332"/>
      <c r="D1" s="332"/>
      <c r="E1" s="332"/>
      <c r="F1" s="332"/>
      <c r="G1" s="332"/>
      <c r="H1" s="332"/>
      <c r="I1" s="332"/>
      <c r="J1" s="332"/>
      <c r="K1" s="332"/>
      <c r="L1" s="332"/>
    </row>
    <row r="2" spans="1:12" ht="18" customHeight="1">
      <c r="I2" s="346"/>
      <c r="L2" s="8" t="s">
        <v>702</v>
      </c>
    </row>
    <row r="3" spans="1:12" ht="20.25" customHeight="1">
      <c r="A3" s="763" t="s">
        <v>462</v>
      </c>
      <c r="B3" s="347"/>
      <c r="C3" s="348" t="s">
        <v>516</v>
      </c>
      <c r="D3" s="348"/>
      <c r="E3" s="348"/>
      <c r="F3" s="348"/>
      <c r="G3" s="349"/>
      <c r="H3" s="349"/>
      <c r="I3" s="348" t="s">
        <v>518</v>
      </c>
      <c r="J3" s="348"/>
      <c r="K3" s="348"/>
      <c r="L3" s="349"/>
    </row>
    <row r="4" spans="1:12" ht="20.25" customHeight="1">
      <c r="A4" s="761"/>
      <c r="B4" s="764" t="s">
        <v>440</v>
      </c>
      <c r="C4" s="764" t="s">
        <v>439</v>
      </c>
      <c r="D4" s="761" t="s">
        <v>463</v>
      </c>
      <c r="E4" s="761" t="s">
        <v>464</v>
      </c>
      <c r="F4" s="761" t="s">
        <v>391</v>
      </c>
      <c r="G4" s="761" t="s">
        <v>465</v>
      </c>
      <c r="H4" s="761" t="s">
        <v>646</v>
      </c>
      <c r="I4" s="757" t="s">
        <v>466</v>
      </c>
      <c r="J4" s="757" t="s">
        <v>467</v>
      </c>
      <c r="K4" s="757" t="s">
        <v>468</v>
      </c>
      <c r="L4" s="759" t="s">
        <v>163</v>
      </c>
    </row>
    <row r="5" spans="1:12" ht="20.25" customHeight="1">
      <c r="A5" s="762"/>
      <c r="B5" s="760"/>
      <c r="C5" s="760"/>
      <c r="D5" s="762"/>
      <c r="E5" s="762"/>
      <c r="F5" s="762"/>
      <c r="G5" s="762"/>
      <c r="H5" s="762"/>
      <c r="I5" s="758"/>
      <c r="J5" s="758"/>
      <c r="K5" s="758"/>
      <c r="L5" s="760"/>
    </row>
    <row r="6" spans="1:12">
      <c r="A6" s="333"/>
      <c r="B6" s="334"/>
      <c r="C6" s="334"/>
      <c r="D6" s="334"/>
      <c r="E6" s="335"/>
      <c r="F6" s="334"/>
      <c r="G6" s="333"/>
      <c r="H6" s="334"/>
      <c r="I6" s="335"/>
      <c r="J6" s="334"/>
      <c r="K6" s="335"/>
      <c r="L6" s="334"/>
    </row>
    <row r="7" spans="1:12" ht="19" customHeight="1">
      <c r="A7" s="153" t="s">
        <v>703</v>
      </c>
      <c r="B7" s="494">
        <v>1</v>
      </c>
      <c r="C7" s="336">
        <v>1</v>
      </c>
      <c r="D7" s="337">
        <v>1012</v>
      </c>
      <c r="E7" s="179">
        <v>1416</v>
      </c>
      <c r="F7" s="179">
        <v>156</v>
      </c>
      <c r="G7" s="180">
        <v>907</v>
      </c>
      <c r="H7" s="179"/>
      <c r="I7" s="350">
        <v>93778</v>
      </c>
      <c r="J7" s="350">
        <v>68624</v>
      </c>
      <c r="K7" s="350">
        <v>58185</v>
      </c>
      <c r="L7" s="350">
        <v>9876</v>
      </c>
    </row>
    <row r="8" spans="1:12" ht="19" customHeight="1">
      <c r="A8" s="153" t="s">
        <v>704</v>
      </c>
      <c r="B8" s="494">
        <v>1</v>
      </c>
      <c r="C8" s="336">
        <v>1</v>
      </c>
      <c r="D8" s="337">
        <v>1004</v>
      </c>
      <c r="E8" s="179">
        <v>1414</v>
      </c>
      <c r="F8" s="179">
        <v>157</v>
      </c>
      <c r="G8" s="180">
        <v>908</v>
      </c>
      <c r="H8" s="179"/>
      <c r="I8" s="350">
        <v>93826</v>
      </c>
      <c r="J8" s="350">
        <v>68191</v>
      </c>
      <c r="K8" s="350">
        <v>58907</v>
      </c>
      <c r="L8" s="350">
        <v>10808</v>
      </c>
    </row>
    <row r="9" spans="1:12" ht="19" customHeight="1">
      <c r="A9" s="158" t="s">
        <v>705</v>
      </c>
      <c r="B9" s="338">
        <v>1</v>
      </c>
      <c r="C9" s="338">
        <v>1</v>
      </c>
      <c r="D9" s="182">
        <v>1001</v>
      </c>
      <c r="E9" s="183">
        <v>1411</v>
      </c>
      <c r="F9" s="182">
        <v>157</v>
      </c>
      <c r="G9" s="183">
        <v>908</v>
      </c>
      <c r="H9" s="182"/>
      <c r="I9" s="328">
        <v>94068</v>
      </c>
      <c r="J9" s="328">
        <v>67978</v>
      </c>
      <c r="K9" s="328">
        <v>59793</v>
      </c>
      <c r="L9" s="182">
        <v>11901</v>
      </c>
    </row>
    <row r="10" spans="1:12">
      <c r="A10" s="111" t="s">
        <v>469</v>
      </c>
      <c r="B10" s="111"/>
      <c r="C10" s="339"/>
      <c r="D10" s="339">
        <v>74</v>
      </c>
      <c r="E10" s="340">
        <v>14</v>
      </c>
      <c r="F10" s="339">
        <v>5</v>
      </c>
      <c r="G10" s="340">
        <v>36</v>
      </c>
      <c r="H10" s="339"/>
      <c r="I10" s="329">
        <v>3213</v>
      </c>
      <c r="J10" s="329">
        <v>2849</v>
      </c>
      <c r="K10" s="329">
        <v>2253</v>
      </c>
      <c r="L10" s="329">
        <v>479</v>
      </c>
    </row>
    <row r="11" spans="1:12">
      <c r="A11" s="111" t="s">
        <v>470</v>
      </c>
      <c r="B11" s="111"/>
      <c r="C11" s="339"/>
      <c r="D11" s="339">
        <v>23</v>
      </c>
      <c r="E11" s="340">
        <v>3</v>
      </c>
      <c r="F11" s="339">
        <v>3</v>
      </c>
      <c r="G11" s="340">
        <v>11</v>
      </c>
      <c r="H11" s="339"/>
      <c r="I11" s="329">
        <v>735</v>
      </c>
      <c r="J11" s="329">
        <v>518</v>
      </c>
      <c r="K11" s="329">
        <v>613</v>
      </c>
      <c r="L11" s="329">
        <v>104</v>
      </c>
    </row>
    <row r="12" spans="1:12">
      <c r="A12" s="111" t="s">
        <v>471</v>
      </c>
      <c r="B12" s="111"/>
      <c r="C12" s="339"/>
      <c r="D12" s="339">
        <v>14</v>
      </c>
      <c r="E12" s="340">
        <v>5</v>
      </c>
      <c r="F12" s="339">
        <v>2</v>
      </c>
      <c r="G12" s="340">
        <v>15</v>
      </c>
      <c r="H12" s="339"/>
      <c r="I12" s="329">
        <v>758</v>
      </c>
      <c r="J12" s="329">
        <v>579</v>
      </c>
      <c r="K12" s="329">
        <v>623</v>
      </c>
      <c r="L12" s="329">
        <v>96</v>
      </c>
    </row>
    <row r="13" spans="1:12">
      <c r="A13" s="111" t="s">
        <v>472</v>
      </c>
      <c r="B13" s="111"/>
      <c r="C13" s="339"/>
      <c r="D13" s="339">
        <v>32</v>
      </c>
      <c r="E13" s="340">
        <v>11</v>
      </c>
      <c r="F13" s="339">
        <v>2</v>
      </c>
      <c r="G13" s="340">
        <v>15</v>
      </c>
      <c r="H13" s="339"/>
      <c r="I13" s="329">
        <v>1541</v>
      </c>
      <c r="J13" s="329">
        <v>1064</v>
      </c>
      <c r="K13" s="329">
        <v>1139</v>
      </c>
      <c r="L13" s="329">
        <v>159</v>
      </c>
    </row>
    <row r="14" spans="1:12">
      <c r="A14" s="111" t="s">
        <v>473</v>
      </c>
      <c r="B14" s="111"/>
      <c r="C14" s="339"/>
      <c r="D14" s="339">
        <v>13</v>
      </c>
      <c r="E14" s="340">
        <v>2</v>
      </c>
      <c r="F14" s="339">
        <v>2</v>
      </c>
      <c r="G14" s="340">
        <v>14</v>
      </c>
      <c r="H14" s="339"/>
      <c r="I14" s="329">
        <v>646</v>
      </c>
      <c r="J14" s="329">
        <v>443</v>
      </c>
      <c r="K14" s="329">
        <v>512</v>
      </c>
      <c r="L14" s="329">
        <v>63</v>
      </c>
    </row>
    <row r="15" spans="1:12">
      <c r="A15" s="111" t="s">
        <v>474</v>
      </c>
      <c r="B15" s="111"/>
      <c r="C15" s="339"/>
      <c r="D15" s="339">
        <v>11</v>
      </c>
      <c r="E15" s="340">
        <v>4</v>
      </c>
      <c r="F15" s="339">
        <v>2</v>
      </c>
      <c r="G15" s="340">
        <v>14</v>
      </c>
      <c r="H15" s="339"/>
      <c r="I15" s="329">
        <v>773</v>
      </c>
      <c r="J15" s="329">
        <v>488</v>
      </c>
      <c r="K15" s="329">
        <v>593</v>
      </c>
      <c r="L15" s="329">
        <v>59</v>
      </c>
    </row>
    <row r="16" spans="1:12">
      <c r="A16" s="171" t="s">
        <v>475</v>
      </c>
      <c r="B16" s="171"/>
      <c r="C16" s="341"/>
      <c r="D16" s="341">
        <v>13</v>
      </c>
      <c r="E16" s="342">
        <v>6</v>
      </c>
      <c r="F16" s="341">
        <v>4</v>
      </c>
      <c r="G16" s="342">
        <v>14</v>
      </c>
      <c r="H16" s="341"/>
      <c r="I16" s="330">
        <v>1173</v>
      </c>
      <c r="J16" s="330">
        <v>876</v>
      </c>
      <c r="K16" s="330">
        <v>871</v>
      </c>
      <c r="L16" s="330">
        <v>109</v>
      </c>
    </row>
    <row r="17" spans="1:12">
      <c r="A17" s="111" t="s">
        <v>476</v>
      </c>
      <c r="B17" s="111"/>
      <c r="C17" s="339"/>
      <c r="D17" s="339">
        <v>24</v>
      </c>
      <c r="E17" s="340">
        <v>7</v>
      </c>
      <c r="F17" s="339">
        <v>2</v>
      </c>
      <c r="G17" s="340">
        <v>33</v>
      </c>
      <c r="H17" s="339"/>
      <c r="I17" s="329">
        <v>1537</v>
      </c>
      <c r="J17" s="329">
        <v>1411</v>
      </c>
      <c r="K17" s="329">
        <v>1305</v>
      </c>
      <c r="L17" s="329">
        <v>188</v>
      </c>
    </row>
    <row r="18" spans="1:12">
      <c r="A18" s="111" t="s">
        <v>477</v>
      </c>
      <c r="B18" s="111"/>
      <c r="C18" s="339"/>
      <c r="D18" s="339">
        <v>13</v>
      </c>
      <c r="E18" s="340">
        <v>9</v>
      </c>
      <c r="F18" s="339">
        <v>2</v>
      </c>
      <c r="G18" s="340">
        <v>15</v>
      </c>
      <c r="H18" s="339"/>
      <c r="I18" s="329">
        <v>1253</v>
      </c>
      <c r="J18" s="329">
        <v>963</v>
      </c>
      <c r="K18" s="329">
        <v>891</v>
      </c>
      <c r="L18" s="329">
        <v>127</v>
      </c>
    </row>
    <row r="19" spans="1:12">
      <c r="A19" s="111" t="s">
        <v>478</v>
      </c>
      <c r="B19" s="111"/>
      <c r="C19" s="339"/>
      <c r="D19" s="339">
        <v>15</v>
      </c>
      <c r="E19" s="340">
        <v>10</v>
      </c>
      <c r="F19" s="339">
        <v>3</v>
      </c>
      <c r="G19" s="340">
        <v>13</v>
      </c>
      <c r="H19" s="339"/>
      <c r="I19" s="329">
        <v>1404</v>
      </c>
      <c r="J19" s="329">
        <v>990</v>
      </c>
      <c r="K19" s="329">
        <v>945</v>
      </c>
      <c r="L19" s="329">
        <v>187</v>
      </c>
    </row>
    <row r="20" spans="1:12">
      <c r="A20" s="111" t="s">
        <v>479</v>
      </c>
      <c r="B20" s="111"/>
      <c r="C20" s="339"/>
      <c r="D20" s="339">
        <v>27</v>
      </c>
      <c r="E20" s="340">
        <v>32</v>
      </c>
      <c r="F20" s="339">
        <v>5</v>
      </c>
      <c r="G20" s="340">
        <v>41</v>
      </c>
      <c r="H20" s="339"/>
      <c r="I20" s="329">
        <v>4082</v>
      </c>
      <c r="J20" s="329">
        <v>3546</v>
      </c>
      <c r="K20" s="329">
        <v>3004</v>
      </c>
      <c r="L20" s="329">
        <v>548</v>
      </c>
    </row>
    <row r="21" spans="1:12">
      <c r="A21" s="171" t="s">
        <v>480</v>
      </c>
      <c r="B21" s="171"/>
      <c r="C21" s="341"/>
      <c r="D21" s="341">
        <v>23</v>
      </c>
      <c r="E21" s="342">
        <v>37</v>
      </c>
      <c r="F21" s="341">
        <v>4</v>
      </c>
      <c r="G21" s="342">
        <v>38</v>
      </c>
      <c r="H21" s="341"/>
      <c r="I21" s="330">
        <v>3488</v>
      </c>
      <c r="J21" s="330">
        <v>3209</v>
      </c>
      <c r="K21" s="330">
        <v>2490</v>
      </c>
      <c r="L21" s="330">
        <v>421</v>
      </c>
    </row>
    <row r="22" spans="1:12">
      <c r="A22" s="111" t="s">
        <v>481</v>
      </c>
      <c r="B22" s="111"/>
      <c r="C22" s="339"/>
      <c r="D22" s="339">
        <v>95</v>
      </c>
      <c r="E22" s="340">
        <v>592</v>
      </c>
      <c r="F22" s="339">
        <v>26</v>
      </c>
      <c r="G22" s="340">
        <v>50</v>
      </c>
      <c r="H22" s="339"/>
      <c r="I22" s="329">
        <v>12449</v>
      </c>
      <c r="J22" s="329">
        <v>10148</v>
      </c>
      <c r="K22" s="329">
        <v>6767</v>
      </c>
      <c r="L22" s="329">
        <v>1254</v>
      </c>
    </row>
    <row r="23" spans="1:12">
      <c r="A23" s="111" t="s">
        <v>482</v>
      </c>
      <c r="B23" s="111"/>
      <c r="C23" s="339"/>
      <c r="D23" s="339">
        <v>35</v>
      </c>
      <c r="E23" s="340">
        <v>73</v>
      </c>
      <c r="F23" s="339">
        <v>7</v>
      </c>
      <c r="G23" s="340">
        <v>20</v>
      </c>
      <c r="H23" s="339"/>
      <c r="I23" s="329">
        <v>6425</v>
      </c>
      <c r="J23" s="329">
        <v>4888</v>
      </c>
      <c r="K23" s="329">
        <v>3971</v>
      </c>
      <c r="L23" s="329">
        <v>778</v>
      </c>
    </row>
    <row r="24" spans="1:12">
      <c r="A24" s="111" t="s">
        <v>483</v>
      </c>
      <c r="B24" s="111"/>
      <c r="C24" s="339"/>
      <c r="D24" s="339">
        <v>21</v>
      </c>
      <c r="E24" s="340">
        <v>15</v>
      </c>
      <c r="F24" s="339">
        <v>2</v>
      </c>
      <c r="G24" s="340">
        <v>21</v>
      </c>
      <c r="H24" s="339"/>
      <c r="I24" s="329">
        <v>1321</v>
      </c>
      <c r="J24" s="329">
        <v>1171</v>
      </c>
      <c r="K24" s="329">
        <v>1144</v>
      </c>
      <c r="L24" s="329">
        <v>141</v>
      </c>
    </row>
    <row r="25" spans="1:12">
      <c r="A25" s="111" t="s">
        <v>484</v>
      </c>
      <c r="B25" s="111"/>
      <c r="C25" s="339"/>
      <c r="D25" s="339">
        <v>9</v>
      </c>
      <c r="E25" s="340">
        <v>17</v>
      </c>
      <c r="F25" s="339">
        <v>2</v>
      </c>
      <c r="G25" s="340">
        <v>11</v>
      </c>
      <c r="H25" s="339"/>
      <c r="I25" s="329">
        <v>704</v>
      </c>
      <c r="J25" s="329">
        <v>452</v>
      </c>
      <c r="K25" s="329">
        <v>495</v>
      </c>
      <c r="L25" s="329">
        <v>66</v>
      </c>
    </row>
    <row r="26" spans="1:12">
      <c r="A26" s="171" t="s">
        <v>485</v>
      </c>
      <c r="B26" s="171"/>
      <c r="C26" s="341"/>
      <c r="D26" s="341">
        <v>17</v>
      </c>
      <c r="E26" s="342">
        <v>10</v>
      </c>
      <c r="F26" s="341">
        <v>2</v>
      </c>
      <c r="G26" s="342">
        <v>12</v>
      </c>
      <c r="H26" s="341"/>
      <c r="I26" s="330">
        <v>792</v>
      </c>
      <c r="J26" s="330">
        <v>481</v>
      </c>
      <c r="K26" s="330">
        <v>549</v>
      </c>
      <c r="L26" s="330">
        <v>92</v>
      </c>
    </row>
    <row r="27" spans="1:12">
      <c r="A27" s="111" t="s">
        <v>486</v>
      </c>
      <c r="B27" s="111"/>
      <c r="C27" s="339"/>
      <c r="D27" s="339">
        <v>9</v>
      </c>
      <c r="E27" s="340">
        <v>7</v>
      </c>
      <c r="F27" s="339">
        <v>2</v>
      </c>
      <c r="G27" s="340">
        <v>10</v>
      </c>
      <c r="H27" s="339"/>
      <c r="I27" s="329">
        <v>510</v>
      </c>
      <c r="J27" s="329">
        <v>315</v>
      </c>
      <c r="K27" s="329">
        <v>303</v>
      </c>
      <c r="L27" s="329">
        <v>73</v>
      </c>
    </row>
    <row r="28" spans="1:12">
      <c r="A28" s="111" t="s">
        <v>487</v>
      </c>
      <c r="B28" s="111"/>
      <c r="C28" s="339"/>
      <c r="D28" s="339">
        <v>10</v>
      </c>
      <c r="E28" s="340">
        <v>4</v>
      </c>
      <c r="F28" s="339">
        <v>2</v>
      </c>
      <c r="G28" s="340">
        <v>14</v>
      </c>
      <c r="H28" s="339"/>
      <c r="I28" s="329">
        <v>599</v>
      </c>
      <c r="J28" s="329">
        <v>430</v>
      </c>
      <c r="K28" s="329">
        <v>463</v>
      </c>
      <c r="L28" s="329">
        <v>58</v>
      </c>
    </row>
    <row r="29" spans="1:12">
      <c r="A29" s="111" t="s">
        <v>488</v>
      </c>
      <c r="B29" s="111"/>
      <c r="C29" s="339"/>
      <c r="D29" s="339">
        <v>14</v>
      </c>
      <c r="E29" s="340">
        <v>19</v>
      </c>
      <c r="F29" s="339">
        <v>3</v>
      </c>
      <c r="G29" s="340">
        <v>20</v>
      </c>
      <c r="H29" s="339"/>
      <c r="I29" s="329">
        <v>1380</v>
      </c>
      <c r="J29" s="329">
        <v>1018</v>
      </c>
      <c r="K29" s="329">
        <v>983</v>
      </c>
      <c r="L29" s="329">
        <v>134</v>
      </c>
    </row>
    <row r="30" spans="1:12">
      <c r="A30" s="111" t="s">
        <v>489</v>
      </c>
      <c r="B30" s="111"/>
      <c r="C30" s="339"/>
      <c r="D30" s="339">
        <v>8</v>
      </c>
      <c r="E30" s="340">
        <v>12</v>
      </c>
      <c r="F30" s="339">
        <v>2</v>
      </c>
      <c r="G30" s="340">
        <v>22</v>
      </c>
      <c r="H30" s="339"/>
      <c r="I30" s="329">
        <v>1389</v>
      </c>
      <c r="J30" s="329">
        <v>977</v>
      </c>
      <c r="K30" s="329">
        <v>1002</v>
      </c>
      <c r="L30" s="329">
        <v>201</v>
      </c>
    </row>
    <row r="31" spans="1:12">
      <c r="A31" s="171" t="s">
        <v>490</v>
      </c>
      <c r="B31" s="171"/>
      <c r="C31" s="341"/>
      <c r="D31" s="341">
        <v>20</v>
      </c>
      <c r="E31" s="342">
        <v>42</v>
      </c>
      <c r="F31" s="341">
        <v>3</v>
      </c>
      <c r="G31" s="342">
        <v>24</v>
      </c>
      <c r="H31" s="341"/>
      <c r="I31" s="330">
        <v>2418</v>
      </c>
      <c r="J31" s="330">
        <v>1752</v>
      </c>
      <c r="K31" s="330">
        <v>1829</v>
      </c>
      <c r="L31" s="330">
        <v>237</v>
      </c>
    </row>
    <row r="32" spans="1:12">
      <c r="A32" s="111" t="s">
        <v>491</v>
      </c>
      <c r="B32" s="111"/>
      <c r="C32" s="339"/>
      <c r="D32" s="339">
        <v>35</v>
      </c>
      <c r="E32" s="340">
        <v>93</v>
      </c>
      <c r="F32" s="339">
        <v>6</v>
      </c>
      <c r="G32" s="340">
        <v>39</v>
      </c>
      <c r="H32" s="339"/>
      <c r="I32" s="329">
        <v>4963</v>
      </c>
      <c r="J32" s="329">
        <v>3733</v>
      </c>
      <c r="K32" s="329">
        <v>3450</v>
      </c>
      <c r="L32" s="329">
        <v>742</v>
      </c>
    </row>
    <row r="33" spans="1:12">
      <c r="A33" s="111" t="s">
        <v>492</v>
      </c>
      <c r="B33" s="339">
        <v>1</v>
      </c>
      <c r="C33" s="339">
        <v>1</v>
      </c>
      <c r="D33" s="339">
        <v>15</v>
      </c>
      <c r="E33" s="340">
        <v>9</v>
      </c>
      <c r="F33" s="339">
        <v>2</v>
      </c>
      <c r="G33" s="340">
        <v>16</v>
      </c>
      <c r="H33" s="339"/>
      <c r="I33" s="329">
        <v>1315</v>
      </c>
      <c r="J33" s="329">
        <v>818</v>
      </c>
      <c r="K33" s="329">
        <v>833</v>
      </c>
      <c r="L33" s="329">
        <v>153</v>
      </c>
    </row>
    <row r="34" spans="1:12">
      <c r="A34" s="111" t="s">
        <v>493</v>
      </c>
      <c r="B34" s="111"/>
      <c r="C34" s="339"/>
      <c r="D34" s="339">
        <v>14</v>
      </c>
      <c r="E34" s="340">
        <v>9</v>
      </c>
      <c r="F34" s="339">
        <v>2</v>
      </c>
      <c r="G34" s="340">
        <v>14</v>
      </c>
      <c r="H34" s="339"/>
      <c r="I34" s="329">
        <v>941</v>
      </c>
      <c r="J34" s="329">
        <v>572</v>
      </c>
      <c r="K34" s="329">
        <v>632</v>
      </c>
      <c r="L34" s="329">
        <v>116</v>
      </c>
    </row>
    <row r="35" spans="1:12">
      <c r="A35" s="111" t="s">
        <v>494</v>
      </c>
      <c r="B35" s="111"/>
      <c r="C35" s="339"/>
      <c r="D35" s="339">
        <v>25</v>
      </c>
      <c r="E35" s="340">
        <v>28</v>
      </c>
      <c r="F35" s="339">
        <v>2</v>
      </c>
      <c r="G35" s="340">
        <v>16</v>
      </c>
      <c r="H35" s="339"/>
      <c r="I35" s="329">
        <v>2268</v>
      </c>
      <c r="J35" s="329">
        <v>1303</v>
      </c>
      <c r="K35" s="329">
        <v>1079</v>
      </c>
      <c r="L35" s="329">
        <v>320</v>
      </c>
    </row>
    <row r="36" spans="1:12">
      <c r="A36" s="171" t="s">
        <v>495</v>
      </c>
      <c r="B36" s="171"/>
      <c r="C36" s="341"/>
      <c r="D36" s="341">
        <v>31</v>
      </c>
      <c r="E36" s="342">
        <v>172</v>
      </c>
      <c r="F36" s="341">
        <v>10</v>
      </c>
      <c r="G36" s="342">
        <v>35</v>
      </c>
      <c r="H36" s="341"/>
      <c r="I36" s="330">
        <v>8373</v>
      </c>
      <c r="J36" s="330">
        <v>5424</v>
      </c>
      <c r="K36" s="330">
        <v>4332</v>
      </c>
      <c r="L36" s="330">
        <v>1414</v>
      </c>
    </row>
    <row r="37" spans="1:12">
      <c r="A37" s="111" t="s">
        <v>496</v>
      </c>
      <c r="B37" s="111"/>
      <c r="C37" s="339"/>
      <c r="D37" s="339">
        <v>24</v>
      </c>
      <c r="E37" s="340">
        <v>52</v>
      </c>
      <c r="F37" s="339">
        <v>6</v>
      </c>
      <c r="G37" s="340">
        <v>30</v>
      </c>
      <c r="H37" s="339"/>
      <c r="I37" s="329">
        <v>4854</v>
      </c>
      <c r="J37" s="329">
        <v>2963</v>
      </c>
      <c r="K37" s="329">
        <v>2677</v>
      </c>
      <c r="L37" s="329">
        <v>634</v>
      </c>
    </row>
    <row r="38" spans="1:12">
      <c r="A38" s="111" t="s">
        <v>497</v>
      </c>
      <c r="B38" s="111"/>
      <c r="C38" s="339"/>
      <c r="D38" s="339">
        <v>12</v>
      </c>
      <c r="E38" s="340">
        <v>2</v>
      </c>
      <c r="F38" s="339">
        <v>2</v>
      </c>
      <c r="G38" s="340">
        <v>14</v>
      </c>
      <c r="H38" s="339"/>
      <c r="I38" s="329">
        <v>1113</v>
      </c>
      <c r="J38" s="329">
        <v>687</v>
      </c>
      <c r="K38" s="329">
        <v>551</v>
      </c>
      <c r="L38" s="329">
        <v>150</v>
      </c>
    </row>
    <row r="39" spans="1:12">
      <c r="A39" s="111" t="s">
        <v>498</v>
      </c>
      <c r="B39" s="111"/>
      <c r="C39" s="339"/>
      <c r="D39" s="339">
        <v>11</v>
      </c>
      <c r="E39" s="340">
        <v>5</v>
      </c>
      <c r="F39" s="339">
        <v>2</v>
      </c>
      <c r="G39" s="340">
        <v>10</v>
      </c>
      <c r="H39" s="339"/>
      <c r="I39" s="329">
        <v>966</v>
      </c>
      <c r="J39" s="329">
        <v>524</v>
      </c>
      <c r="K39" s="329">
        <v>465</v>
      </c>
      <c r="L39" s="329">
        <v>151</v>
      </c>
    </row>
    <row r="40" spans="1:12">
      <c r="A40" s="111" t="s">
        <v>499</v>
      </c>
      <c r="B40" s="111"/>
      <c r="C40" s="339"/>
      <c r="D40" s="339">
        <v>11</v>
      </c>
      <c r="E40" s="340">
        <v>2</v>
      </c>
      <c r="F40" s="339">
        <v>2</v>
      </c>
      <c r="G40" s="340">
        <v>18</v>
      </c>
      <c r="H40" s="339"/>
      <c r="I40" s="329">
        <v>440</v>
      </c>
      <c r="J40" s="329">
        <v>263</v>
      </c>
      <c r="K40" s="329">
        <v>277</v>
      </c>
      <c r="L40" s="329">
        <v>55</v>
      </c>
    </row>
    <row r="41" spans="1:12">
      <c r="A41" s="171" t="s">
        <v>500</v>
      </c>
      <c r="B41" s="171"/>
      <c r="C41" s="341"/>
      <c r="D41" s="341">
        <v>11</v>
      </c>
      <c r="E41" s="342">
        <v>2</v>
      </c>
      <c r="F41" s="341">
        <v>2</v>
      </c>
      <c r="G41" s="342">
        <v>20</v>
      </c>
      <c r="H41" s="341"/>
      <c r="I41" s="330">
        <v>582</v>
      </c>
      <c r="J41" s="330">
        <v>271</v>
      </c>
      <c r="K41" s="330">
        <v>334</v>
      </c>
      <c r="L41" s="330">
        <v>68</v>
      </c>
    </row>
    <row r="42" spans="1:12">
      <c r="A42" s="111" t="s">
        <v>501</v>
      </c>
      <c r="B42" s="111"/>
      <c r="C42" s="339"/>
      <c r="D42" s="339">
        <v>13</v>
      </c>
      <c r="E42" s="340">
        <v>7</v>
      </c>
      <c r="F42" s="339">
        <v>3</v>
      </c>
      <c r="G42" s="340">
        <v>19</v>
      </c>
      <c r="H42" s="339"/>
      <c r="I42" s="329">
        <v>1427</v>
      </c>
      <c r="J42" s="329">
        <v>1023</v>
      </c>
      <c r="K42" s="329">
        <v>813</v>
      </c>
      <c r="L42" s="329">
        <v>149</v>
      </c>
    </row>
    <row r="43" spans="1:12">
      <c r="A43" s="111" t="s">
        <v>502</v>
      </c>
      <c r="B43" s="111"/>
      <c r="C43" s="339"/>
      <c r="D43" s="339">
        <v>30</v>
      </c>
      <c r="E43" s="340">
        <v>19</v>
      </c>
      <c r="F43" s="339">
        <v>4</v>
      </c>
      <c r="G43" s="340">
        <v>24</v>
      </c>
      <c r="H43" s="339"/>
      <c r="I43" s="329">
        <v>2386</v>
      </c>
      <c r="J43" s="329">
        <v>1563</v>
      </c>
      <c r="K43" s="329">
        <v>1510</v>
      </c>
      <c r="L43" s="329">
        <v>284</v>
      </c>
    </row>
    <row r="44" spans="1:12">
      <c r="A44" s="111" t="s">
        <v>503</v>
      </c>
      <c r="B44" s="111"/>
      <c r="C44" s="339"/>
      <c r="D44" s="339">
        <v>18</v>
      </c>
      <c r="E44" s="340">
        <v>7</v>
      </c>
      <c r="F44" s="339">
        <v>2</v>
      </c>
      <c r="G44" s="340">
        <v>15</v>
      </c>
      <c r="H44" s="339"/>
      <c r="I44" s="329">
        <v>1126</v>
      </c>
      <c r="J44" s="329">
        <v>676</v>
      </c>
      <c r="K44" s="329">
        <v>761</v>
      </c>
      <c r="L44" s="329">
        <v>118</v>
      </c>
    </row>
    <row r="45" spans="1:12">
      <c r="A45" s="111" t="s">
        <v>504</v>
      </c>
      <c r="B45" s="111"/>
      <c r="C45" s="339"/>
      <c r="D45" s="339">
        <v>14</v>
      </c>
      <c r="E45" s="340">
        <v>3</v>
      </c>
      <c r="F45" s="339">
        <v>1</v>
      </c>
      <c r="G45" s="340">
        <v>9</v>
      </c>
      <c r="H45" s="339"/>
      <c r="I45" s="329">
        <v>674</v>
      </c>
      <c r="J45" s="329">
        <v>436</v>
      </c>
      <c r="K45" s="329">
        <v>382</v>
      </c>
      <c r="L45" s="329">
        <v>79</v>
      </c>
    </row>
    <row r="46" spans="1:12">
      <c r="A46" s="171" t="s">
        <v>505</v>
      </c>
      <c r="B46" s="171"/>
      <c r="C46" s="341"/>
      <c r="D46" s="341">
        <v>21</v>
      </c>
      <c r="E46" s="342">
        <v>8</v>
      </c>
      <c r="F46" s="341">
        <v>2</v>
      </c>
      <c r="G46" s="342">
        <v>9</v>
      </c>
      <c r="H46" s="341"/>
      <c r="I46" s="330">
        <v>766</v>
      </c>
      <c r="J46" s="330">
        <v>491</v>
      </c>
      <c r="K46" s="330">
        <v>524</v>
      </c>
      <c r="L46" s="330">
        <v>87</v>
      </c>
    </row>
    <row r="47" spans="1:12">
      <c r="A47" s="111" t="s">
        <v>506</v>
      </c>
      <c r="B47" s="111"/>
      <c r="C47" s="339"/>
      <c r="D47" s="339">
        <v>11</v>
      </c>
      <c r="E47" s="340">
        <v>8</v>
      </c>
      <c r="F47" s="339">
        <v>2</v>
      </c>
      <c r="G47" s="340">
        <v>12</v>
      </c>
      <c r="H47" s="339"/>
      <c r="I47" s="329">
        <v>1093</v>
      </c>
      <c r="J47" s="329">
        <v>671</v>
      </c>
      <c r="K47" s="329">
        <v>599</v>
      </c>
      <c r="L47" s="329">
        <v>145</v>
      </c>
    </row>
    <row r="48" spans="1:12">
      <c r="A48" s="111" t="s">
        <v>507</v>
      </c>
      <c r="B48" s="111"/>
      <c r="C48" s="339"/>
      <c r="D48" s="339">
        <v>11</v>
      </c>
      <c r="E48" s="340">
        <v>4</v>
      </c>
      <c r="F48" s="339">
        <v>2</v>
      </c>
      <c r="G48" s="340">
        <v>12</v>
      </c>
      <c r="H48" s="339"/>
      <c r="I48" s="329">
        <v>528</v>
      </c>
      <c r="J48" s="329">
        <v>361</v>
      </c>
      <c r="K48" s="329">
        <v>380</v>
      </c>
      <c r="L48" s="329">
        <v>69</v>
      </c>
    </row>
    <row r="49" spans="1:12">
      <c r="A49" s="111" t="s">
        <v>508</v>
      </c>
      <c r="B49" s="111"/>
      <c r="C49" s="339"/>
      <c r="D49" s="339">
        <v>45</v>
      </c>
      <c r="E49" s="340">
        <v>29</v>
      </c>
      <c r="F49" s="339">
        <v>4</v>
      </c>
      <c r="G49" s="340">
        <v>30</v>
      </c>
      <c r="H49" s="339"/>
      <c r="I49" s="329">
        <v>4445</v>
      </c>
      <c r="J49" s="329">
        <v>3114</v>
      </c>
      <c r="K49" s="329">
        <v>2844</v>
      </c>
      <c r="L49" s="329">
        <v>639</v>
      </c>
    </row>
    <row r="50" spans="1:12">
      <c r="A50" s="111" t="s">
        <v>509</v>
      </c>
      <c r="B50" s="111"/>
      <c r="C50" s="339"/>
      <c r="D50" s="339">
        <v>13</v>
      </c>
      <c r="E50" s="340">
        <v>2</v>
      </c>
      <c r="F50" s="339">
        <v>1</v>
      </c>
      <c r="G50" s="340">
        <v>11</v>
      </c>
      <c r="H50" s="339"/>
      <c r="I50" s="329">
        <v>667</v>
      </c>
      <c r="J50" s="329">
        <v>422</v>
      </c>
      <c r="K50" s="329">
        <v>489</v>
      </c>
      <c r="L50" s="329">
        <v>83</v>
      </c>
    </row>
    <row r="51" spans="1:12">
      <c r="A51" s="171" t="s">
        <v>510</v>
      </c>
      <c r="B51" s="171"/>
      <c r="C51" s="341"/>
      <c r="D51" s="341">
        <v>19</v>
      </c>
      <c r="E51" s="342">
        <v>1</v>
      </c>
      <c r="F51" s="341">
        <v>3</v>
      </c>
      <c r="G51" s="342">
        <v>15</v>
      </c>
      <c r="H51" s="341"/>
      <c r="I51" s="330">
        <v>1219</v>
      </c>
      <c r="J51" s="330">
        <v>739</v>
      </c>
      <c r="K51" s="330">
        <v>717</v>
      </c>
      <c r="L51" s="330">
        <v>114</v>
      </c>
    </row>
    <row r="52" spans="1:12">
      <c r="A52" s="111" t="s">
        <v>511</v>
      </c>
      <c r="B52" s="111"/>
      <c r="C52" s="339"/>
      <c r="D52" s="339">
        <v>19</v>
      </c>
      <c r="E52" s="340">
        <v>4</v>
      </c>
      <c r="F52" s="339">
        <v>2</v>
      </c>
      <c r="G52" s="340">
        <v>15</v>
      </c>
      <c r="H52" s="339"/>
      <c r="I52" s="329">
        <v>1392</v>
      </c>
      <c r="J52" s="329">
        <v>866</v>
      </c>
      <c r="K52" s="329">
        <v>859</v>
      </c>
      <c r="L52" s="329">
        <v>208</v>
      </c>
    </row>
    <row r="53" spans="1:12">
      <c r="A53" s="111" t="s">
        <v>512</v>
      </c>
      <c r="B53" s="111"/>
      <c r="C53" s="339"/>
      <c r="D53" s="339">
        <v>14</v>
      </c>
      <c r="E53" s="340">
        <v>2</v>
      </c>
      <c r="F53" s="339">
        <v>2</v>
      </c>
      <c r="G53" s="340">
        <v>15</v>
      </c>
      <c r="H53" s="339"/>
      <c r="I53" s="329">
        <v>938</v>
      </c>
      <c r="J53" s="329">
        <v>532</v>
      </c>
      <c r="K53" s="329">
        <v>552</v>
      </c>
      <c r="L53" s="329">
        <v>128</v>
      </c>
    </row>
    <row r="54" spans="1:12">
      <c r="A54" s="111" t="s">
        <v>513</v>
      </c>
      <c r="B54" s="111"/>
      <c r="C54" s="339"/>
      <c r="D54" s="339">
        <v>15</v>
      </c>
      <c r="E54" s="340">
        <v>4</v>
      </c>
      <c r="F54" s="339">
        <v>2</v>
      </c>
      <c r="G54" s="340">
        <v>10</v>
      </c>
      <c r="H54" s="339"/>
      <c r="I54" s="329">
        <v>836</v>
      </c>
      <c r="J54" s="329">
        <v>498</v>
      </c>
      <c r="K54" s="329">
        <v>574</v>
      </c>
      <c r="L54" s="329">
        <v>125</v>
      </c>
    </row>
    <row r="55" spans="1:12">
      <c r="A55" s="111" t="s">
        <v>514</v>
      </c>
      <c r="B55" s="111"/>
      <c r="C55" s="339"/>
      <c r="D55" s="339">
        <v>20</v>
      </c>
      <c r="E55" s="340">
        <v>3</v>
      </c>
      <c r="F55" s="339">
        <v>2</v>
      </c>
      <c r="G55" s="340">
        <v>25</v>
      </c>
      <c r="H55" s="339"/>
      <c r="I55" s="329">
        <v>1307</v>
      </c>
      <c r="J55" s="329">
        <v>827</v>
      </c>
      <c r="K55" s="329">
        <v>860</v>
      </c>
      <c r="L55" s="329">
        <v>144</v>
      </c>
    </row>
    <row r="56" spans="1:12">
      <c r="A56" s="171" t="s">
        <v>515</v>
      </c>
      <c r="B56" s="171"/>
      <c r="C56" s="341"/>
      <c r="D56" s="341">
        <v>29</v>
      </c>
      <c r="E56" s="342">
        <v>5</v>
      </c>
      <c r="F56" s="341">
        <v>2</v>
      </c>
      <c r="G56" s="342">
        <v>12</v>
      </c>
      <c r="H56" s="341"/>
      <c r="I56" s="330">
        <v>859</v>
      </c>
      <c r="J56" s="330">
        <v>633</v>
      </c>
      <c r="K56" s="330">
        <v>554</v>
      </c>
      <c r="L56" s="330">
        <v>152</v>
      </c>
    </row>
    <row r="57" spans="1:12">
      <c r="I57" s="343"/>
      <c r="J57" s="343"/>
      <c r="K57" s="343"/>
      <c r="L57" s="343"/>
    </row>
    <row r="58" spans="1:12">
      <c r="I58" s="344"/>
      <c r="J58" s="344"/>
      <c r="K58" s="344"/>
      <c r="L58" s="344"/>
    </row>
    <row r="61" spans="1:12">
      <c r="E61" s="345"/>
    </row>
  </sheetData>
  <customSheetViews>
    <customSheetView guid="{6F28069D-A7F4-41D2-AA1B-4487F97E36F1}" showRuler="0">
      <selection activeCell="K10" sqref="K10:K56"/>
      <pageMargins left="0.78740157480314965" right="0.8" top="0.59" bottom="0.4" header="0.51181102362204722" footer="0.46"/>
      <printOptions horizontalCentered="1"/>
      <pageSetup paperSize="8" orientation="landscape" horizontalDpi="4294967292" r:id="rId1"/>
      <headerFooter alignWithMargins="0"/>
    </customSheetView>
  </customSheetViews>
  <mergeCells count="12">
    <mergeCell ref="F4:F5"/>
    <mergeCell ref="I4:I5"/>
    <mergeCell ref="A3:A5"/>
    <mergeCell ref="D4:D5"/>
    <mergeCell ref="C4:C5"/>
    <mergeCell ref="E4:E5"/>
    <mergeCell ref="B4:B5"/>
    <mergeCell ref="J4:J5"/>
    <mergeCell ref="K4:K5"/>
    <mergeCell ref="L4:L5"/>
    <mergeCell ref="H4:H5"/>
    <mergeCell ref="G4:G5"/>
  </mergeCells>
  <phoneticPr fontId="2"/>
  <hyperlinks>
    <hyperlink ref="E61" location="第1表!H52" display="第1表!H52" xr:uid="{00000000-0004-0000-0600-000000000000}"/>
  </hyperlinks>
  <printOptions horizontalCentered="1"/>
  <pageMargins left="0.78740157480314965" right="0.78740157480314965" top="0.59055118110236227" bottom="0.39370078740157483" header="0.51181102362204722" footer="0.47244094488188981"/>
  <pageSetup paperSize="9" scale="71" orientation="landscape" horizontalDpi="4294967292" r:id="rId2"/>
  <headerFooter alignWithMargins="0"/>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101"/>
  <dimension ref="A1:N65"/>
  <sheetViews>
    <sheetView zoomScaleNormal="100" workbookViewId="0">
      <pane xSplit="1" ySplit="9" topLeftCell="B10" activePane="bottomRight" state="frozen"/>
      <selection sqref="A1:R1"/>
      <selection pane="topRight" sqref="A1:R1"/>
      <selection pane="bottomLeft" sqref="A1:R1"/>
      <selection pane="bottomRight"/>
    </sheetView>
  </sheetViews>
  <sheetFormatPr defaultColWidth="9" defaultRowHeight="13"/>
  <cols>
    <col min="1" max="1" width="19.453125" style="102" customWidth="1"/>
    <col min="2" max="7" width="20.26953125" style="102" customWidth="1"/>
    <col min="8" max="10" width="20.26953125" style="102" hidden="1" customWidth="1"/>
    <col min="11" max="16384" width="9" style="102"/>
  </cols>
  <sheetData>
    <row r="1" spans="1:14" ht="16.5">
      <c r="A1" s="101"/>
    </row>
    <row r="2" spans="1:14" ht="22.5" customHeight="1">
      <c r="A2" s="101" t="s">
        <v>266</v>
      </c>
      <c r="B2" s="969" t="s">
        <v>360</v>
      </c>
      <c r="C2" s="969"/>
      <c r="D2" s="969"/>
      <c r="E2" s="969"/>
      <c r="F2" s="969"/>
      <c r="G2" s="969"/>
      <c r="H2" s="969"/>
      <c r="I2" s="969"/>
      <c r="J2" s="969"/>
    </row>
    <row r="3" spans="1:14" ht="22.5" customHeight="1">
      <c r="G3" s="8" t="s">
        <v>702</v>
      </c>
    </row>
    <row r="4" spans="1:14" ht="21.25" customHeight="1">
      <c r="A4" s="970" t="s">
        <v>559</v>
      </c>
      <c r="B4" s="837" t="s">
        <v>519</v>
      </c>
      <c r="C4" s="838"/>
      <c r="D4" s="839"/>
      <c r="E4" s="837" t="s">
        <v>156</v>
      </c>
      <c r="F4" s="838"/>
      <c r="G4" s="839"/>
      <c r="H4" s="837" t="s">
        <v>460</v>
      </c>
      <c r="I4" s="838"/>
      <c r="J4" s="839"/>
    </row>
    <row r="5" spans="1:14" ht="21.25" customHeight="1">
      <c r="A5" s="971"/>
      <c r="B5" s="103" t="s">
        <v>520</v>
      </c>
      <c r="C5" s="103" t="s">
        <v>544</v>
      </c>
      <c r="D5" s="103" t="s">
        <v>521</v>
      </c>
      <c r="E5" s="103" t="s">
        <v>520</v>
      </c>
      <c r="F5" s="103" t="s">
        <v>544</v>
      </c>
      <c r="G5" s="103" t="s">
        <v>521</v>
      </c>
      <c r="H5" s="103" t="s">
        <v>520</v>
      </c>
      <c r="I5" s="103" t="s">
        <v>544</v>
      </c>
      <c r="J5" s="103" t="s">
        <v>521</v>
      </c>
    </row>
    <row r="6" spans="1:14" s="108" customFormat="1" ht="15.25" customHeight="1">
      <c r="A6" s="104"/>
      <c r="B6" s="105" t="s">
        <v>522</v>
      </c>
      <c r="C6" s="105" t="s">
        <v>546</v>
      </c>
      <c r="D6" s="105" t="s">
        <v>613</v>
      </c>
      <c r="E6" s="105" t="s">
        <v>522</v>
      </c>
      <c r="F6" s="105" t="s">
        <v>546</v>
      </c>
      <c r="G6" s="105" t="s">
        <v>613</v>
      </c>
      <c r="H6" s="105" t="s">
        <v>522</v>
      </c>
      <c r="I6" s="105" t="s">
        <v>546</v>
      </c>
      <c r="J6" s="105" t="s">
        <v>613</v>
      </c>
      <c r="K6" s="106"/>
      <c r="L6" s="107"/>
      <c r="M6" s="107"/>
      <c r="N6" s="107"/>
    </row>
    <row r="7" spans="1:14" ht="14.25" customHeight="1">
      <c r="A7" s="153" t="s">
        <v>703</v>
      </c>
      <c r="B7" s="109">
        <v>5856322</v>
      </c>
      <c r="C7" s="109">
        <v>348894271648</v>
      </c>
      <c r="D7" s="109">
        <v>2729062517238.5</v>
      </c>
      <c r="E7" s="109">
        <v>4403469</v>
      </c>
      <c r="F7" s="109">
        <v>257515377338</v>
      </c>
      <c r="G7" s="109">
        <v>2271005364038</v>
      </c>
      <c r="H7" s="109">
        <v>0</v>
      </c>
      <c r="I7" s="109">
        <v>0</v>
      </c>
      <c r="J7" s="109">
        <v>0</v>
      </c>
    </row>
    <row r="8" spans="1:14" ht="14.25" customHeight="1">
      <c r="A8" s="153" t="s">
        <v>704</v>
      </c>
      <c r="B8" s="109">
        <v>5405569</v>
      </c>
      <c r="C8" s="109">
        <v>329081233583</v>
      </c>
      <c r="D8" s="109">
        <v>2591005304788.5</v>
      </c>
      <c r="E8" s="109">
        <v>3812815</v>
      </c>
      <c r="F8" s="109">
        <v>242462093388</v>
      </c>
      <c r="G8" s="109">
        <v>2152408525399.5</v>
      </c>
      <c r="H8" s="109">
        <v>0</v>
      </c>
      <c r="I8" s="109">
        <v>0</v>
      </c>
      <c r="J8" s="109">
        <v>0</v>
      </c>
    </row>
    <row r="9" spans="1:14" ht="14.25" customHeight="1">
      <c r="A9" s="158" t="s">
        <v>705</v>
      </c>
      <c r="B9" s="110">
        <v>6730213</v>
      </c>
      <c r="C9" s="110">
        <v>341470257109</v>
      </c>
      <c r="D9" s="110">
        <v>2671211176147.5</v>
      </c>
      <c r="E9" s="110">
        <v>3949174</v>
      </c>
      <c r="F9" s="110">
        <v>251562265589</v>
      </c>
      <c r="G9" s="110">
        <v>2232010536086</v>
      </c>
      <c r="H9" s="110">
        <v>0</v>
      </c>
      <c r="I9" s="110">
        <v>0</v>
      </c>
      <c r="J9" s="110">
        <v>0</v>
      </c>
    </row>
    <row r="10" spans="1:14" ht="14.25" customHeight="1">
      <c r="A10" s="111" t="s">
        <v>152</v>
      </c>
      <c r="B10" s="513">
        <v>353145</v>
      </c>
      <c r="C10" s="513">
        <v>16406279439</v>
      </c>
      <c r="D10" s="513">
        <v>128113170568.5</v>
      </c>
      <c r="E10" s="513">
        <v>177822</v>
      </c>
      <c r="F10" s="513">
        <v>11081529469</v>
      </c>
      <c r="G10" s="513">
        <v>99424800559</v>
      </c>
      <c r="H10" s="513">
        <v>0</v>
      </c>
      <c r="I10" s="513">
        <v>0</v>
      </c>
      <c r="J10" s="513">
        <v>0</v>
      </c>
    </row>
    <row r="11" spans="1:14" ht="14.25" customHeight="1">
      <c r="A11" s="113" t="s">
        <v>3</v>
      </c>
      <c r="B11" s="112">
        <v>63401</v>
      </c>
      <c r="C11" s="112">
        <v>3193629846</v>
      </c>
      <c r="D11" s="112">
        <v>26266597266</v>
      </c>
      <c r="E11" s="112">
        <v>37726</v>
      </c>
      <c r="F11" s="112">
        <v>2348963339</v>
      </c>
      <c r="G11" s="112">
        <v>21295717361</v>
      </c>
      <c r="H11" s="112">
        <v>0</v>
      </c>
      <c r="I11" s="112">
        <v>0</v>
      </c>
      <c r="J11" s="112">
        <v>0</v>
      </c>
    </row>
    <row r="12" spans="1:14" ht="14.25" customHeight="1">
      <c r="A12" s="113" t="s">
        <v>4</v>
      </c>
      <c r="B12" s="112">
        <v>50480</v>
      </c>
      <c r="C12" s="112">
        <v>2798688648</v>
      </c>
      <c r="D12" s="112">
        <v>23405525994.5</v>
      </c>
      <c r="E12" s="112">
        <v>39394</v>
      </c>
      <c r="F12" s="112">
        <v>2399806576</v>
      </c>
      <c r="G12" s="112">
        <v>21561605091</v>
      </c>
      <c r="H12" s="112">
        <v>0</v>
      </c>
      <c r="I12" s="112">
        <v>0</v>
      </c>
      <c r="J12" s="112">
        <v>0</v>
      </c>
    </row>
    <row r="13" spans="1:14" ht="14.25" customHeight="1">
      <c r="A13" s="113" t="s">
        <v>5</v>
      </c>
      <c r="B13" s="112">
        <v>123353</v>
      </c>
      <c r="C13" s="112">
        <v>6205741985</v>
      </c>
      <c r="D13" s="112">
        <v>51220519470</v>
      </c>
      <c r="E13" s="112">
        <v>80242</v>
      </c>
      <c r="F13" s="112">
        <v>5060609582</v>
      </c>
      <c r="G13" s="112">
        <v>45511302609</v>
      </c>
      <c r="H13" s="112">
        <v>0</v>
      </c>
      <c r="I13" s="112">
        <v>0</v>
      </c>
      <c r="J13" s="112">
        <v>0</v>
      </c>
    </row>
    <row r="14" spans="1:14" ht="14.25" customHeight="1">
      <c r="A14" s="113" t="s">
        <v>6</v>
      </c>
      <c r="B14" s="112">
        <v>65131</v>
      </c>
      <c r="C14" s="112">
        <v>2849564822</v>
      </c>
      <c r="D14" s="112">
        <v>21986983873</v>
      </c>
      <c r="E14" s="112">
        <v>36643</v>
      </c>
      <c r="F14" s="112">
        <v>2101807059</v>
      </c>
      <c r="G14" s="112">
        <v>18933533005</v>
      </c>
      <c r="H14" s="112">
        <v>0</v>
      </c>
      <c r="I14" s="112">
        <v>0</v>
      </c>
      <c r="J14" s="112">
        <v>0</v>
      </c>
    </row>
    <row r="15" spans="1:14" ht="14.25" customHeight="1">
      <c r="A15" s="113" t="s">
        <v>7</v>
      </c>
      <c r="B15" s="112">
        <v>58329</v>
      </c>
      <c r="C15" s="112">
        <v>2624951326</v>
      </c>
      <c r="D15" s="112">
        <v>22046667570</v>
      </c>
      <c r="E15" s="112">
        <v>38604</v>
      </c>
      <c r="F15" s="112">
        <v>2298439157</v>
      </c>
      <c r="G15" s="112">
        <v>20548701510</v>
      </c>
      <c r="H15" s="112">
        <v>0</v>
      </c>
      <c r="I15" s="112">
        <v>0</v>
      </c>
      <c r="J15" s="112">
        <v>0</v>
      </c>
    </row>
    <row r="16" spans="1:14" ht="14.25" customHeight="1">
      <c r="A16" s="114" t="s">
        <v>8</v>
      </c>
      <c r="B16" s="115">
        <v>82807</v>
      </c>
      <c r="C16" s="115">
        <v>3980414106</v>
      </c>
      <c r="D16" s="115">
        <v>32757575269</v>
      </c>
      <c r="E16" s="115">
        <v>54002</v>
      </c>
      <c r="F16" s="115">
        <v>3304835017</v>
      </c>
      <c r="G16" s="115">
        <v>29738126972</v>
      </c>
      <c r="H16" s="115">
        <v>0</v>
      </c>
      <c r="I16" s="115">
        <v>0</v>
      </c>
      <c r="J16" s="115">
        <v>0</v>
      </c>
    </row>
    <row r="17" spans="1:10" ht="14.25" customHeight="1">
      <c r="A17" s="113" t="s">
        <v>9</v>
      </c>
      <c r="B17" s="513">
        <v>126227</v>
      </c>
      <c r="C17" s="513">
        <v>6248478989</v>
      </c>
      <c r="D17" s="513">
        <v>45908629942.5</v>
      </c>
      <c r="E17" s="513">
        <v>70899</v>
      </c>
      <c r="F17" s="513">
        <v>4470786377</v>
      </c>
      <c r="G17" s="513">
        <v>39612310760</v>
      </c>
      <c r="H17" s="513">
        <v>0</v>
      </c>
      <c r="I17" s="513">
        <v>0</v>
      </c>
      <c r="J17" s="513">
        <v>0</v>
      </c>
    </row>
    <row r="18" spans="1:10" ht="14.25" customHeight="1">
      <c r="A18" s="113" t="s">
        <v>10</v>
      </c>
      <c r="B18" s="112">
        <v>104884</v>
      </c>
      <c r="C18" s="112">
        <v>5571563243</v>
      </c>
      <c r="D18" s="112">
        <v>42891627821.5</v>
      </c>
      <c r="E18" s="112">
        <v>63806</v>
      </c>
      <c r="F18" s="112">
        <v>4215112179</v>
      </c>
      <c r="G18" s="112">
        <v>37712958483</v>
      </c>
      <c r="H18" s="112">
        <v>0</v>
      </c>
      <c r="I18" s="112">
        <v>0</v>
      </c>
      <c r="J18" s="112">
        <v>0</v>
      </c>
    </row>
    <row r="19" spans="1:10" ht="14.25" customHeight="1">
      <c r="A19" s="113" t="s">
        <v>11</v>
      </c>
      <c r="B19" s="112">
        <v>82847</v>
      </c>
      <c r="C19" s="112">
        <v>4180573521</v>
      </c>
      <c r="D19" s="112">
        <v>35174835368.5</v>
      </c>
      <c r="E19" s="112">
        <v>55805</v>
      </c>
      <c r="F19" s="112">
        <v>3541039511</v>
      </c>
      <c r="G19" s="112">
        <v>31744817089</v>
      </c>
      <c r="H19" s="112">
        <v>0</v>
      </c>
      <c r="I19" s="112">
        <v>0</v>
      </c>
      <c r="J19" s="112">
        <v>0</v>
      </c>
    </row>
    <row r="20" spans="1:10" ht="14.25" customHeight="1">
      <c r="A20" s="113" t="s">
        <v>12</v>
      </c>
      <c r="B20" s="112">
        <v>260984</v>
      </c>
      <c r="C20" s="112">
        <v>14088723003</v>
      </c>
      <c r="D20" s="112">
        <v>112204664021.5</v>
      </c>
      <c r="E20" s="112">
        <v>163121</v>
      </c>
      <c r="F20" s="112">
        <v>10735964167</v>
      </c>
      <c r="G20" s="112">
        <v>94728671943</v>
      </c>
      <c r="H20" s="112">
        <v>0</v>
      </c>
      <c r="I20" s="112">
        <v>0</v>
      </c>
      <c r="J20" s="112">
        <v>0</v>
      </c>
    </row>
    <row r="21" spans="1:10" ht="14.25" customHeight="1">
      <c r="A21" s="114" t="s">
        <v>13</v>
      </c>
      <c r="B21" s="115">
        <v>294919</v>
      </c>
      <c r="C21" s="115">
        <v>14721159549</v>
      </c>
      <c r="D21" s="115">
        <v>113385148065.5</v>
      </c>
      <c r="E21" s="115">
        <v>164445</v>
      </c>
      <c r="F21" s="115">
        <v>10686751974</v>
      </c>
      <c r="G21" s="115">
        <v>94126628805</v>
      </c>
      <c r="H21" s="115">
        <v>0</v>
      </c>
      <c r="I21" s="115">
        <v>0</v>
      </c>
      <c r="J21" s="115">
        <v>0</v>
      </c>
    </row>
    <row r="22" spans="1:10" ht="14.25" customHeight="1">
      <c r="A22" s="113" t="s">
        <v>14</v>
      </c>
      <c r="B22" s="513">
        <v>825402</v>
      </c>
      <c r="C22" s="513">
        <v>43981010327</v>
      </c>
      <c r="D22" s="513">
        <v>334588440907</v>
      </c>
      <c r="E22" s="513">
        <v>472467</v>
      </c>
      <c r="F22" s="513">
        <v>31801799081</v>
      </c>
      <c r="G22" s="513">
        <v>277611201061</v>
      </c>
      <c r="H22" s="513">
        <v>0</v>
      </c>
      <c r="I22" s="513">
        <v>0</v>
      </c>
      <c r="J22" s="513">
        <v>0</v>
      </c>
    </row>
    <row r="23" spans="1:10" ht="14.25" customHeight="1">
      <c r="A23" s="111" t="s">
        <v>153</v>
      </c>
      <c r="B23" s="112">
        <v>475792</v>
      </c>
      <c r="C23" s="112">
        <v>24243145092</v>
      </c>
      <c r="D23" s="112">
        <v>184578801922.5</v>
      </c>
      <c r="E23" s="112">
        <v>266449</v>
      </c>
      <c r="F23" s="112">
        <v>17255345753</v>
      </c>
      <c r="G23" s="112">
        <v>150451325377</v>
      </c>
      <c r="H23" s="112">
        <v>0</v>
      </c>
      <c r="I23" s="112">
        <v>0</v>
      </c>
      <c r="J23" s="112">
        <v>0</v>
      </c>
    </row>
    <row r="24" spans="1:10" ht="14.25" customHeight="1">
      <c r="A24" s="113" t="s">
        <v>15</v>
      </c>
      <c r="B24" s="112">
        <v>107369</v>
      </c>
      <c r="C24" s="112">
        <v>5435333796</v>
      </c>
      <c r="D24" s="112">
        <v>40317604643.5</v>
      </c>
      <c r="E24" s="112">
        <v>65865</v>
      </c>
      <c r="F24" s="112">
        <v>4030128345</v>
      </c>
      <c r="G24" s="112">
        <v>36307121813</v>
      </c>
      <c r="H24" s="112">
        <v>0</v>
      </c>
      <c r="I24" s="112">
        <v>0</v>
      </c>
      <c r="J24" s="112">
        <v>0</v>
      </c>
    </row>
    <row r="25" spans="1:10" ht="14.25" customHeight="1">
      <c r="A25" s="113" t="s">
        <v>16</v>
      </c>
      <c r="B25" s="112">
        <v>56059</v>
      </c>
      <c r="C25" s="112">
        <v>2995364265</v>
      </c>
      <c r="D25" s="112">
        <v>22678064637.5</v>
      </c>
      <c r="E25" s="112">
        <v>38972</v>
      </c>
      <c r="F25" s="112">
        <v>2348110899</v>
      </c>
      <c r="G25" s="112">
        <v>21036918514</v>
      </c>
      <c r="H25" s="112">
        <v>0</v>
      </c>
      <c r="I25" s="112">
        <v>0</v>
      </c>
      <c r="J25" s="112">
        <v>0</v>
      </c>
    </row>
    <row r="26" spans="1:10" ht="14.25" customHeight="1">
      <c r="A26" s="114" t="s">
        <v>17</v>
      </c>
      <c r="B26" s="115">
        <v>68049</v>
      </c>
      <c r="C26" s="115">
        <v>3336392051</v>
      </c>
      <c r="D26" s="115">
        <v>25432109866.5</v>
      </c>
      <c r="E26" s="115">
        <v>40017</v>
      </c>
      <c r="F26" s="115">
        <v>2560766265</v>
      </c>
      <c r="G26" s="115">
        <v>23009948799</v>
      </c>
      <c r="H26" s="115">
        <v>0</v>
      </c>
      <c r="I26" s="115">
        <v>0</v>
      </c>
      <c r="J26" s="115">
        <v>0</v>
      </c>
    </row>
    <row r="27" spans="1:10" ht="14.25" customHeight="1">
      <c r="A27" s="113" t="s">
        <v>18</v>
      </c>
      <c r="B27" s="513">
        <v>38741</v>
      </c>
      <c r="C27" s="513">
        <v>2115351257</v>
      </c>
      <c r="D27" s="513">
        <v>16688920237</v>
      </c>
      <c r="E27" s="513">
        <v>27984</v>
      </c>
      <c r="F27" s="513">
        <v>1711017104</v>
      </c>
      <c r="G27" s="513">
        <v>15402852629</v>
      </c>
      <c r="H27" s="513">
        <v>0</v>
      </c>
      <c r="I27" s="513">
        <v>0</v>
      </c>
      <c r="J27" s="513">
        <v>0</v>
      </c>
    </row>
    <row r="28" spans="1:10" ht="14.25" customHeight="1">
      <c r="A28" s="113" t="s">
        <v>19</v>
      </c>
      <c r="B28" s="112">
        <v>38489</v>
      </c>
      <c r="C28" s="112">
        <v>1841733491</v>
      </c>
      <c r="D28" s="112">
        <v>13974220581</v>
      </c>
      <c r="E28" s="112">
        <v>23992</v>
      </c>
      <c r="F28" s="112">
        <v>1393893841</v>
      </c>
      <c r="G28" s="112">
        <v>12393036601</v>
      </c>
      <c r="H28" s="112">
        <v>0</v>
      </c>
      <c r="I28" s="112">
        <v>0</v>
      </c>
      <c r="J28" s="112">
        <v>0</v>
      </c>
    </row>
    <row r="29" spans="1:10" ht="14.25" customHeight="1">
      <c r="A29" s="113" t="s">
        <v>20</v>
      </c>
      <c r="B29" s="112">
        <v>114367</v>
      </c>
      <c r="C29" s="112">
        <v>5532784352</v>
      </c>
      <c r="D29" s="112">
        <v>41874898214</v>
      </c>
      <c r="E29" s="112">
        <v>68727</v>
      </c>
      <c r="F29" s="112">
        <v>4257692973</v>
      </c>
      <c r="G29" s="112">
        <v>38181036184</v>
      </c>
      <c r="H29" s="112">
        <v>0</v>
      </c>
      <c r="I29" s="112">
        <v>0</v>
      </c>
      <c r="J29" s="112">
        <v>0</v>
      </c>
    </row>
    <row r="30" spans="1:10" ht="14.25" customHeight="1">
      <c r="A30" s="113" t="s">
        <v>21</v>
      </c>
      <c r="B30" s="112">
        <v>83984</v>
      </c>
      <c r="C30" s="112">
        <v>4181380501</v>
      </c>
      <c r="D30" s="112">
        <v>34483734674</v>
      </c>
      <c r="E30" s="112">
        <v>57629</v>
      </c>
      <c r="F30" s="112">
        <v>3594937174</v>
      </c>
      <c r="G30" s="112">
        <v>31572388591</v>
      </c>
      <c r="H30" s="112">
        <v>0</v>
      </c>
      <c r="I30" s="112">
        <v>0</v>
      </c>
      <c r="J30" s="112">
        <v>0</v>
      </c>
    </row>
    <row r="31" spans="1:10" ht="14.25" customHeight="1">
      <c r="A31" s="114" t="s">
        <v>22</v>
      </c>
      <c r="B31" s="115">
        <v>184190</v>
      </c>
      <c r="C31" s="115">
        <v>8700005142</v>
      </c>
      <c r="D31" s="115">
        <v>71344814083.5</v>
      </c>
      <c r="E31" s="115">
        <v>112712</v>
      </c>
      <c r="F31" s="115">
        <v>7264680190</v>
      </c>
      <c r="G31" s="115">
        <v>64033961469</v>
      </c>
      <c r="H31" s="115">
        <v>0</v>
      </c>
      <c r="I31" s="115">
        <v>0</v>
      </c>
      <c r="J31" s="115">
        <v>0</v>
      </c>
    </row>
    <row r="32" spans="1:10" ht="14.25" customHeight="1">
      <c r="A32" s="113" t="s">
        <v>23</v>
      </c>
      <c r="B32" s="513">
        <v>361774</v>
      </c>
      <c r="C32" s="513">
        <v>17845493711</v>
      </c>
      <c r="D32" s="513">
        <v>144412276390</v>
      </c>
      <c r="E32" s="513">
        <v>236514</v>
      </c>
      <c r="F32" s="513">
        <v>14653605053</v>
      </c>
      <c r="G32" s="513">
        <v>127168406051</v>
      </c>
      <c r="H32" s="513">
        <v>0</v>
      </c>
      <c r="I32" s="513">
        <v>0</v>
      </c>
      <c r="J32" s="513">
        <v>0</v>
      </c>
    </row>
    <row r="33" spans="1:10" ht="14.25" customHeight="1">
      <c r="A33" s="113" t="s">
        <v>24</v>
      </c>
      <c r="B33" s="112">
        <v>79295</v>
      </c>
      <c r="C33" s="112">
        <v>3901257656</v>
      </c>
      <c r="D33" s="112">
        <v>30691076559</v>
      </c>
      <c r="E33" s="112">
        <v>49197</v>
      </c>
      <c r="F33" s="112">
        <v>3069269516</v>
      </c>
      <c r="G33" s="112">
        <v>27316153905</v>
      </c>
      <c r="H33" s="112">
        <v>0</v>
      </c>
      <c r="I33" s="112">
        <v>0</v>
      </c>
      <c r="J33" s="112">
        <v>0</v>
      </c>
    </row>
    <row r="34" spans="1:10" ht="14.25" customHeight="1">
      <c r="A34" s="113" t="s">
        <v>25</v>
      </c>
      <c r="B34" s="112">
        <v>72018</v>
      </c>
      <c r="C34" s="112">
        <v>3642748572</v>
      </c>
      <c r="D34" s="112">
        <v>27674938378</v>
      </c>
      <c r="E34" s="112">
        <v>44752</v>
      </c>
      <c r="F34" s="112">
        <v>2777144183</v>
      </c>
      <c r="G34" s="112">
        <v>24647476955</v>
      </c>
      <c r="H34" s="112">
        <v>0</v>
      </c>
      <c r="I34" s="112">
        <v>0</v>
      </c>
      <c r="J34" s="112">
        <v>0</v>
      </c>
    </row>
    <row r="35" spans="1:10" ht="14.25" customHeight="1">
      <c r="A35" s="113" t="s">
        <v>26</v>
      </c>
      <c r="B35" s="112">
        <v>133568</v>
      </c>
      <c r="C35" s="112">
        <v>6875447423</v>
      </c>
      <c r="D35" s="112">
        <v>57096604124</v>
      </c>
      <c r="E35" s="112">
        <v>77008</v>
      </c>
      <c r="F35" s="112">
        <v>5096138092</v>
      </c>
      <c r="G35" s="112">
        <v>45504910851</v>
      </c>
      <c r="H35" s="112">
        <v>0</v>
      </c>
      <c r="I35" s="112">
        <v>0</v>
      </c>
      <c r="J35" s="112">
        <v>0</v>
      </c>
    </row>
    <row r="36" spans="1:10" ht="14.25" customHeight="1">
      <c r="A36" s="114" t="s">
        <v>27</v>
      </c>
      <c r="B36" s="115">
        <v>597670</v>
      </c>
      <c r="C36" s="115">
        <v>30188523115</v>
      </c>
      <c r="D36" s="115">
        <v>231414551923.5</v>
      </c>
      <c r="E36" s="115">
        <v>309468</v>
      </c>
      <c r="F36" s="115">
        <v>19411186397</v>
      </c>
      <c r="G36" s="115">
        <v>172149164217</v>
      </c>
      <c r="H36" s="115">
        <v>0</v>
      </c>
      <c r="I36" s="115">
        <v>0</v>
      </c>
      <c r="J36" s="115">
        <v>0</v>
      </c>
    </row>
    <row r="37" spans="1:10" ht="14.25" customHeight="1">
      <c r="A37" s="113" t="s">
        <v>28</v>
      </c>
      <c r="B37" s="513">
        <v>295255</v>
      </c>
      <c r="C37" s="513">
        <v>14786546306</v>
      </c>
      <c r="D37" s="513">
        <v>113135880244</v>
      </c>
      <c r="E37" s="513">
        <v>162288</v>
      </c>
      <c r="F37" s="513">
        <v>10345736168</v>
      </c>
      <c r="G37" s="513">
        <v>91821904552</v>
      </c>
      <c r="H37" s="513">
        <v>0</v>
      </c>
      <c r="I37" s="513">
        <v>0</v>
      </c>
      <c r="J37" s="513">
        <v>0</v>
      </c>
    </row>
    <row r="38" spans="1:10" ht="14.25" customHeight="1">
      <c r="A38" s="113" t="s">
        <v>29</v>
      </c>
      <c r="B38" s="112">
        <v>61332</v>
      </c>
      <c r="C38" s="112">
        <v>3252606374</v>
      </c>
      <c r="D38" s="112">
        <v>25978309243</v>
      </c>
      <c r="E38" s="112">
        <v>41137</v>
      </c>
      <c r="F38" s="112">
        <v>2502972325</v>
      </c>
      <c r="G38" s="112">
        <v>22169443797</v>
      </c>
      <c r="H38" s="112">
        <v>0</v>
      </c>
      <c r="I38" s="112">
        <v>0</v>
      </c>
      <c r="J38" s="112">
        <v>0</v>
      </c>
    </row>
    <row r="39" spans="1:10" ht="14.25" customHeight="1">
      <c r="A39" s="111" t="s">
        <v>154</v>
      </c>
      <c r="B39" s="112">
        <v>44741</v>
      </c>
      <c r="C39" s="112">
        <v>2305411373</v>
      </c>
      <c r="D39" s="112">
        <v>18071605479</v>
      </c>
      <c r="E39" s="112">
        <v>26017</v>
      </c>
      <c r="F39" s="112">
        <v>1636225696</v>
      </c>
      <c r="G39" s="112">
        <v>14616821924</v>
      </c>
      <c r="H39" s="112">
        <v>0</v>
      </c>
      <c r="I39" s="112">
        <v>0</v>
      </c>
      <c r="J39" s="112">
        <v>0</v>
      </c>
    </row>
    <row r="40" spans="1:10" ht="14.25" customHeight="1">
      <c r="A40" s="113" t="s">
        <v>30</v>
      </c>
      <c r="B40" s="112">
        <v>39494</v>
      </c>
      <c r="C40" s="112">
        <v>1913103147</v>
      </c>
      <c r="D40" s="112">
        <v>14818461653.5</v>
      </c>
      <c r="E40" s="112">
        <v>23611</v>
      </c>
      <c r="F40" s="112">
        <v>1435753024</v>
      </c>
      <c r="G40" s="112">
        <v>12956987714</v>
      </c>
      <c r="H40" s="112">
        <v>0</v>
      </c>
      <c r="I40" s="112">
        <v>0</v>
      </c>
      <c r="J40" s="112">
        <v>0</v>
      </c>
    </row>
    <row r="41" spans="1:10" ht="14.25" customHeight="1">
      <c r="A41" s="114" t="s">
        <v>31</v>
      </c>
      <c r="B41" s="115">
        <v>36055</v>
      </c>
      <c r="C41" s="115">
        <v>1805516928</v>
      </c>
      <c r="D41" s="115">
        <v>15157466933.5</v>
      </c>
      <c r="E41" s="115">
        <v>26156</v>
      </c>
      <c r="F41" s="115">
        <v>1549208275</v>
      </c>
      <c r="G41" s="115">
        <v>13833295914</v>
      </c>
      <c r="H41" s="115">
        <v>0</v>
      </c>
      <c r="I41" s="115">
        <v>0</v>
      </c>
      <c r="J41" s="115">
        <v>0</v>
      </c>
    </row>
    <row r="42" spans="1:10" ht="14.25" customHeight="1">
      <c r="A42" s="113" t="s">
        <v>32</v>
      </c>
      <c r="B42" s="513">
        <v>120266</v>
      </c>
      <c r="C42" s="513">
        <v>6368104528</v>
      </c>
      <c r="D42" s="513">
        <v>48401907611</v>
      </c>
      <c r="E42" s="513">
        <v>71005</v>
      </c>
      <c r="F42" s="513">
        <v>4665218468</v>
      </c>
      <c r="G42" s="513">
        <v>41825274786</v>
      </c>
      <c r="H42" s="513">
        <v>0</v>
      </c>
      <c r="I42" s="513">
        <v>0</v>
      </c>
      <c r="J42" s="513">
        <v>0</v>
      </c>
    </row>
    <row r="43" spans="1:10" ht="14.25" customHeight="1">
      <c r="A43" s="113" t="s">
        <v>33</v>
      </c>
      <c r="B43" s="112">
        <v>127001</v>
      </c>
      <c r="C43" s="112">
        <v>7078158093</v>
      </c>
      <c r="D43" s="112">
        <v>54898924858.5</v>
      </c>
      <c r="E43" s="112">
        <v>81541</v>
      </c>
      <c r="F43" s="112">
        <v>5267547186</v>
      </c>
      <c r="G43" s="112">
        <v>47169060850</v>
      </c>
      <c r="H43" s="112">
        <v>0</v>
      </c>
      <c r="I43" s="112">
        <v>0</v>
      </c>
      <c r="J43" s="112">
        <v>0</v>
      </c>
    </row>
    <row r="44" spans="1:10" ht="14.25" customHeight="1">
      <c r="A44" s="113" t="s">
        <v>34</v>
      </c>
      <c r="B44" s="112">
        <v>62716</v>
      </c>
      <c r="C44" s="112">
        <v>3190518717</v>
      </c>
      <c r="D44" s="112">
        <v>26493814211</v>
      </c>
      <c r="E44" s="112">
        <v>42308</v>
      </c>
      <c r="F44" s="112">
        <v>2637284312</v>
      </c>
      <c r="G44" s="112">
        <v>23458430945</v>
      </c>
      <c r="H44" s="112">
        <v>0</v>
      </c>
      <c r="I44" s="112">
        <v>0</v>
      </c>
      <c r="J44" s="112">
        <v>0</v>
      </c>
    </row>
    <row r="45" spans="1:10" ht="14.25" customHeight="1">
      <c r="A45" s="113" t="s">
        <v>35</v>
      </c>
      <c r="B45" s="112">
        <v>42804</v>
      </c>
      <c r="C45" s="112">
        <v>1997548552</v>
      </c>
      <c r="D45" s="112">
        <v>15697620553</v>
      </c>
      <c r="E45" s="112">
        <v>23783</v>
      </c>
      <c r="F45" s="112">
        <v>1460285931</v>
      </c>
      <c r="G45" s="112">
        <v>13127985251</v>
      </c>
      <c r="H45" s="112">
        <v>0</v>
      </c>
      <c r="I45" s="112">
        <v>0</v>
      </c>
      <c r="J45" s="112">
        <v>0</v>
      </c>
    </row>
    <row r="46" spans="1:10" ht="14.25" customHeight="1">
      <c r="A46" s="114" t="s">
        <v>36</v>
      </c>
      <c r="B46" s="115">
        <v>54156</v>
      </c>
      <c r="C46" s="115">
        <v>2878949345</v>
      </c>
      <c r="D46" s="115">
        <v>21371366179.5</v>
      </c>
      <c r="E46" s="115">
        <v>33503</v>
      </c>
      <c r="F46" s="115">
        <v>2083208041</v>
      </c>
      <c r="G46" s="115">
        <v>18721502574</v>
      </c>
      <c r="H46" s="115">
        <v>0</v>
      </c>
      <c r="I46" s="115">
        <v>0</v>
      </c>
      <c r="J46" s="115">
        <v>0</v>
      </c>
    </row>
    <row r="47" spans="1:10" ht="14.25" customHeight="1">
      <c r="A47" s="113" t="s">
        <v>37</v>
      </c>
      <c r="B47" s="513">
        <v>51742</v>
      </c>
      <c r="C47" s="513">
        <v>3142806248</v>
      </c>
      <c r="D47" s="513">
        <v>26449013483</v>
      </c>
      <c r="E47" s="513">
        <v>41402</v>
      </c>
      <c r="F47" s="513">
        <v>2576072050</v>
      </c>
      <c r="G47" s="513">
        <v>22918851915</v>
      </c>
      <c r="H47" s="513">
        <v>0</v>
      </c>
      <c r="I47" s="513">
        <v>0</v>
      </c>
      <c r="J47" s="513">
        <v>0</v>
      </c>
    </row>
    <row r="48" spans="1:10" ht="14.25" customHeight="1">
      <c r="A48" s="113" t="s">
        <v>38</v>
      </c>
      <c r="B48" s="112">
        <v>35990</v>
      </c>
      <c r="C48" s="112">
        <v>1952040334</v>
      </c>
      <c r="D48" s="112">
        <v>16028462911</v>
      </c>
      <c r="E48" s="112">
        <v>22420</v>
      </c>
      <c r="F48" s="112">
        <v>1378102468</v>
      </c>
      <c r="G48" s="112">
        <v>12349143376</v>
      </c>
      <c r="H48" s="112">
        <v>0</v>
      </c>
      <c r="I48" s="112">
        <v>0</v>
      </c>
      <c r="J48" s="112">
        <v>0</v>
      </c>
    </row>
    <row r="49" spans="1:10" ht="14.25" customHeight="1">
      <c r="A49" s="113" t="s">
        <v>39</v>
      </c>
      <c r="B49" s="112">
        <v>342884</v>
      </c>
      <c r="C49" s="112">
        <v>17807213901</v>
      </c>
      <c r="D49" s="112">
        <v>137463186400.5</v>
      </c>
      <c r="E49" s="112">
        <v>181360</v>
      </c>
      <c r="F49" s="112">
        <v>12037425951</v>
      </c>
      <c r="G49" s="112">
        <v>108106039703</v>
      </c>
      <c r="H49" s="112">
        <v>0</v>
      </c>
      <c r="I49" s="112">
        <v>0</v>
      </c>
      <c r="J49" s="112">
        <v>0</v>
      </c>
    </row>
    <row r="50" spans="1:10" ht="14.25" customHeight="1">
      <c r="A50" s="113" t="s">
        <v>40</v>
      </c>
      <c r="B50" s="112">
        <v>44036</v>
      </c>
      <c r="C50" s="112">
        <v>2024920360</v>
      </c>
      <c r="D50" s="112">
        <v>16080159640</v>
      </c>
      <c r="E50" s="112">
        <v>26625</v>
      </c>
      <c r="F50" s="112">
        <v>1592507615</v>
      </c>
      <c r="G50" s="112">
        <v>14325886972</v>
      </c>
      <c r="H50" s="112">
        <v>0</v>
      </c>
      <c r="I50" s="112">
        <v>0</v>
      </c>
      <c r="J50" s="112">
        <v>0</v>
      </c>
    </row>
    <row r="51" spans="1:10" ht="14.25" customHeight="1">
      <c r="A51" s="114" t="s">
        <v>41</v>
      </c>
      <c r="B51" s="115">
        <v>76749</v>
      </c>
      <c r="C51" s="115">
        <v>3775903936</v>
      </c>
      <c r="D51" s="115">
        <v>30076115173</v>
      </c>
      <c r="E51" s="115">
        <v>45426</v>
      </c>
      <c r="F51" s="115">
        <v>2732414276</v>
      </c>
      <c r="G51" s="115">
        <v>24589305704</v>
      </c>
      <c r="H51" s="115">
        <v>0</v>
      </c>
      <c r="I51" s="115">
        <v>0</v>
      </c>
      <c r="J51" s="115">
        <v>0</v>
      </c>
    </row>
    <row r="52" spans="1:10" ht="14.25" customHeight="1">
      <c r="A52" s="113" t="s">
        <v>42</v>
      </c>
      <c r="B52" s="513">
        <v>87865</v>
      </c>
      <c r="C52" s="513">
        <v>4699721150</v>
      </c>
      <c r="D52" s="513">
        <v>38104485931</v>
      </c>
      <c r="E52" s="513">
        <v>59252</v>
      </c>
      <c r="F52" s="513">
        <v>3660170398</v>
      </c>
      <c r="G52" s="513">
        <v>32990413749</v>
      </c>
      <c r="H52" s="513">
        <v>0</v>
      </c>
      <c r="I52" s="513">
        <v>0</v>
      </c>
      <c r="J52" s="513">
        <v>0</v>
      </c>
    </row>
    <row r="53" spans="1:10" ht="14.25" customHeight="1">
      <c r="A53" s="113" t="s">
        <v>43</v>
      </c>
      <c r="B53" s="112">
        <v>65248</v>
      </c>
      <c r="C53" s="112">
        <v>2932900929</v>
      </c>
      <c r="D53" s="112">
        <v>22970568268.5</v>
      </c>
      <c r="E53" s="112">
        <v>35418</v>
      </c>
      <c r="F53" s="112">
        <v>2078900702</v>
      </c>
      <c r="G53" s="112">
        <v>18693367129</v>
      </c>
      <c r="H53" s="112">
        <v>0</v>
      </c>
      <c r="I53" s="112">
        <v>0</v>
      </c>
      <c r="J53" s="112">
        <v>0</v>
      </c>
    </row>
    <row r="54" spans="1:10" ht="14.25" customHeight="1">
      <c r="A54" s="113" t="s">
        <v>44</v>
      </c>
      <c r="B54" s="112">
        <v>53924</v>
      </c>
      <c r="C54" s="112">
        <v>2555898553</v>
      </c>
      <c r="D54" s="112">
        <v>19719093266</v>
      </c>
      <c r="E54" s="112">
        <v>29752</v>
      </c>
      <c r="F54" s="112">
        <v>1857411755</v>
      </c>
      <c r="G54" s="112">
        <v>16812948279</v>
      </c>
      <c r="H54" s="112">
        <v>0</v>
      </c>
      <c r="I54" s="112">
        <v>0</v>
      </c>
      <c r="J54" s="112">
        <v>0</v>
      </c>
    </row>
    <row r="55" spans="1:10" ht="14.25" customHeight="1">
      <c r="A55" s="111" t="s">
        <v>155</v>
      </c>
      <c r="B55" s="112">
        <v>85645</v>
      </c>
      <c r="C55" s="112">
        <v>4468517514</v>
      </c>
      <c r="D55" s="112">
        <v>36883200104</v>
      </c>
      <c r="E55" s="112">
        <v>50933</v>
      </c>
      <c r="F55" s="112">
        <v>3326785847</v>
      </c>
      <c r="G55" s="112">
        <v>30133037886</v>
      </c>
      <c r="H55" s="112">
        <v>0</v>
      </c>
      <c r="I55" s="112">
        <v>0</v>
      </c>
      <c r="J55" s="112">
        <v>0</v>
      </c>
    </row>
    <row r="56" spans="1:10" ht="14.25" customHeight="1">
      <c r="A56" s="114" t="s">
        <v>45</v>
      </c>
      <c r="B56" s="115">
        <v>99036</v>
      </c>
      <c r="C56" s="115">
        <v>4848131593</v>
      </c>
      <c r="D56" s="115">
        <v>40798531633</v>
      </c>
      <c r="E56" s="115">
        <v>50975</v>
      </c>
      <c r="F56" s="115">
        <v>3267675828</v>
      </c>
      <c r="G56" s="115">
        <v>29665755862</v>
      </c>
      <c r="H56" s="115">
        <v>0</v>
      </c>
      <c r="I56" s="115">
        <v>0</v>
      </c>
      <c r="J56" s="115">
        <v>0</v>
      </c>
    </row>
    <row r="57" spans="1:10" ht="9.25" customHeight="1">
      <c r="B57" s="116"/>
      <c r="C57" s="116"/>
      <c r="D57" s="116"/>
      <c r="E57" s="116"/>
      <c r="F57" s="116"/>
      <c r="G57" s="116"/>
      <c r="H57" s="116"/>
      <c r="I57" s="116"/>
      <c r="J57" s="116"/>
    </row>
    <row r="58" spans="1:10">
      <c r="A58" s="82" t="s">
        <v>724</v>
      </c>
      <c r="B58" s="116"/>
      <c r="C58" s="116"/>
      <c r="D58" s="116"/>
      <c r="E58" s="116"/>
      <c r="F58" s="116"/>
      <c r="G58" s="116"/>
      <c r="H58" s="116"/>
      <c r="I58" s="116"/>
      <c r="J58" s="116"/>
    </row>
    <row r="59" spans="1:10">
      <c r="A59" s="82" t="s">
        <v>117</v>
      </c>
      <c r="B59" s="116"/>
      <c r="C59" s="116"/>
      <c r="D59" s="116"/>
      <c r="E59" s="116"/>
      <c r="F59" s="116"/>
      <c r="G59" s="116"/>
      <c r="H59" s="116"/>
      <c r="I59" s="116"/>
      <c r="J59" s="116"/>
    </row>
    <row r="60" spans="1:10">
      <c r="A60" s="82" t="s">
        <v>287</v>
      </c>
      <c r="B60" s="116"/>
      <c r="C60" s="116"/>
      <c r="D60" s="116"/>
      <c r="E60" s="116"/>
      <c r="F60" s="116"/>
      <c r="G60" s="116"/>
      <c r="H60" s="116"/>
      <c r="I60" s="116"/>
      <c r="J60" s="116"/>
    </row>
    <row r="61" spans="1:10">
      <c r="A61" s="82"/>
      <c r="B61" s="116"/>
      <c r="C61" s="116"/>
      <c r="D61" s="116"/>
      <c r="E61" s="116"/>
      <c r="F61" s="116"/>
      <c r="G61" s="116"/>
      <c r="H61" s="116"/>
      <c r="I61" s="116"/>
      <c r="J61" s="116"/>
    </row>
    <row r="62" spans="1:10">
      <c r="B62" s="116"/>
      <c r="C62" s="116"/>
      <c r="D62" s="116"/>
      <c r="E62" s="116"/>
      <c r="F62" s="116"/>
      <c r="G62" s="116"/>
      <c r="H62" s="116"/>
      <c r="I62" s="116"/>
      <c r="J62" s="116"/>
    </row>
    <row r="63" spans="1:10">
      <c r="B63" s="116"/>
      <c r="C63" s="116"/>
      <c r="D63" s="116"/>
      <c r="E63" s="116"/>
      <c r="F63" s="116"/>
      <c r="G63" s="116"/>
      <c r="H63" s="116"/>
      <c r="I63" s="116"/>
      <c r="J63" s="116"/>
    </row>
    <row r="64" spans="1:10">
      <c r="B64" s="116"/>
      <c r="C64" s="116"/>
      <c r="D64" s="116"/>
      <c r="E64" s="116"/>
      <c r="F64" s="116"/>
      <c r="G64" s="116"/>
      <c r="H64" s="116"/>
      <c r="I64" s="116"/>
      <c r="J64" s="116"/>
    </row>
    <row r="65" spans="2:10">
      <c r="B65" s="116"/>
      <c r="C65" s="116"/>
      <c r="D65" s="116"/>
      <c r="E65" s="116"/>
      <c r="F65" s="116"/>
      <c r="G65" s="116"/>
      <c r="H65" s="116"/>
      <c r="I65" s="116"/>
      <c r="J65" s="116"/>
    </row>
  </sheetData>
  <customSheetViews>
    <customSheetView guid="{6F28069D-A7F4-41D2-AA1B-4487F97E36F1}" showPageBreaks="1" printArea="1" showRuler="0">
      <selection activeCell="B9" sqref="B9:J9"/>
      <pageMargins left="0.39370078740157483" right="0.39370078740157483" top="0.39370078740157483" bottom="0" header="0.19685039370078741" footer="0.11811023622047245"/>
      <printOptions horizontalCentered="1"/>
      <pageSetup paperSize="8" scale="95" orientation="landscape" horizontalDpi="4294967292" r:id="rId1"/>
      <headerFooter alignWithMargins="0"/>
    </customSheetView>
  </customSheetViews>
  <mergeCells count="5">
    <mergeCell ref="B2:J2"/>
    <mergeCell ref="A4:A5"/>
    <mergeCell ref="B4:D4"/>
    <mergeCell ref="E4:G4"/>
    <mergeCell ref="H4:J4"/>
  </mergeCells>
  <phoneticPr fontId="2"/>
  <printOptions horizontalCentered="1"/>
  <pageMargins left="0.39370078740157483" right="0.39370078740157483" top="0.59055118110236227" bottom="0" header="0.19685039370078741" footer="0.11811023622047245"/>
  <pageSetup paperSize="9" scale="65" orientation="landscape" horizontalDpi="4294967292" r:id="rId2"/>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102"/>
  <dimension ref="A1:N284"/>
  <sheetViews>
    <sheetView zoomScaleNormal="100" zoomScaleSheetLayoutView="70" workbookViewId="0"/>
  </sheetViews>
  <sheetFormatPr defaultColWidth="9" defaultRowHeight="13"/>
  <cols>
    <col min="1" max="1" width="21.08984375" style="102" customWidth="1"/>
    <col min="2" max="7" width="20.26953125" style="102" customWidth="1"/>
    <col min="8" max="10" width="20.26953125" style="102" hidden="1" customWidth="1"/>
    <col min="11" max="16384" width="9" style="102"/>
  </cols>
  <sheetData>
    <row r="1" spans="1:14" ht="16.5">
      <c r="A1" s="417"/>
    </row>
    <row r="2" spans="1:14" ht="22.5" customHeight="1">
      <c r="A2" s="445" t="s">
        <v>267</v>
      </c>
      <c r="B2" s="969" t="s">
        <v>361</v>
      </c>
      <c r="C2" s="969"/>
      <c r="D2" s="969"/>
      <c r="E2" s="969"/>
      <c r="F2" s="969"/>
      <c r="G2" s="969"/>
      <c r="H2" s="969"/>
      <c r="I2" s="969"/>
      <c r="J2" s="969"/>
    </row>
    <row r="3" spans="1:14" ht="22.5" customHeight="1">
      <c r="J3" s="418"/>
    </row>
    <row r="4" spans="1:14" ht="21.25" customHeight="1">
      <c r="A4" s="970" t="s">
        <v>245</v>
      </c>
      <c r="B4" s="837" t="s">
        <v>519</v>
      </c>
      <c r="C4" s="838"/>
      <c r="D4" s="839"/>
      <c r="E4" s="837" t="s">
        <v>246</v>
      </c>
      <c r="F4" s="838"/>
      <c r="G4" s="839"/>
      <c r="H4" s="837" t="s">
        <v>460</v>
      </c>
      <c r="I4" s="838"/>
      <c r="J4" s="839"/>
    </row>
    <row r="5" spans="1:14" ht="21.25" customHeight="1">
      <c r="A5" s="971"/>
      <c r="B5" s="103" t="s">
        <v>520</v>
      </c>
      <c r="C5" s="103" t="s">
        <v>544</v>
      </c>
      <c r="D5" s="103" t="s">
        <v>521</v>
      </c>
      <c r="E5" s="103" t="s">
        <v>520</v>
      </c>
      <c r="F5" s="103" t="s">
        <v>544</v>
      </c>
      <c r="G5" s="103" t="s">
        <v>521</v>
      </c>
      <c r="H5" s="103" t="s">
        <v>520</v>
      </c>
      <c r="I5" s="103" t="s">
        <v>544</v>
      </c>
      <c r="J5" s="103" t="s">
        <v>521</v>
      </c>
    </row>
    <row r="6" spans="1:14" s="108" customFormat="1" ht="15.25" customHeight="1">
      <c r="A6" s="104"/>
      <c r="B6" s="105" t="s">
        <v>522</v>
      </c>
      <c r="C6" s="105" t="s">
        <v>546</v>
      </c>
      <c r="D6" s="105" t="s">
        <v>613</v>
      </c>
      <c r="E6" s="105" t="s">
        <v>522</v>
      </c>
      <c r="F6" s="105" t="s">
        <v>546</v>
      </c>
      <c r="G6" s="105" t="s">
        <v>613</v>
      </c>
      <c r="H6" s="105" t="s">
        <v>522</v>
      </c>
      <c r="I6" s="105" t="s">
        <v>546</v>
      </c>
      <c r="J6" s="105" t="s">
        <v>613</v>
      </c>
      <c r="K6" s="106"/>
      <c r="L6" s="107"/>
      <c r="M6" s="107"/>
      <c r="N6" s="107"/>
    </row>
    <row r="7" spans="1:14" s="108" customFormat="1" ht="15.25" customHeight="1">
      <c r="A7" s="113" t="s">
        <v>365</v>
      </c>
      <c r="B7" s="419">
        <v>5857</v>
      </c>
      <c r="C7" s="419">
        <v>304901652</v>
      </c>
      <c r="D7" s="419">
        <v>2247842492</v>
      </c>
      <c r="E7" s="419">
        <v>4906</v>
      </c>
      <c r="F7" s="419">
        <v>246473470</v>
      </c>
      <c r="G7" s="419">
        <v>1861650804</v>
      </c>
      <c r="H7" s="419">
        <v>491</v>
      </c>
      <c r="I7" s="419">
        <v>30228176</v>
      </c>
      <c r="J7" s="419">
        <v>288962777</v>
      </c>
      <c r="K7" s="107"/>
      <c r="L7" s="107"/>
      <c r="M7" s="107"/>
      <c r="N7" s="107"/>
    </row>
    <row r="8" spans="1:14" s="108" customFormat="1" ht="15.25" customHeight="1">
      <c r="A8" s="113" t="s">
        <v>268</v>
      </c>
      <c r="B8" s="419">
        <v>12872</v>
      </c>
      <c r="C8" s="419">
        <v>678789831</v>
      </c>
      <c r="D8" s="419">
        <v>5016150544</v>
      </c>
      <c r="E8" s="419">
        <v>10376</v>
      </c>
      <c r="F8" s="419">
        <v>518756556</v>
      </c>
      <c r="G8" s="419">
        <v>3941090641</v>
      </c>
      <c r="H8" s="419">
        <v>1235</v>
      </c>
      <c r="I8" s="419">
        <v>73156476</v>
      </c>
      <c r="J8" s="419">
        <v>699726624</v>
      </c>
      <c r="K8" s="107"/>
      <c r="L8" s="107"/>
      <c r="M8" s="107"/>
      <c r="N8" s="107"/>
    </row>
    <row r="9" spans="1:14" s="108" customFormat="1" ht="15.25" customHeight="1">
      <c r="A9" s="113" t="s">
        <v>270</v>
      </c>
      <c r="B9" s="419">
        <v>27585</v>
      </c>
      <c r="C9" s="419">
        <v>1525583912</v>
      </c>
      <c r="D9" s="419">
        <v>11119458821</v>
      </c>
      <c r="E9" s="419">
        <v>21834</v>
      </c>
      <c r="F9" s="419">
        <v>1133850945</v>
      </c>
      <c r="G9" s="419">
        <v>8662648511</v>
      </c>
      <c r="H9" s="419">
        <v>2640</v>
      </c>
      <c r="I9" s="419">
        <v>169886447</v>
      </c>
      <c r="J9" s="419">
        <v>1634343239</v>
      </c>
      <c r="K9" s="107"/>
      <c r="L9" s="107"/>
      <c r="M9" s="107"/>
      <c r="N9" s="107"/>
    </row>
    <row r="10" spans="1:14" s="108" customFormat="1" ht="15.25" customHeight="1">
      <c r="A10" s="113" t="s">
        <v>272</v>
      </c>
      <c r="B10" s="419">
        <v>47027</v>
      </c>
      <c r="C10" s="419">
        <v>2661003221</v>
      </c>
      <c r="D10" s="419">
        <v>19051113198</v>
      </c>
      <c r="E10" s="419">
        <v>36709</v>
      </c>
      <c r="F10" s="419">
        <v>1945468268</v>
      </c>
      <c r="G10" s="419">
        <v>15003138038</v>
      </c>
      <c r="H10" s="419">
        <v>4136</v>
      </c>
      <c r="I10" s="419">
        <v>258764158</v>
      </c>
      <c r="J10" s="419">
        <v>2495197631</v>
      </c>
      <c r="K10" s="107"/>
      <c r="L10" s="107"/>
      <c r="M10" s="107"/>
      <c r="N10" s="107"/>
    </row>
    <row r="11" spans="1:14" s="108" customFormat="1" ht="15.25" customHeight="1">
      <c r="A11" s="113" t="s">
        <v>273</v>
      </c>
      <c r="B11" s="419">
        <v>59437</v>
      </c>
      <c r="C11" s="419">
        <v>3409369401</v>
      </c>
      <c r="D11" s="419">
        <v>24133881180.5</v>
      </c>
      <c r="E11" s="419">
        <v>45813</v>
      </c>
      <c r="F11" s="419">
        <v>2472365763</v>
      </c>
      <c r="G11" s="419">
        <v>19181832600</v>
      </c>
      <c r="H11" s="419">
        <v>4717</v>
      </c>
      <c r="I11" s="419">
        <v>298311233</v>
      </c>
      <c r="J11" s="419">
        <v>2884951238</v>
      </c>
      <c r="K11" s="107"/>
      <c r="L11" s="107"/>
      <c r="M11" s="107"/>
      <c r="N11" s="107"/>
    </row>
    <row r="12" spans="1:14" s="108" customFormat="1" ht="15.25" customHeight="1">
      <c r="A12" s="113" t="s">
        <v>274</v>
      </c>
      <c r="B12" s="419">
        <v>57373</v>
      </c>
      <c r="C12" s="419">
        <v>3507323639</v>
      </c>
      <c r="D12" s="419">
        <v>24871665929.5</v>
      </c>
      <c r="E12" s="419">
        <v>43780</v>
      </c>
      <c r="F12" s="419">
        <v>2492402517</v>
      </c>
      <c r="G12" s="419">
        <v>19420053743</v>
      </c>
      <c r="H12" s="419">
        <v>5094</v>
      </c>
      <c r="I12" s="419">
        <v>338827937</v>
      </c>
      <c r="J12" s="419">
        <v>3284549063</v>
      </c>
      <c r="K12" s="107"/>
      <c r="L12" s="107"/>
      <c r="M12" s="107"/>
      <c r="N12" s="107"/>
    </row>
    <row r="13" spans="1:14" s="108" customFormat="1" ht="15.25" customHeight="1">
      <c r="A13" s="113" t="s">
        <v>275</v>
      </c>
      <c r="B13" s="419">
        <v>59343</v>
      </c>
      <c r="C13" s="419">
        <v>3696817006</v>
      </c>
      <c r="D13" s="419">
        <v>26214413697</v>
      </c>
      <c r="E13" s="419">
        <v>45112</v>
      </c>
      <c r="F13" s="419">
        <v>2615460730</v>
      </c>
      <c r="G13" s="419">
        <v>20432788916</v>
      </c>
      <c r="H13" s="419">
        <v>5423</v>
      </c>
      <c r="I13" s="419">
        <v>360477722</v>
      </c>
      <c r="J13" s="419">
        <v>3493974824</v>
      </c>
      <c r="K13" s="107"/>
      <c r="L13" s="107"/>
      <c r="M13" s="107"/>
      <c r="N13" s="107"/>
    </row>
    <row r="14" spans="1:14" s="108" customFormat="1" ht="15.25" customHeight="1">
      <c r="A14" s="113" t="s">
        <v>276</v>
      </c>
      <c r="B14" s="419">
        <v>57841</v>
      </c>
      <c r="C14" s="419">
        <v>3622238403</v>
      </c>
      <c r="D14" s="419">
        <v>25628672600</v>
      </c>
      <c r="E14" s="419">
        <v>43381</v>
      </c>
      <c r="F14" s="419">
        <v>2517759970</v>
      </c>
      <c r="G14" s="419">
        <v>19757943418</v>
      </c>
      <c r="H14" s="419">
        <v>5158</v>
      </c>
      <c r="I14" s="419">
        <v>346207966</v>
      </c>
      <c r="J14" s="419">
        <v>3356212225</v>
      </c>
      <c r="K14" s="107"/>
      <c r="L14" s="107"/>
      <c r="M14" s="107"/>
      <c r="N14" s="107"/>
    </row>
    <row r="15" spans="1:14" s="108" customFormat="1" ht="15.25" customHeight="1">
      <c r="A15" s="113" t="s">
        <v>277</v>
      </c>
      <c r="B15" s="419">
        <v>56496</v>
      </c>
      <c r="C15" s="419">
        <v>3600177287</v>
      </c>
      <c r="D15" s="419">
        <v>25502029425.5</v>
      </c>
      <c r="E15" s="419">
        <v>42736</v>
      </c>
      <c r="F15" s="419">
        <v>2539045823</v>
      </c>
      <c r="G15" s="419">
        <v>19860986848</v>
      </c>
      <c r="H15" s="419">
        <v>4885</v>
      </c>
      <c r="I15" s="419">
        <v>342823133</v>
      </c>
      <c r="J15" s="419">
        <v>3326502322</v>
      </c>
      <c r="K15" s="107"/>
      <c r="L15" s="107"/>
      <c r="M15" s="107"/>
      <c r="N15" s="107"/>
    </row>
    <row r="16" spans="1:14" s="108" customFormat="1" ht="15.25" customHeight="1">
      <c r="A16" s="113" t="s">
        <v>366</v>
      </c>
      <c r="B16" s="419">
        <v>55474</v>
      </c>
      <c r="C16" s="419">
        <v>3575353909</v>
      </c>
      <c r="D16" s="419">
        <v>25258760412</v>
      </c>
      <c r="E16" s="419">
        <v>41419</v>
      </c>
      <c r="F16" s="419">
        <v>2471578554</v>
      </c>
      <c r="G16" s="419">
        <v>19384834972</v>
      </c>
      <c r="H16" s="419">
        <v>4996</v>
      </c>
      <c r="I16" s="419">
        <v>355749515</v>
      </c>
      <c r="J16" s="419">
        <v>3452296742</v>
      </c>
      <c r="K16" s="107"/>
      <c r="L16" s="107"/>
      <c r="M16" s="107"/>
      <c r="N16" s="107"/>
    </row>
    <row r="17" spans="1:14" s="108" customFormat="1" ht="15.25" customHeight="1">
      <c r="A17" s="113" t="s">
        <v>367</v>
      </c>
      <c r="B17" s="419">
        <v>58644</v>
      </c>
      <c r="C17" s="419">
        <v>3655176771</v>
      </c>
      <c r="D17" s="419">
        <v>25959892951.5</v>
      </c>
      <c r="E17" s="419">
        <v>43804</v>
      </c>
      <c r="F17" s="419">
        <v>2543602212</v>
      </c>
      <c r="G17" s="419">
        <v>19924779210</v>
      </c>
      <c r="H17" s="419">
        <v>5249</v>
      </c>
      <c r="I17" s="419">
        <v>352024032</v>
      </c>
      <c r="J17" s="419">
        <v>3411537306</v>
      </c>
      <c r="K17" s="107"/>
      <c r="L17" s="107"/>
      <c r="M17" s="107"/>
      <c r="N17" s="107"/>
    </row>
    <row r="18" spans="1:14" s="108" customFormat="1" ht="15.25" customHeight="1">
      <c r="A18" s="114" t="s">
        <v>368</v>
      </c>
      <c r="B18" s="420">
        <v>62000</v>
      </c>
      <c r="C18" s="420">
        <v>3825426121</v>
      </c>
      <c r="D18" s="420">
        <v>27021019606</v>
      </c>
      <c r="E18" s="420">
        <v>46968</v>
      </c>
      <c r="F18" s="420">
        <v>2691270796</v>
      </c>
      <c r="G18" s="420">
        <v>21063734660</v>
      </c>
      <c r="H18" s="420">
        <v>5370</v>
      </c>
      <c r="I18" s="420">
        <v>361241628</v>
      </c>
      <c r="J18" s="420">
        <v>3502514128</v>
      </c>
      <c r="K18" s="107"/>
      <c r="L18" s="107"/>
      <c r="M18" s="107"/>
      <c r="N18" s="107"/>
    </row>
    <row r="19" spans="1:14" s="108" customFormat="1" ht="15.25" customHeight="1">
      <c r="A19" s="113" t="s">
        <v>369</v>
      </c>
      <c r="B19" s="419">
        <v>57650</v>
      </c>
      <c r="C19" s="419">
        <v>3389354736</v>
      </c>
      <c r="D19" s="419">
        <v>24330610935</v>
      </c>
      <c r="E19" s="419">
        <v>43926</v>
      </c>
      <c r="F19" s="419">
        <v>2405005309</v>
      </c>
      <c r="G19" s="419">
        <v>18703924973</v>
      </c>
      <c r="H19" s="419">
        <v>5255</v>
      </c>
      <c r="I19" s="419">
        <v>344183563</v>
      </c>
      <c r="J19" s="419">
        <v>3336136573</v>
      </c>
      <c r="K19" s="107"/>
      <c r="L19" s="107"/>
      <c r="M19" s="107"/>
      <c r="N19" s="107"/>
    </row>
    <row r="20" spans="1:14" s="108" customFormat="1" ht="15.25" customHeight="1">
      <c r="A20" s="113" t="s">
        <v>268</v>
      </c>
      <c r="B20" s="419">
        <v>59027</v>
      </c>
      <c r="C20" s="419">
        <v>3541005621</v>
      </c>
      <c r="D20" s="419">
        <v>25240572685.5</v>
      </c>
      <c r="E20" s="419">
        <v>44498</v>
      </c>
      <c r="F20" s="419">
        <v>2468696712</v>
      </c>
      <c r="G20" s="419">
        <v>19303689500</v>
      </c>
      <c r="H20" s="419">
        <v>5249</v>
      </c>
      <c r="I20" s="419">
        <v>348691947</v>
      </c>
      <c r="J20" s="419">
        <v>3381618824</v>
      </c>
      <c r="K20" s="107"/>
      <c r="L20" s="107"/>
      <c r="M20" s="107"/>
      <c r="N20" s="107"/>
    </row>
    <row r="21" spans="1:14" s="108" customFormat="1" ht="15.25" customHeight="1">
      <c r="A21" s="113" t="s">
        <v>270</v>
      </c>
      <c r="B21" s="419">
        <v>62936</v>
      </c>
      <c r="C21" s="419">
        <v>3747861847</v>
      </c>
      <c r="D21" s="419">
        <v>26845685769.5</v>
      </c>
      <c r="E21" s="419">
        <v>47709</v>
      </c>
      <c r="F21" s="419">
        <v>2659247073</v>
      </c>
      <c r="G21" s="419">
        <v>20710608500</v>
      </c>
      <c r="H21" s="419">
        <v>5795</v>
      </c>
      <c r="I21" s="419">
        <v>368547679</v>
      </c>
      <c r="J21" s="419">
        <v>3569763550</v>
      </c>
      <c r="K21" s="107"/>
      <c r="L21" s="107"/>
      <c r="M21" s="107"/>
      <c r="N21" s="107"/>
    </row>
    <row r="22" spans="1:14" s="108" customFormat="1" ht="15.25" customHeight="1">
      <c r="A22" s="113" t="s">
        <v>272</v>
      </c>
      <c r="B22" s="419">
        <v>75624</v>
      </c>
      <c r="C22" s="419">
        <v>4266751026</v>
      </c>
      <c r="D22" s="419">
        <v>30719155776.5</v>
      </c>
      <c r="E22" s="419">
        <v>58058</v>
      </c>
      <c r="F22" s="419">
        <v>3054585877</v>
      </c>
      <c r="G22" s="419">
        <v>23707041193</v>
      </c>
      <c r="H22" s="419">
        <v>6953</v>
      </c>
      <c r="I22" s="419">
        <v>424388258</v>
      </c>
      <c r="J22" s="419">
        <v>4108425766</v>
      </c>
      <c r="K22" s="107"/>
      <c r="L22" s="107"/>
      <c r="M22" s="107"/>
      <c r="N22" s="107"/>
    </row>
    <row r="23" spans="1:14" s="108" customFormat="1" ht="15.25" customHeight="1">
      <c r="A23" s="113" t="s">
        <v>273</v>
      </c>
      <c r="B23" s="419">
        <v>85606</v>
      </c>
      <c r="C23" s="419">
        <v>4818243779</v>
      </c>
      <c r="D23" s="419">
        <v>34516493044</v>
      </c>
      <c r="E23" s="419">
        <v>65237</v>
      </c>
      <c r="F23" s="419">
        <v>3398143358</v>
      </c>
      <c r="G23" s="419">
        <v>26452382013</v>
      </c>
      <c r="H23" s="419">
        <v>7477</v>
      </c>
      <c r="I23" s="419">
        <v>475580149</v>
      </c>
      <c r="J23" s="419">
        <v>4614384480</v>
      </c>
      <c r="K23" s="107"/>
      <c r="L23" s="107"/>
      <c r="M23" s="107"/>
      <c r="N23" s="107"/>
    </row>
    <row r="24" spans="1:14" s="108" customFormat="1" ht="15.25" customHeight="1">
      <c r="A24" s="113" t="s">
        <v>274</v>
      </c>
      <c r="B24" s="419">
        <v>79748</v>
      </c>
      <c r="C24" s="419">
        <v>4515541457</v>
      </c>
      <c r="D24" s="419">
        <v>32558061642.5</v>
      </c>
      <c r="E24" s="419">
        <v>60273</v>
      </c>
      <c r="F24" s="419">
        <v>3155973666</v>
      </c>
      <c r="G24" s="419">
        <v>24584448162</v>
      </c>
      <c r="H24" s="419">
        <v>7655</v>
      </c>
      <c r="I24" s="419">
        <v>472809681</v>
      </c>
      <c r="J24" s="419">
        <v>4583637757</v>
      </c>
      <c r="K24" s="107"/>
      <c r="L24" s="107"/>
      <c r="M24" s="107"/>
      <c r="N24" s="107"/>
    </row>
    <row r="25" spans="1:14" s="108" customFormat="1" ht="15.25" customHeight="1">
      <c r="A25" s="113" t="s">
        <v>275</v>
      </c>
      <c r="B25" s="419">
        <v>79872</v>
      </c>
      <c r="C25" s="419">
        <v>4623404099</v>
      </c>
      <c r="D25" s="419">
        <v>33473173541</v>
      </c>
      <c r="E25" s="419">
        <v>60273</v>
      </c>
      <c r="F25" s="419">
        <v>3244593826</v>
      </c>
      <c r="G25" s="419">
        <v>25315612610</v>
      </c>
      <c r="H25" s="419">
        <v>7811</v>
      </c>
      <c r="I25" s="419">
        <v>482266810</v>
      </c>
      <c r="J25" s="419">
        <v>4675040206</v>
      </c>
      <c r="K25" s="107"/>
      <c r="L25" s="107"/>
      <c r="M25" s="107"/>
      <c r="N25" s="107"/>
    </row>
    <row r="26" spans="1:14" s="108" customFormat="1" ht="15.25" customHeight="1">
      <c r="A26" s="113" t="s">
        <v>276</v>
      </c>
      <c r="B26" s="419">
        <v>80558</v>
      </c>
      <c r="C26" s="419">
        <v>4631758264</v>
      </c>
      <c r="D26" s="419">
        <v>33478438196</v>
      </c>
      <c r="E26" s="419">
        <v>60816</v>
      </c>
      <c r="F26" s="419">
        <v>3231814388</v>
      </c>
      <c r="G26" s="419">
        <v>25225524735</v>
      </c>
      <c r="H26" s="419">
        <v>7834</v>
      </c>
      <c r="I26" s="419">
        <v>489719617</v>
      </c>
      <c r="J26" s="419">
        <v>4750832076</v>
      </c>
      <c r="K26" s="107"/>
      <c r="L26" s="107"/>
      <c r="M26" s="107"/>
      <c r="N26" s="107"/>
    </row>
    <row r="27" spans="1:14" s="108" customFormat="1" ht="15.25" customHeight="1">
      <c r="A27" s="113" t="s">
        <v>277</v>
      </c>
      <c r="B27" s="419">
        <v>79527</v>
      </c>
      <c r="C27" s="419">
        <v>4628421157</v>
      </c>
      <c r="D27" s="419">
        <v>33487743484.5</v>
      </c>
      <c r="E27" s="419">
        <v>60266</v>
      </c>
      <c r="F27" s="419">
        <v>3249747547</v>
      </c>
      <c r="G27" s="419">
        <v>25306251207</v>
      </c>
      <c r="H27" s="419">
        <v>7604</v>
      </c>
      <c r="I27" s="419">
        <v>492667765</v>
      </c>
      <c r="J27" s="419">
        <v>4785707460</v>
      </c>
      <c r="K27" s="107"/>
      <c r="L27" s="107"/>
      <c r="M27" s="107"/>
      <c r="N27" s="107"/>
    </row>
    <row r="28" spans="1:14" s="108" customFormat="1" ht="15.25" customHeight="1">
      <c r="A28" s="113" t="s">
        <v>370</v>
      </c>
      <c r="B28" s="419">
        <v>76150</v>
      </c>
      <c r="C28" s="419">
        <v>4605887531</v>
      </c>
      <c r="D28" s="419">
        <v>33269053313.5</v>
      </c>
      <c r="E28" s="419">
        <v>56846</v>
      </c>
      <c r="F28" s="419">
        <v>3177763052</v>
      </c>
      <c r="G28" s="419">
        <v>24840146220</v>
      </c>
      <c r="H28" s="419">
        <v>7420</v>
      </c>
      <c r="I28" s="419">
        <v>495075773</v>
      </c>
      <c r="J28" s="419">
        <v>4814058860</v>
      </c>
      <c r="K28" s="107"/>
      <c r="L28" s="107"/>
      <c r="M28" s="107"/>
      <c r="N28" s="107"/>
    </row>
    <row r="29" spans="1:14" s="108" customFormat="1" ht="15.25" customHeight="1">
      <c r="A29" s="113" t="s">
        <v>367</v>
      </c>
      <c r="B29" s="419">
        <v>78934</v>
      </c>
      <c r="C29" s="419">
        <v>4473970060</v>
      </c>
      <c r="D29" s="419">
        <v>32505637367.5</v>
      </c>
      <c r="E29" s="419">
        <v>59537</v>
      </c>
      <c r="F29" s="419">
        <v>3132203251</v>
      </c>
      <c r="G29" s="419">
        <v>24367332538</v>
      </c>
      <c r="H29" s="419">
        <v>7931</v>
      </c>
      <c r="I29" s="419">
        <v>485238555</v>
      </c>
      <c r="J29" s="419">
        <v>4704496414</v>
      </c>
      <c r="K29" s="107"/>
      <c r="L29" s="107"/>
      <c r="M29" s="107"/>
      <c r="N29" s="107"/>
    </row>
    <row r="30" spans="1:14" s="108" customFormat="1" ht="15.25" customHeight="1">
      <c r="A30" s="114" t="s">
        <v>368</v>
      </c>
      <c r="B30" s="420">
        <v>86502</v>
      </c>
      <c r="C30" s="420">
        <v>4965195309</v>
      </c>
      <c r="D30" s="420">
        <v>35984084574</v>
      </c>
      <c r="E30" s="420">
        <v>65368</v>
      </c>
      <c r="F30" s="420">
        <v>3475659748</v>
      </c>
      <c r="G30" s="420">
        <v>27074046144</v>
      </c>
      <c r="H30" s="420">
        <v>8286</v>
      </c>
      <c r="I30" s="420">
        <v>530039755</v>
      </c>
      <c r="J30" s="420">
        <v>5151039621</v>
      </c>
      <c r="K30" s="107"/>
      <c r="L30" s="107"/>
      <c r="M30" s="107"/>
      <c r="N30" s="107"/>
    </row>
    <row r="31" spans="1:14" s="108" customFormat="1" ht="15.25" customHeight="1">
      <c r="A31" s="113" t="s">
        <v>369</v>
      </c>
      <c r="B31" s="419">
        <v>77628</v>
      </c>
      <c r="C31" s="419">
        <v>4307265213</v>
      </c>
      <c r="D31" s="419">
        <v>31407431525</v>
      </c>
      <c r="E31" s="419">
        <v>59370</v>
      </c>
      <c r="F31" s="419">
        <v>3074865837</v>
      </c>
      <c r="G31" s="419">
        <v>23858860886</v>
      </c>
      <c r="H31" s="419">
        <v>7560</v>
      </c>
      <c r="I31" s="419">
        <v>463028829</v>
      </c>
      <c r="J31" s="419">
        <v>4490056316</v>
      </c>
      <c r="K31" s="107"/>
      <c r="L31" s="107"/>
      <c r="M31" s="107"/>
      <c r="N31" s="107"/>
    </row>
    <row r="32" spans="1:14" s="108" customFormat="1" ht="15.25" customHeight="1">
      <c r="A32" s="113" t="s">
        <v>268</v>
      </c>
      <c r="B32" s="419">
        <v>79421</v>
      </c>
      <c r="C32" s="419">
        <v>4621832422</v>
      </c>
      <c r="D32" s="419">
        <v>33374677458</v>
      </c>
      <c r="E32" s="419">
        <v>59672</v>
      </c>
      <c r="F32" s="419">
        <v>3188294542</v>
      </c>
      <c r="G32" s="419">
        <v>24966005520</v>
      </c>
      <c r="H32" s="419">
        <v>7535</v>
      </c>
      <c r="I32" s="419">
        <v>485052182</v>
      </c>
      <c r="J32" s="419">
        <v>4708471320</v>
      </c>
      <c r="K32" s="107"/>
      <c r="L32" s="107"/>
      <c r="M32" s="107"/>
      <c r="N32" s="107"/>
    </row>
    <row r="33" spans="1:14" s="108" customFormat="1" ht="15.25" customHeight="1">
      <c r="A33" s="113" t="s">
        <v>270</v>
      </c>
      <c r="B33" s="419">
        <v>81538</v>
      </c>
      <c r="C33" s="419">
        <v>4658116231</v>
      </c>
      <c r="D33" s="419">
        <v>33681528242.5</v>
      </c>
      <c r="E33" s="419">
        <v>61679</v>
      </c>
      <c r="F33" s="419">
        <v>3248722690</v>
      </c>
      <c r="G33" s="419">
        <v>25417095720</v>
      </c>
      <c r="H33" s="419">
        <v>7670</v>
      </c>
      <c r="I33" s="419">
        <v>477907795</v>
      </c>
      <c r="J33" s="419">
        <v>4636210757</v>
      </c>
      <c r="K33" s="107"/>
      <c r="L33" s="107"/>
      <c r="M33" s="107"/>
      <c r="N33" s="107"/>
    </row>
    <row r="34" spans="1:14" s="108" customFormat="1" ht="15.25" customHeight="1">
      <c r="A34" s="113" t="s">
        <v>272</v>
      </c>
      <c r="B34" s="419">
        <v>81717</v>
      </c>
      <c r="C34" s="419">
        <v>4659539793</v>
      </c>
      <c r="D34" s="419">
        <v>33513713312</v>
      </c>
      <c r="E34" s="419">
        <v>62055</v>
      </c>
      <c r="F34" s="419">
        <v>3263228256</v>
      </c>
      <c r="G34" s="419">
        <v>25529472812</v>
      </c>
      <c r="H34" s="419">
        <v>7118</v>
      </c>
      <c r="I34" s="419">
        <v>444592762</v>
      </c>
      <c r="J34" s="419">
        <v>4316934462</v>
      </c>
      <c r="K34" s="107"/>
      <c r="L34" s="107"/>
      <c r="M34" s="107"/>
      <c r="N34" s="107"/>
    </row>
    <row r="35" spans="1:14" s="108" customFormat="1" ht="15.25" customHeight="1">
      <c r="A35" s="113" t="s">
        <v>273</v>
      </c>
      <c r="B35" s="419">
        <v>88640</v>
      </c>
      <c r="C35" s="419">
        <v>4999287999</v>
      </c>
      <c r="D35" s="419">
        <v>35648120096</v>
      </c>
      <c r="E35" s="419">
        <v>67534</v>
      </c>
      <c r="F35" s="419">
        <v>3526662753</v>
      </c>
      <c r="G35" s="419">
        <v>27560613818</v>
      </c>
      <c r="H35" s="419">
        <v>7166</v>
      </c>
      <c r="I35" s="419">
        <v>443073289</v>
      </c>
      <c r="J35" s="419">
        <v>4299735604</v>
      </c>
      <c r="K35" s="107"/>
      <c r="L35" s="107"/>
      <c r="M35" s="107"/>
      <c r="N35" s="107"/>
    </row>
    <row r="36" spans="1:14" s="108" customFormat="1" ht="15.25" customHeight="1">
      <c r="A36" s="113" t="s">
        <v>274</v>
      </c>
      <c r="B36" s="419">
        <v>79279</v>
      </c>
      <c r="C36" s="419">
        <v>4492707833</v>
      </c>
      <c r="D36" s="419">
        <v>32362628640</v>
      </c>
      <c r="E36" s="419">
        <v>60216</v>
      </c>
      <c r="F36" s="419">
        <v>3160669189</v>
      </c>
      <c r="G36" s="419">
        <v>24662642089</v>
      </c>
      <c r="H36" s="419">
        <v>7008</v>
      </c>
      <c r="I36" s="419">
        <v>432390780</v>
      </c>
      <c r="J36" s="419">
        <v>4197177244</v>
      </c>
      <c r="K36" s="107"/>
      <c r="L36" s="107"/>
      <c r="M36" s="107"/>
      <c r="N36" s="107"/>
    </row>
    <row r="37" spans="1:14" s="108" customFormat="1" ht="15.25" customHeight="1">
      <c r="A37" s="113" t="s">
        <v>275</v>
      </c>
      <c r="B37" s="419">
        <v>80679</v>
      </c>
      <c r="C37" s="419">
        <v>4574147323</v>
      </c>
      <c r="D37" s="419">
        <v>33076972458.5</v>
      </c>
      <c r="E37" s="419">
        <v>61361</v>
      </c>
      <c r="F37" s="419">
        <v>3195826821</v>
      </c>
      <c r="G37" s="419">
        <v>25027012244</v>
      </c>
      <c r="H37" s="419">
        <v>7288</v>
      </c>
      <c r="I37" s="419">
        <v>460003184</v>
      </c>
      <c r="J37" s="419">
        <v>4467968857</v>
      </c>
      <c r="K37" s="107"/>
      <c r="L37" s="107"/>
      <c r="M37" s="107"/>
      <c r="N37" s="107"/>
    </row>
    <row r="38" spans="1:14" s="108" customFormat="1" ht="15.25" customHeight="1">
      <c r="A38" s="113" t="s">
        <v>276</v>
      </c>
      <c r="B38" s="419">
        <v>80947</v>
      </c>
      <c r="C38" s="419">
        <v>4638104185</v>
      </c>
      <c r="D38" s="419">
        <v>33446071050</v>
      </c>
      <c r="E38" s="419">
        <v>61503</v>
      </c>
      <c r="F38" s="419">
        <v>3242256166</v>
      </c>
      <c r="G38" s="419">
        <v>25381857064</v>
      </c>
      <c r="H38" s="419">
        <v>7384</v>
      </c>
      <c r="I38" s="419">
        <v>464621498</v>
      </c>
      <c r="J38" s="419">
        <v>4509764895</v>
      </c>
      <c r="K38" s="107"/>
      <c r="L38" s="107"/>
      <c r="M38" s="107"/>
      <c r="N38" s="107"/>
    </row>
    <row r="39" spans="1:14" s="108" customFormat="1" ht="15.25" customHeight="1">
      <c r="A39" s="113" t="s">
        <v>277</v>
      </c>
      <c r="B39" s="419">
        <v>78086</v>
      </c>
      <c r="C39" s="419">
        <v>4488363612</v>
      </c>
      <c r="D39" s="419">
        <v>32451977600</v>
      </c>
      <c r="E39" s="419">
        <v>59838</v>
      </c>
      <c r="F39" s="419">
        <v>3195700579</v>
      </c>
      <c r="G39" s="419">
        <v>24945538686</v>
      </c>
      <c r="H39" s="419">
        <v>6751</v>
      </c>
      <c r="I39" s="419">
        <v>432859242</v>
      </c>
      <c r="J39" s="419">
        <v>4205433064</v>
      </c>
      <c r="K39" s="107"/>
      <c r="L39" s="107"/>
      <c r="M39" s="107"/>
      <c r="N39" s="107"/>
    </row>
    <row r="40" spans="1:14" s="108" customFormat="1" ht="15.25" customHeight="1">
      <c r="A40" s="113" t="s">
        <v>371</v>
      </c>
      <c r="B40" s="419">
        <v>75492</v>
      </c>
      <c r="C40" s="419">
        <v>4576099829</v>
      </c>
      <c r="D40" s="419">
        <v>32945682748</v>
      </c>
      <c r="E40" s="419">
        <v>56993</v>
      </c>
      <c r="F40" s="419">
        <v>3163917887</v>
      </c>
      <c r="G40" s="419">
        <v>24810551147</v>
      </c>
      <c r="H40" s="419">
        <v>6689</v>
      </c>
      <c r="I40" s="419">
        <v>447948920</v>
      </c>
      <c r="J40" s="419">
        <v>4356132211</v>
      </c>
      <c r="K40" s="107"/>
      <c r="L40" s="107"/>
      <c r="M40" s="107"/>
      <c r="N40" s="107"/>
    </row>
    <row r="41" spans="1:14" s="108" customFormat="1" ht="15.25" customHeight="1">
      <c r="A41" s="113" t="s">
        <v>367</v>
      </c>
      <c r="B41" s="419">
        <v>78837</v>
      </c>
      <c r="C41" s="419">
        <v>4512742246</v>
      </c>
      <c r="D41" s="419">
        <v>32603312738.5</v>
      </c>
      <c r="E41" s="419">
        <v>59927</v>
      </c>
      <c r="F41" s="419">
        <v>3160479164</v>
      </c>
      <c r="G41" s="419">
        <v>24702059585</v>
      </c>
      <c r="H41" s="419">
        <v>7129</v>
      </c>
      <c r="I41" s="419">
        <v>447992763</v>
      </c>
      <c r="J41" s="419">
        <v>4347876775</v>
      </c>
      <c r="K41" s="107"/>
      <c r="L41" s="107"/>
      <c r="M41" s="107"/>
      <c r="N41" s="107"/>
    </row>
    <row r="42" spans="1:14" s="108" customFormat="1" ht="15.25" customHeight="1">
      <c r="A42" s="114" t="s">
        <v>368</v>
      </c>
      <c r="B42" s="420">
        <v>83803</v>
      </c>
      <c r="C42" s="420">
        <v>4778243034</v>
      </c>
      <c r="D42" s="420">
        <v>34490212201</v>
      </c>
      <c r="E42" s="420">
        <v>64252</v>
      </c>
      <c r="F42" s="420">
        <v>3391215016</v>
      </c>
      <c r="G42" s="420">
        <v>26471890411</v>
      </c>
      <c r="H42" s="420">
        <v>7105</v>
      </c>
      <c r="I42" s="420">
        <v>451881663</v>
      </c>
      <c r="J42" s="420">
        <v>4387350037</v>
      </c>
      <c r="K42" s="107"/>
      <c r="L42" s="107"/>
      <c r="M42" s="107"/>
      <c r="N42" s="107"/>
    </row>
    <row r="43" spans="1:14" s="108" customFormat="1" ht="15.25" customHeight="1">
      <c r="A43" s="113" t="s">
        <v>369</v>
      </c>
      <c r="B43" s="419">
        <v>88873</v>
      </c>
      <c r="C43" s="419">
        <v>4744025588</v>
      </c>
      <c r="D43" s="419">
        <v>34675890144</v>
      </c>
      <c r="E43" s="419">
        <v>68953</v>
      </c>
      <c r="F43" s="419">
        <v>3435740074</v>
      </c>
      <c r="G43" s="419">
        <v>26459325391</v>
      </c>
      <c r="H43" s="419">
        <v>8340</v>
      </c>
      <c r="I43" s="419">
        <v>496354191</v>
      </c>
      <c r="J43" s="419">
        <v>4777933971</v>
      </c>
      <c r="K43" s="107"/>
      <c r="L43" s="107"/>
      <c r="M43" s="107"/>
      <c r="N43" s="107"/>
    </row>
    <row r="44" spans="1:14" s="108" customFormat="1" ht="15.25" customHeight="1">
      <c r="A44" s="113" t="s">
        <v>268</v>
      </c>
      <c r="B44" s="419">
        <v>103429</v>
      </c>
      <c r="C44" s="419">
        <v>5537640600</v>
      </c>
      <c r="D44" s="419">
        <v>40817885239</v>
      </c>
      <c r="E44" s="419">
        <v>79284</v>
      </c>
      <c r="F44" s="419">
        <v>3934464951</v>
      </c>
      <c r="G44" s="419">
        <v>30330505504</v>
      </c>
      <c r="H44" s="419">
        <v>10262</v>
      </c>
      <c r="I44" s="419">
        <v>622919000</v>
      </c>
      <c r="J44" s="419">
        <v>6007153882</v>
      </c>
      <c r="K44" s="107"/>
      <c r="L44" s="107"/>
      <c r="M44" s="107"/>
      <c r="N44" s="107"/>
    </row>
    <row r="45" spans="1:14" s="108" customFormat="1" ht="15.25" customHeight="1">
      <c r="A45" s="113" t="s">
        <v>270</v>
      </c>
      <c r="B45" s="419">
        <v>123146</v>
      </c>
      <c r="C45" s="419">
        <v>6335556450</v>
      </c>
      <c r="D45" s="419">
        <v>47263076962.5</v>
      </c>
      <c r="E45" s="419">
        <v>95253</v>
      </c>
      <c r="F45" s="419">
        <v>4582349780</v>
      </c>
      <c r="G45" s="419">
        <v>35099005226</v>
      </c>
      <c r="H45" s="419">
        <v>12314</v>
      </c>
      <c r="I45" s="419">
        <v>718815111</v>
      </c>
      <c r="J45" s="419">
        <v>6920816864</v>
      </c>
      <c r="K45" s="107"/>
      <c r="L45" s="107"/>
      <c r="M45" s="107"/>
      <c r="N45" s="107"/>
    </row>
    <row r="46" spans="1:14" s="108" customFormat="1" ht="15.25" customHeight="1">
      <c r="A46" s="113" t="s">
        <v>272</v>
      </c>
      <c r="B46" s="419">
        <v>154239</v>
      </c>
      <c r="C46" s="419">
        <v>7687096894</v>
      </c>
      <c r="D46" s="419">
        <v>57467116115.5</v>
      </c>
      <c r="E46" s="419">
        <v>120510</v>
      </c>
      <c r="F46" s="419">
        <v>5636170964</v>
      </c>
      <c r="G46" s="419">
        <v>43043441289</v>
      </c>
      <c r="H46" s="419">
        <v>15214</v>
      </c>
      <c r="I46" s="419">
        <v>865293533</v>
      </c>
      <c r="J46" s="419">
        <v>8324733501</v>
      </c>
      <c r="K46" s="107"/>
      <c r="L46" s="107"/>
      <c r="M46" s="107"/>
      <c r="N46" s="107"/>
    </row>
    <row r="47" spans="1:14" s="108" customFormat="1" ht="15.25" customHeight="1">
      <c r="A47" s="113" t="s">
        <v>273</v>
      </c>
      <c r="B47" s="419">
        <v>173787</v>
      </c>
      <c r="C47" s="419">
        <v>8617342027</v>
      </c>
      <c r="D47" s="419">
        <v>64253297801.5</v>
      </c>
      <c r="E47" s="419">
        <v>135788</v>
      </c>
      <c r="F47" s="419">
        <v>6322290815</v>
      </c>
      <c r="G47" s="419">
        <v>48200068853</v>
      </c>
      <c r="H47" s="419">
        <v>16367</v>
      </c>
      <c r="I47" s="419">
        <v>955491982</v>
      </c>
      <c r="J47" s="419">
        <v>9206329506</v>
      </c>
      <c r="K47" s="107"/>
      <c r="L47" s="107"/>
      <c r="M47" s="107"/>
      <c r="N47" s="107"/>
    </row>
    <row r="48" spans="1:14" s="108" customFormat="1" ht="15.25" customHeight="1">
      <c r="A48" s="113" t="s">
        <v>274</v>
      </c>
      <c r="B48" s="419">
        <v>156490</v>
      </c>
      <c r="C48" s="419">
        <v>7890867232</v>
      </c>
      <c r="D48" s="419">
        <v>59205148778.5</v>
      </c>
      <c r="E48" s="419">
        <v>120707</v>
      </c>
      <c r="F48" s="419">
        <v>5715503584</v>
      </c>
      <c r="G48" s="419">
        <v>43745202263</v>
      </c>
      <c r="H48" s="419">
        <v>15980</v>
      </c>
      <c r="I48" s="419">
        <v>920556374</v>
      </c>
      <c r="J48" s="419">
        <v>8867970210</v>
      </c>
      <c r="K48" s="107"/>
      <c r="L48" s="107"/>
      <c r="M48" s="107"/>
      <c r="N48" s="107"/>
    </row>
    <row r="49" spans="1:10" ht="14.25" customHeight="1">
      <c r="A49" s="113" t="s">
        <v>275</v>
      </c>
      <c r="B49" s="421">
        <v>162923</v>
      </c>
      <c r="C49" s="421">
        <v>8401334342</v>
      </c>
      <c r="D49" s="421">
        <v>62980127597</v>
      </c>
      <c r="E49" s="421">
        <v>125176</v>
      </c>
      <c r="F49" s="421">
        <v>6050068450</v>
      </c>
      <c r="G49" s="421">
        <v>46269222187</v>
      </c>
      <c r="H49" s="421">
        <v>16583</v>
      </c>
      <c r="I49" s="421">
        <v>985571656</v>
      </c>
      <c r="J49" s="421">
        <v>9455432783</v>
      </c>
    </row>
    <row r="50" spans="1:10" ht="14.25" customHeight="1">
      <c r="A50" s="113" t="s">
        <v>276</v>
      </c>
      <c r="B50" s="421">
        <v>164732</v>
      </c>
      <c r="C50" s="421">
        <v>8365019773</v>
      </c>
      <c r="D50" s="421">
        <v>62703506642</v>
      </c>
      <c r="E50" s="421">
        <v>126484</v>
      </c>
      <c r="F50" s="421">
        <v>6041560548</v>
      </c>
      <c r="G50" s="421">
        <v>46253126870</v>
      </c>
      <c r="H50" s="421">
        <v>16652</v>
      </c>
      <c r="I50" s="421">
        <v>962657403</v>
      </c>
      <c r="J50" s="421">
        <v>9221219668</v>
      </c>
    </row>
    <row r="51" spans="1:10" ht="14.25" customHeight="1">
      <c r="A51" s="113" t="s">
        <v>277</v>
      </c>
      <c r="B51" s="421">
        <v>163940</v>
      </c>
      <c r="C51" s="421">
        <v>8357968584</v>
      </c>
      <c r="D51" s="421">
        <v>62857079054.5</v>
      </c>
      <c r="E51" s="421">
        <v>126710</v>
      </c>
      <c r="F51" s="421">
        <v>6072111383</v>
      </c>
      <c r="G51" s="421">
        <v>46422334398</v>
      </c>
      <c r="H51" s="421">
        <v>16316</v>
      </c>
      <c r="I51" s="421">
        <v>980925418</v>
      </c>
      <c r="J51" s="421">
        <v>9412789262</v>
      </c>
    </row>
    <row r="52" spans="1:10" ht="14.25" customHeight="1">
      <c r="A52" s="113" t="s">
        <v>372</v>
      </c>
      <c r="B52" s="421">
        <v>157596</v>
      </c>
      <c r="C52" s="421">
        <v>8428807533</v>
      </c>
      <c r="D52" s="421">
        <v>63402259191.5</v>
      </c>
      <c r="E52" s="421">
        <v>119880</v>
      </c>
      <c r="F52" s="421">
        <v>6001860653</v>
      </c>
      <c r="G52" s="421">
        <v>46127800564</v>
      </c>
      <c r="H52" s="421">
        <v>16222</v>
      </c>
      <c r="I52" s="421">
        <v>1008862820</v>
      </c>
      <c r="J52" s="421">
        <v>9679876833</v>
      </c>
    </row>
    <row r="53" spans="1:10" ht="14.25" customHeight="1">
      <c r="A53" s="113" t="s">
        <v>367</v>
      </c>
      <c r="B53" s="421">
        <v>160374</v>
      </c>
      <c r="C53" s="421">
        <v>8100545124</v>
      </c>
      <c r="D53" s="421">
        <v>60816603212.5</v>
      </c>
      <c r="E53" s="421">
        <v>122457</v>
      </c>
      <c r="F53" s="421">
        <v>5819989644</v>
      </c>
      <c r="G53" s="421">
        <v>44567160285</v>
      </c>
      <c r="H53" s="421">
        <v>16798</v>
      </c>
      <c r="I53" s="421">
        <v>954884995</v>
      </c>
      <c r="J53" s="421">
        <v>9137977355</v>
      </c>
    </row>
    <row r="54" spans="1:10" ht="14.25" customHeight="1">
      <c r="A54" s="114" t="s">
        <v>368</v>
      </c>
      <c r="B54" s="420">
        <v>171453</v>
      </c>
      <c r="C54" s="420">
        <v>8879688414</v>
      </c>
      <c r="D54" s="420">
        <v>66660272428</v>
      </c>
      <c r="E54" s="420">
        <v>131229</v>
      </c>
      <c r="F54" s="420">
        <v>6382072782</v>
      </c>
      <c r="G54" s="420">
        <v>48949317051</v>
      </c>
      <c r="H54" s="420">
        <v>17295</v>
      </c>
      <c r="I54" s="420">
        <v>1031336030</v>
      </c>
      <c r="J54" s="420">
        <v>9889113131</v>
      </c>
    </row>
    <row r="55" spans="1:10" ht="9.25" customHeight="1">
      <c r="A55" s="501"/>
      <c r="B55" s="502"/>
      <c r="C55" s="502"/>
      <c r="D55" s="502"/>
      <c r="E55" s="502"/>
      <c r="F55" s="502"/>
      <c r="G55" s="502"/>
      <c r="H55" s="502"/>
      <c r="I55" s="502"/>
      <c r="J55" s="502"/>
    </row>
    <row r="56" spans="1:10">
      <c r="A56" s="82" t="s">
        <v>724</v>
      </c>
      <c r="B56" s="116"/>
      <c r="C56" s="116"/>
      <c r="D56" s="116"/>
      <c r="E56" s="116"/>
      <c r="F56" s="116"/>
      <c r="G56" s="116"/>
      <c r="H56" s="116"/>
      <c r="I56" s="116"/>
      <c r="J56" s="116"/>
    </row>
    <row r="57" spans="1:10">
      <c r="A57" s="82" t="s">
        <v>247</v>
      </c>
      <c r="B57" s="116"/>
      <c r="C57" s="116"/>
      <c r="D57" s="116"/>
      <c r="E57" s="116"/>
      <c r="F57" s="116"/>
      <c r="G57" s="116"/>
      <c r="H57" s="116"/>
      <c r="I57" s="116"/>
      <c r="J57" s="116"/>
    </row>
    <row r="58" spans="1:10">
      <c r="A58" s="82" t="s">
        <v>286</v>
      </c>
      <c r="B58" s="116"/>
      <c r="C58" s="116"/>
      <c r="D58" s="116"/>
      <c r="E58" s="116"/>
      <c r="F58" s="116"/>
      <c r="G58" s="116"/>
      <c r="H58" s="116"/>
      <c r="I58" s="116"/>
      <c r="J58" s="116"/>
    </row>
    <row r="59" spans="1:10">
      <c r="A59" s="82"/>
      <c r="B59" s="116"/>
      <c r="C59" s="116"/>
      <c r="D59" s="116"/>
      <c r="E59" s="116"/>
      <c r="F59" s="116"/>
      <c r="G59" s="116"/>
      <c r="H59" s="116"/>
      <c r="I59" s="116"/>
      <c r="J59" s="116"/>
    </row>
    <row r="60" spans="1:10" ht="17.25" customHeight="1">
      <c r="A60" s="417"/>
    </row>
    <row r="61" spans="1:10" ht="22.5" customHeight="1">
      <c r="A61" s="457" t="s">
        <v>376</v>
      </c>
      <c r="B61" s="969" t="s">
        <v>361</v>
      </c>
      <c r="C61" s="969"/>
      <c r="D61" s="969"/>
      <c r="E61" s="969"/>
      <c r="F61" s="969"/>
      <c r="G61" s="969"/>
      <c r="H61" s="969"/>
      <c r="I61" s="969"/>
      <c r="J61" s="969"/>
    </row>
    <row r="62" spans="1:10" ht="22.5" customHeight="1">
      <c r="J62" s="418"/>
    </row>
    <row r="63" spans="1:10" ht="21" customHeight="1">
      <c r="A63" s="970" t="s">
        <v>245</v>
      </c>
      <c r="B63" s="837" t="s">
        <v>519</v>
      </c>
      <c r="C63" s="838"/>
      <c r="D63" s="839"/>
      <c r="E63" s="837" t="s">
        <v>246</v>
      </c>
      <c r="F63" s="838"/>
      <c r="G63" s="839"/>
      <c r="H63" s="837" t="s">
        <v>460</v>
      </c>
      <c r="I63" s="838"/>
      <c r="J63" s="839"/>
    </row>
    <row r="64" spans="1:10" ht="21" customHeight="1">
      <c r="A64" s="971"/>
      <c r="B64" s="103" t="s">
        <v>520</v>
      </c>
      <c r="C64" s="103" t="s">
        <v>544</v>
      </c>
      <c r="D64" s="103" t="s">
        <v>521</v>
      </c>
      <c r="E64" s="103" t="s">
        <v>520</v>
      </c>
      <c r="F64" s="103" t="s">
        <v>544</v>
      </c>
      <c r="G64" s="103" t="s">
        <v>521</v>
      </c>
      <c r="H64" s="103" t="s">
        <v>520</v>
      </c>
      <c r="I64" s="103" t="s">
        <v>544</v>
      </c>
      <c r="J64" s="103" t="s">
        <v>521</v>
      </c>
    </row>
    <row r="65" spans="1:10" ht="15" customHeight="1">
      <c r="A65" s="104"/>
      <c r="B65" s="105" t="s">
        <v>522</v>
      </c>
      <c r="C65" s="105" t="s">
        <v>546</v>
      </c>
      <c r="D65" s="105" t="s">
        <v>613</v>
      </c>
      <c r="E65" s="105" t="s">
        <v>522</v>
      </c>
      <c r="F65" s="105" t="s">
        <v>546</v>
      </c>
      <c r="G65" s="105" t="s">
        <v>613</v>
      </c>
      <c r="H65" s="105" t="s">
        <v>522</v>
      </c>
      <c r="I65" s="105" t="s">
        <v>546</v>
      </c>
      <c r="J65" s="105" t="s">
        <v>613</v>
      </c>
    </row>
    <row r="66" spans="1:10" ht="15" customHeight="1">
      <c r="A66" s="113" t="s">
        <v>517</v>
      </c>
      <c r="B66" s="419">
        <v>154702</v>
      </c>
      <c r="C66" s="419">
        <v>7809407235</v>
      </c>
      <c r="D66" s="419">
        <v>60358023500.5</v>
      </c>
      <c r="E66" s="419">
        <v>118664</v>
      </c>
      <c r="F66" s="419">
        <v>5647180072</v>
      </c>
      <c r="G66" s="419">
        <v>44560679426</v>
      </c>
      <c r="H66" s="419">
        <v>15970</v>
      </c>
      <c r="I66" s="419">
        <v>933967682</v>
      </c>
      <c r="J66" s="419">
        <v>8942712266</v>
      </c>
    </row>
    <row r="67" spans="1:10" ht="15" customHeight="1">
      <c r="A67" s="113" t="s">
        <v>269</v>
      </c>
      <c r="B67" s="419">
        <v>161880</v>
      </c>
      <c r="C67" s="419">
        <v>8404463484</v>
      </c>
      <c r="D67" s="419">
        <v>65696293666</v>
      </c>
      <c r="E67" s="419">
        <v>123818</v>
      </c>
      <c r="F67" s="419">
        <v>6025752421</v>
      </c>
      <c r="G67" s="419">
        <v>48624309904</v>
      </c>
      <c r="H67" s="419">
        <v>16248</v>
      </c>
      <c r="I67" s="419">
        <v>983625535</v>
      </c>
      <c r="J67" s="419">
        <v>9432145280</v>
      </c>
    </row>
    <row r="68" spans="1:10" ht="15" customHeight="1">
      <c r="A68" s="113" t="s">
        <v>271</v>
      </c>
      <c r="B68" s="419">
        <v>162978</v>
      </c>
      <c r="C68" s="419">
        <v>8553137171</v>
      </c>
      <c r="D68" s="419">
        <v>67259206804</v>
      </c>
      <c r="E68" s="419">
        <v>124864</v>
      </c>
      <c r="F68" s="419">
        <v>6176799075</v>
      </c>
      <c r="G68" s="419">
        <v>50248344439</v>
      </c>
      <c r="H68" s="419">
        <v>16055</v>
      </c>
      <c r="I68" s="419">
        <v>961671534</v>
      </c>
      <c r="J68" s="419">
        <v>9215252188</v>
      </c>
    </row>
    <row r="69" spans="1:10" ht="15" customHeight="1">
      <c r="A69" s="113" t="s">
        <v>272</v>
      </c>
      <c r="B69" s="419">
        <v>167166</v>
      </c>
      <c r="C69" s="419">
        <v>8846276678</v>
      </c>
      <c r="D69" s="419">
        <v>69743682579</v>
      </c>
      <c r="E69" s="419">
        <v>129282</v>
      </c>
      <c r="F69" s="419">
        <v>6458722115</v>
      </c>
      <c r="G69" s="419">
        <v>52839118715</v>
      </c>
      <c r="H69" s="419">
        <v>15944</v>
      </c>
      <c r="I69" s="419">
        <v>961207949</v>
      </c>
      <c r="J69" s="419">
        <v>9215640347</v>
      </c>
    </row>
    <row r="70" spans="1:10" ht="15" customHeight="1">
      <c r="A70" s="113" t="s">
        <v>273</v>
      </c>
      <c r="B70" s="419">
        <v>177982</v>
      </c>
      <c r="C70" s="419">
        <v>9240024498</v>
      </c>
      <c r="D70" s="419">
        <v>72589429174</v>
      </c>
      <c r="E70" s="419">
        <v>138457</v>
      </c>
      <c r="F70" s="419">
        <v>6807103965</v>
      </c>
      <c r="G70" s="419">
        <v>55703967807</v>
      </c>
      <c r="H70" s="419">
        <v>15801</v>
      </c>
      <c r="I70" s="419">
        <v>925881028</v>
      </c>
      <c r="J70" s="419">
        <v>8871697055</v>
      </c>
    </row>
    <row r="71" spans="1:10" ht="15" customHeight="1">
      <c r="A71" s="113" t="s">
        <v>274</v>
      </c>
      <c r="B71" s="419">
        <v>157062</v>
      </c>
      <c r="C71" s="419">
        <v>8196344750</v>
      </c>
      <c r="D71" s="419">
        <v>64813954474.5</v>
      </c>
      <c r="E71" s="419">
        <v>120752</v>
      </c>
      <c r="F71" s="419">
        <v>5974658962</v>
      </c>
      <c r="G71" s="419">
        <v>49171159096</v>
      </c>
      <c r="H71" s="419">
        <v>15022</v>
      </c>
      <c r="I71" s="419">
        <v>880685244</v>
      </c>
      <c r="J71" s="419">
        <v>8443410152</v>
      </c>
    </row>
    <row r="72" spans="1:10" ht="15" customHeight="1">
      <c r="A72" s="113" t="s">
        <v>275</v>
      </c>
      <c r="B72" s="419">
        <v>166249</v>
      </c>
      <c r="C72" s="419">
        <v>8902564314</v>
      </c>
      <c r="D72" s="419">
        <v>70691167823</v>
      </c>
      <c r="E72" s="419">
        <v>127716</v>
      </c>
      <c r="F72" s="419">
        <v>6462066052</v>
      </c>
      <c r="G72" s="419">
        <v>53450326160</v>
      </c>
      <c r="H72" s="419">
        <v>15907</v>
      </c>
      <c r="I72" s="419">
        <v>958027436</v>
      </c>
      <c r="J72" s="419">
        <v>9188269364</v>
      </c>
    </row>
    <row r="73" spans="1:10" ht="15" customHeight="1">
      <c r="A73" s="113" t="s">
        <v>276</v>
      </c>
      <c r="B73" s="419">
        <v>164907</v>
      </c>
      <c r="C73" s="419">
        <v>8770888572</v>
      </c>
      <c r="D73" s="419">
        <v>69785138309</v>
      </c>
      <c r="E73" s="419">
        <v>126831</v>
      </c>
      <c r="F73" s="419">
        <v>6384260434</v>
      </c>
      <c r="G73" s="419">
        <v>52927004814</v>
      </c>
      <c r="H73" s="419">
        <v>16170</v>
      </c>
      <c r="I73" s="419">
        <v>963649495</v>
      </c>
      <c r="J73" s="419">
        <v>9241222299</v>
      </c>
    </row>
    <row r="74" spans="1:10" ht="15" customHeight="1">
      <c r="A74" s="113" t="s">
        <v>277</v>
      </c>
      <c r="B74" s="419">
        <v>163055</v>
      </c>
      <c r="C74" s="419">
        <v>8614076453</v>
      </c>
      <c r="D74" s="419">
        <v>68567368741</v>
      </c>
      <c r="E74" s="419">
        <v>125994</v>
      </c>
      <c r="F74" s="419">
        <v>6286984135</v>
      </c>
      <c r="G74" s="419">
        <v>52090874756</v>
      </c>
      <c r="H74" s="419">
        <v>15758</v>
      </c>
      <c r="I74" s="419">
        <v>947320366</v>
      </c>
      <c r="J74" s="419">
        <v>9083990517</v>
      </c>
    </row>
    <row r="75" spans="1:10" ht="15" customHeight="1">
      <c r="A75" s="113" t="s">
        <v>364</v>
      </c>
      <c r="B75" s="419">
        <v>154627</v>
      </c>
      <c r="C75" s="419">
        <v>8614940306</v>
      </c>
      <c r="D75" s="419">
        <v>68658955832</v>
      </c>
      <c r="E75" s="419">
        <v>117377</v>
      </c>
      <c r="F75" s="419">
        <v>6146960218</v>
      </c>
      <c r="G75" s="419">
        <v>51318218008</v>
      </c>
      <c r="H75" s="419">
        <v>15436</v>
      </c>
      <c r="I75" s="419">
        <v>981455797</v>
      </c>
      <c r="J75" s="419">
        <v>9431185076</v>
      </c>
    </row>
    <row r="76" spans="1:10" ht="15" customHeight="1">
      <c r="A76" s="113" t="s">
        <v>278</v>
      </c>
      <c r="B76" s="419">
        <v>161976</v>
      </c>
      <c r="C76" s="419">
        <v>8599268571</v>
      </c>
      <c r="D76" s="419">
        <v>68796595750</v>
      </c>
      <c r="E76" s="419">
        <v>124107</v>
      </c>
      <c r="F76" s="419">
        <v>6246100195</v>
      </c>
      <c r="G76" s="419">
        <v>52109685670</v>
      </c>
      <c r="H76" s="419">
        <v>16122</v>
      </c>
      <c r="I76" s="419">
        <v>957532862</v>
      </c>
      <c r="J76" s="419">
        <v>9177646837</v>
      </c>
    </row>
    <row r="77" spans="1:10" ht="15" customHeight="1">
      <c r="A77" s="114" t="s">
        <v>279</v>
      </c>
      <c r="B77" s="420">
        <v>168061</v>
      </c>
      <c r="C77" s="420">
        <v>8913733445</v>
      </c>
      <c r="D77" s="420">
        <v>71184306247</v>
      </c>
      <c r="E77" s="420">
        <v>129273</v>
      </c>
      <c r="F77" s="420">
        <v>6465895193</v>
      </c>
      <c r="G77" s="420">
        <v>53909399089</v>
      </c>
      <c r="H77" s="420">
        <v>16022</v>
      </c>
      <c r="I77" s="420">
        <v>983259031</v>
      </c>
      <c r="J77" s="420">
        <v>9437141613</v>
      </c>
    </row>
    <row r="78" spans="1:10" ht="15" customHeight="1">
      <c r="A78" s="113" t="s">
        <v>280</v>
      </c>
      <c r="B78" s="419">
        <v>169252</v>
      </c>
      <c r="C78" s="419">
        <v>8476030687</v>
      </c>
      <c r="D78" s="419">
        <v>66367980744</v>
      </c>
      <c r="E78" s="419">
        <v>143597</v>
      </c>
      <c r="F78" s="419">
        <v>6907519594</v>
      </c>
      <c r="G78" s="419">
        <v>57360761056</v>
      </c>
      <c r="H78" s="419">
        <v>925</v>
      </c>
      <c r="I78" s="419">
        <v>93799763</v>
      </c>
      <c r="J78" s="419">
        <v>912697873</v>
      </c>
    </row>
    <row r="79" spans="1:10" ht="15" customHeight="1">
      <c r="A79" s="113" t="s">
        <v>268</v>
      </c>
      <c r="B79" s="419">
        <v>182997</v>
      </c>
      <c r="C79" s="419">
        <v>9355377525</v>
      </c>
      <c r="D79" s="419">
        <v>73081089350</v>
      </c>
      <c r="E79" s="419">
        <v>153268</v>
      </c>
      <c r="F79" s="419">
        <v>7514504176</v>
      </c>
      <c r="G79" s="419">
        <v>62739862835</v>
      </c>
      <c r="H79" s="419">
        <v>635</v>
      </c>
      <c r="I79" s="419">
        <v>62586528</v>
      </c>
      <c r="J79" s="419">
        <v>610043200</v>
      </c>
    </row>
    <row r="80" spans="1:10" ht="15" customHeight="1">
      <c r="A80" s="113" t="s">
        <v>270</v>
      </c>
      <c r="B80" s="419">
        <v>187643</v>
      </c>
      <c r="C80" s="419">
        <v>9739899517</v>
      </c>
      <c r="D80" s="419">
        <v>76168831655.5</v>
      </c>
      <c r="E80" s="419">
        <v>156981</v>
      </c>
      <c r="F80" s="419">
        <v>7811603304</v>
      </c>
      <c r="G80" s="419">
        <v>65428027198.5</v>
      </c>
      <c r="H80" s="419">
        <v>348</v>
      </c>
      <c r="I80" s="419">
        <v>31481338</v>
      </c>
      <c r="J80" s="419">
        <v>306852503</v>
      </c>
    </row>
    <row r="81" spans="1:10" ht="15" customHeight="1">
      <c r="A81" s="113" t="s">
        <v>272</v>
      </c>
      <c r="B81" s="419">
        <v>229951</v>
      </c>
      <c r="C81" s="419">
        <v>11458669035</v>
      </c>
      <c r="D81" s="419">
        <v>89581109771.5</v>
      </c>
      <c r="E81" s="419">
        <v>195071</v>
      </c>
      <c r="F81" s="419">
        <v>9350914667</v>
      </c>
      <c r="G81" s="419">
        <v>77857974347</v>
      </c>
      <c r="H81" s="419">
        <v>235</v>
      </c>
      <c r="I81" s="419">
        <v>22447810</v>
      </c>
      <c r="J81" s="419">
        <v>218963321</v>
      </c>
    </row>
    <row r="82" spans="1:10" ht="15" customHeight="1">
      <c r="A82" s="113" t="s">
        <v>273</v>
      </c>
      <c r="B82" s="419">
        <v>246136</v>
      </c>
      <c r="C82" s="419">
        <v>12285239118</v>
      </c>
      <c r="D82" s="419">
        <v>95465873882</v>
      </c>
      <c r="E82" s="419">
        <v>207056</v>
      </c>
      <c r="F82" s="419">
        <v>9885632795</v>
      </c>
      <c r="G82" s="419">
        <v>82319954121</v>
      </c>
      <c r="H82" s="419">
        <v>196</v>
      </c>
      <c r="I82" s="419">
        <v>16681323</v>
      </c>
      <c r="J82" s="419">
        <v>161906446</v>
      </c>
    </row>
    <row r="83" spans="1:10" ht="15" customHeight="1">
      <c r="A83" s="113" t="s">
        <v>274</v>
      </c>
      <c r="B83" s="419">
        <v>227222</v>
      </c>
      <c r="C83" s="419">
        <v>11453580970</v>
      </c>
      <c r="D83" s="419">
        <v>89764329084</v>
      </c>
      <c r="E83" s="419">
        <v>190924</v>
      </c>
      <c r="F83" s="419">
        <v>9241571081</v>
      </c>
      <c r="G83" s="419">
        <v>77348496552.5</v>
      </c>
      <c r="H83" s="419">
        <v>162</v>
      </c>
      <c r="I83" s="419">
        <v>12135142</v>
      </c>
      <c r="J83" s="419">
        <v>117568109</v>
      </c>
    </row>
    <row r="84" spans="1:10" ht="15" customHeight="1">
      <c r="A84" s="113" t="s">
        <v>275</v>
      </c>
      <c r="B84" s="419">
        <v>238934</v>
      </c>
      <c r="C84" s="419">
        <v>11986039012</v>
      </c>
      <c r="D84" s="419">
        <v>94322831184</v>
      </c>
      <c r="E84" s="419">
        <v>200754</v>
      </c>
      <c r="F84" s="419">
        <v>9700227004</v>
      </c>
      <c r="G84" s="419">
        <v>81123110547</v>
      </c>
      <c r="H84" s="419">
        <v>156</v>
      </c>
      <c r="I84" s="419">
        <v>12529516</v>
      </c>
      <c r="J84" s="419">
        <v>121787854</v>
      </c>
    </row>
    <row r="85" spans="1:10" ht="15" customHeight="1">
      <c r="A85" s="113" t="s">
        <v>276</v>
      </c>
      <c r="B85" s="419">
        <v>234135</v>
      </c>
      <c r="C85" s="419">
        <v>11816678152</v>
      </c>
      <c r="D85" s="419">
        <v>92600397672</v>
      </c>
      <c r="E85" s="419">
        <v>194666</v>
      </c>
      <c r="F85" s="419">
        <v>9414753432</v>
      </c>
      <c r="G85" s="419">
        <v>79123061514</v>
      </c>
      <c r="H85" s="419">
        <v>117</v>
      </c>
      <c r="I85" s="419">
        <v>11936852</v>
      </c>
      <c r="J85" s="419">
        <v>116507292</v>
      </c>
    </row>
    <row r="86" spans="1:10" ht="15" customHeight="1">
      <c r="A86" s="113" t="s">
        <v>277</v>
      </c>
      <c r="B86" s="419">
        <v>232734</v>
      </c>
      <c r="C86" s="419">
        <v>11923200781</v>
      </c>
      <c r="D86" s="419">
        <v>93590543443</v>
      </c>
      <c r="E86" s="419">
        <v>194991</v>
      </c>
      <c r="F86" s="419">
        <v>9649217778</v>
      </c>
      <c r="G86" s="419">
        <v>80891304538</v>
      </c>
      <c r="H86" s="419">
        <v>73</v>
      </c>
      <c r="I86" s="419">
        <v>6798047</v>
      </c>
      <c r="J86" s="419">
        <v>66490320</v>
      </c>
    </row>
    <row r="87" spans="1:10" ht="15" customHeight="1">
      <c r="A87" s="113" t="s">
        <v>373</v>
      </c>
      <c r="B87" s="419">
        <v>219263</v>
      </c>
      <c r="C87" s="419">
        <v>11722264311</v>
      </c>
      <c r="D87" s="419">
        <v>92220484058</v>
      </c>
      <c r="E87" s="419">
        <v>181400</v>
      </c>
      <c r="F87" s="419">
        <v>9311549374</v>
      </c>
      <c r="G87" s="419">
        <v>78479370760</v>
      </c>
      <c r="H87" s="419">
        <v>62</v>
      </c>
      <c r="I87" s="419">
        <v>5029725</v>
      </c>
      <c r="J87" s="419">
        <v>48983498</v>
      </c>
    </row>
    <row r="88" spans="1:10" ht="15" customHeight="1">
      <c r="A88" s="113" t="s">
        <v>278</v>
      </c>
      <c r="B88" s="419">
        <v>223322</v>
      </c>
      <c r="C88" s="419">
        <v>11559139900</v>
      </c>
      <c r="D88" s="419">
        <v>91257998081</v>
      </c>
      <c r="E88" s="419">
        <v>185344</v>
      </c>
      <c r="F88" s="419">
        <v>9221329748</v>
      </c>
      <c r="G88" s="419">
        <v>77767381857</v>
      </c>
      <c r="H88" s="419">
        <v>48</v>
      </c>
      <c r="I88" s="419">
        <v>5073275</v>
      </c>
      <c r="J88" s="419">
        <v>49607207</v>
      </c>
    </row>
    <row r="89" spans="1:10" ht="15" customHeight="1">
      <c r="A89" s="114" t="s">
        <v>279</v>
      </c>
      <c r="B89" s="420">
        <v>242324</v>
      </c>
      <c r="C89" s="420">
        <v>12495022440</v>
      </c>
      <c r="D89" s="420">
        <v>98766571611.5</v>
      </c>
      <c r="E89" s="420">
        <v>201568</v>
      </c>
      <c r="F89" s="420">
        <v>9999491467</v>
      </c>
      <c r="G89" s="420">
        <v>84348917884</v>
      </c>
      <c r="H89" s="420">
        <v>35</v>
      </c>
      <c r="I89" s="420">
        <v>2550466</v>
      </c>
      <c r="J89" s="420">
        <v>24761586</v>
      </c>
    </row>
    <row r="90" spans="1:10" ht="15" customHeight="1">
      <c r="A90" s="113" t="s">
        <v>280</v>
      </c>
      <c r="B90" s="419">
        <v>275621</v>
      </c>
      <c r="C90" s="419">
        <v>13246375306</v>
      </c>
      <c r="D90" s="419">
        <v>104379679865.5</v>
      </c>
      <c r="E90" s="419">
        <v>231471</v>
      </c>
      <c r="F90" s="419">
        <v>10734953412</v>
      </c>
      <c r="G90" s="419">
        <v>89898387189.5</v>
      </c>
      <c r="H90" s="419">
        <v>32</v>
      </c>
      <c r="I90" s="419">
        <v>3126632</v>
      </c>
      <c r="J90" s="419">
        <v>30489562</v>
      </c>
    </row>
    <row r="91" spans="1:10" ht="15" customHeight="1">
      <c r="A91" s="113" t="s">
        <v>268</v>
      </c>
      <c r="B91" s="419">
        <v>291051</v>
      </c>
      <c r="C91" s="419">
        <v>14167627652</v>
      </c>
      <c r="D91" s="419">
        <v>111709504608.5</v>
      </c>
      <c r="E91" s="419">
        <v>240070</v>
      </c>
      <c r="F91" s="419">
        <v>11222832531</v>
      </c>
      <c r="G91" s="419">
        <v>94541010411</v>
      </c>
      <c r="H91" s="419">
        <v>25</v>
      </c>
      <c r="I91" s="419">
        <v>2478569</v>
      </c>
      <c r="J91" s="419">
        <v>24407878</v>
      </c>
    </row>
    <row r="92" spans="1:10" ht="15" customHeight="1">
      <c r="A92" s="113" t="s">
        <v>270</v>
      </c>
      <c r="B92" s="419">
        <v>309168</v>
      </c>
      <c r="C92" s="419">
        <v>15415940715</v>
      </c>
      <c r="D92" s="419">
        <v>121829086500.5</v>
      </c>
      <c r="E92" s="419">
        <v>254666</v>
      </c>
      <c r="F92" s="419">
        <v>12230042131</v>
      </c>
      <c r="G92" s="419">
        <v>103330423586</v>
      </c>
      <c r="H92" s="419">
        <v>17</v>
      </c>
      <c r="I92" s="419">
        <v>1447304</v>
      </c>
      <c r="J92" s="419">
        <v>14241245</v>
      </c>
    </row>
    <row r="93" spans="1:10" ht="15" customHeight="1">
      <c r="A93" s="113" t="s">
        <v>272</v>
      </c>
      <c r="B93" s="419">
        <v>342425</v>
      </c>
      <c r="C93" s="419">
        <v>16696338560</v>
      </c>
      <c r="D93" s="419">
        <v>131950919145.5</v>
      </c>
      <c r="E93" s="419">
        <v>283999</v>
      </c>
      <c r="F93" s="419">
        <v>13347888983</v>
      </c>
      <c r="G93" s="419">
        <v>112358039186</v>
      </c>
      <c r="H93" s="419">
        <v>15</v>
      </c>
      <c r="I93" s="419">
        <v>1315084</v>
      </c>
      <c r="J93" s="419">
        <v>12762373</v>
      </c>
    </row>
    <row r="94" spans="1:10" ht="15" customHeight="1">
      <c r="A94" s="113" t="s">
        <v>273</v>
      </c>
      <c r="B94" s="419">
        <v>361501</v>
      </c>
      <c r="C94" s="419">
        <v>17276400560</v>
      </c>
      <c r="D94" s="419">
        <v>136035695076.5</v>
      </c>
      <c r="E94" s="419">
        <v>299539</v>
      </c>
      <c r="F94" s="419">
        <v>13726018519</v>
      </c>
      <c r="G94" s="419">
        <v>115376823427</v>
      </c>
      <c r="H94" s="419">
        <v>3</v>
      </c>
      <c r="I94" s="419">
        <v>219131</v>
      </c>
      <c r="J94" s="419">
        <v>2033815</v>
      </c>
    </row>
    <row r="95" spans="1:10" ht="15" customHeight="1">
      <c r="A95" s="113" t="s">
        <v>274</v>
      </c>
      <c r="B95" s="419">
        <v>327640</v>
      </c>
      <c r="C95" s="419">
        <v>15914894161</v>
      </c>
      <c r="D95" s="419">
        <v>126016588041</v>
      </c>
      <c r="E95" s="419">
        <v>270812</v>
      </c>
      <c r="F95" s="419">
        <v>12639225051</v>
      </c>
      <c r="G95" s="419">
        <v>106704138390.5</v>
      </c>
      <c r="H95" s="419">
        <v>18</v>
      </c>
      <c r="I95" s="419">
        <v>1676643</v>
      </c>
      <c r="J95" s="419">
        <v>16075925</v>
      </c>
    </row>
    <row r="96" spans="1:10" ht="15" customHeight="1">
      <c r="A96" s="113" t="s">
        <v>275</v>
      </c>
      <c r="B96" s="419">
        <v>338821</v>
      </c>
      <c r="C96" s="419">
        <v>16714647471</v>
      </c>
      <c r="D96" s="419">
        <v>132755771256</v>
      </c>
      <c r="E96" s="419">
        <v>279362</v>
      </c>
      <c r="F96" s="419">
        <v>13249746947</v>
      </c>
      <c r="G96" s="419">
        <v>112221632154.5</v>
      </c>
      <c r="H96" s="419">
        <v>23</v>
      </c>
      <c r="I96" s="419">
        <v>2457074</v>
      </c>
      <c r="J96" s="419">
        <v>24061118</v>
      </c>
    </row>
    <row r="97" spans="1:10" ht="15" customHeight="1">
      <c r="A97" s="113" t="s">
        <v>276</v>
      </c>
      <c r="B97" s="419">
        <v>338499</v>
      </c>
      <c r="C97" s="419">
        <v>16496389231</v>
      </c>
      <c r="D97" s="419">
        <v>130912897689.5</v>
      </c>
      <c r="E97" s="419">
        <v>277240</v>
      </c>
      <c r="F97" s="419">
        <v>12955730637</v>
      </c>
      <c r="G97" s="419">
        <v>109826339698.5</v>
      </c>
      <c r="H97" s="419">
        <v>8</v>
      </c>
      <c r="I97" s="419">
        <v>1168500</v>
      </c>
      <c r="J97" s="419">
        <v>11483467</v>
      </c>
    </row>
    <row r="98" spans="1:10" ht="15" customHeight="1">
      <c r="A98" s="113" t="s">
        <v>277</v>
      </c>
      <c r="B98" s="419">
        <v>340711</v>
      </c>
      <c r="C98" s="419">
        <v>16874231308</v>
      </c>
      <c r="D98" s="419">
        <v>133564153370.5</v>
      </c>
      <c r="E98" s="419">
        <v>279923</v>
      </c>
      <c r="F98" s="419">
        <v>13365646439</v>
      </c>
      <c r="G98" s="419">
        <v>113189182991</v>
      </c>
      <c r="H98" s="419">
        <v>13</v>
      </c>
      <c r="I98" s="419">
        <v>2426653</v>
      </c>
      <c r="J98" s="419">
        <v>23844789</v>
      </c>
    </row>
    <row r="99" spans="1:10" ht="15" customHeight="1">
      <c r="A99" s="113" t="s">
        <v>374</v>
      </c>
      <c r="B99" s="419">
        <v>327629</v>
      </c>
      <c r="C99" s="419">
        <v>16815332287</v>
      </c>
      <c r="D99" s="419">
        <v>133704895683</v>
      </c>
      <c r="E99" s="419">
        <v>265418</v>
      </c>
      <c r="F99" s="419">
        <v>13109585382</v>
      </c>
      <c r="G99" s="419">
        <v>111613530642.5</v>
      </c>
      <c r="H99" s="419">
        <v>14</v>
      </c>
      <c r="I99" s="419">
        <v>1540466</v>
      </c>
      <c r="J99" s="419">
        <v>15051826</v>
      </c>
    </row>
    <row r="100" spans="1:10" ht="15" customHeight="1">
      <c r="A100" s="113" t="s">
        <v>278</v>
      </c>
      <c r="B100" s="419">
        <v>335753</v>
      </c>
      <c r="C100" s="419">
        <v>16639013190</v>
      </c>
      <c r="D100" s="419">
        <v>132124602445.5</v>
      </c>
      <c r="E100" s="419">
        <v>273338</v>
      </c>
      <c r="F100" s="419">
        <v>13023313944</v>
      </c>
      <c r="G100" s="419">
        <v>110854166179</v>
      </c>
      <c r="H100" s="419">
        <v>17</v>
      </c>
      <c r="I100" s="419">
        <v>2669974</v>
      </c>
      <c r="J100" s="419">
        <v>26229464</v>
      </c>
    </row>
    <row r="101" spans="1:10" ht="15" customHeight="1">
      <c r="A101" s="114" t="s">
        <v>279</v>
      </c>
      <c r="B101" s="420">
        <v>363521</v>
      </c>
      <c r="C101" s="420">
        <v>17934210559</v>
      </c>
      <c r="D101" s="420">
        <v>142458293842.5</v>
      </c>
      <c r="E101" s="420">
        <v>296593</v>
      </c>
      <c r="F101" s="420">
        <v>14071407592</v>
      </c>
      <c r="G101" s="420">
        <v>119780887835</v>
      </c>
      <c r="H101" s="420">
        <v>4</v>
      </c>
      <c r="I101" s="420">
        <v>325017</v>
      </c>
      <c r="J101" s="420">
        <v>3168668</v>
      </c>
    </row>
    <row r="102" spans="1:10" ht="15" customHeight="1">
      <c r="A102" s="113" t="s">
        <v>280</v>
      </c>
      <c r="B102" s="419">
        <v>340258</v>
      </c>
      <c r="C102" s="419">
        <v>17266183095</v>
      </c>
      <c r="D102" s="419">
        <v>137756753865.5</v>
      </c>
      <c r="E102" s="419">
        <v>280073</v>
      </c>
      <c r="F102" s="419">
        <v>13782515217</v>
      </c>
      <c r="G102" s="419">
        <v>117273917437</v>
      </c>
      <c r="H102" s="419">
        <v>4</v>
      </c>
      <c r="I102" s="419">
        <v>402364</v>
      </c>
      <c r="J102" s="419">
        <v>3955524</v>
      </c>
    </row>
    <row r="103" spans="1:10" ht="15" customHeight="1">
      <c r="A103" s="113" t="s">
        <v>268</v>
      </c>
      <c r="B103" s="419">
        <v>354685</v>
      </c>
      <c r="C103" s="419">
        <v>18406596801</v>
      </c>
      <c r="D103" s="419">
        <v>146221091833.5</v>
      </c>
      <c r="E103" s="419">
        <v>286326</v>
      </c>
      <c r="F103" s="419">
        <v>14264381494</v>
      </c>
      <c r="G103" s="419">
        <v>122078733182</v>
      </c>
      <c r="H103" s="419">
        <v>5</v>
      </c>
      <c r="I103" s="419">
        <v>615775</v>
      </c>
      <c r="J103" s="419">
        <v>5969848</v>
      </c>
    </row>
    <row r="104" spans="1:10" ht="15" customHeight="1">
      <c r="A104" s="113" t="s">
        <v>270</v>
      </c>
      <c r="B104" s="419">
        <v>360995</v>
      </c>
      <c r="C104" s="419">
        <v>19127334287</v>
      </c>
      <c r="D104" s="419">
        <v>152256470719</v>
      </c>
      <c r="E104" s="419">
        <v>292451</v>
      </c>
      <c r="F104" s="419">
        <v>14896110228</v>
      </c>
      <c r="G104" s="419">
        <v>127602759982.5</v>
      </c>
      <c r="H104" s="419">
        <v>6</v>
      </c>
      <c r="I104" s="419">
        <v>605287</v>
      </c>
      <c r="J104" s="419">
        <v>5897784</v>
      </c>
    </row>
    <row r="105" spans="1:10" ht="15" customHeight="1">
      <c r="A105" s="113" t="s">
        <v>272</v>
      </c>
      <c r="B105" s="419">
        <v>367725</v>
      </c>
      <c r="C105" s="419">
        <v>19498428595</v>
      </c>
      <c r="D105" s="419">
        <v>155073185954.5</v>
      </c>
      <c r="E105" s="419">
        <v>299241</v>
      </c>
      <c r="F105" s="419">
        <v>15273275471</v>
      </c>
      <c r="G105" s="419">
        <v>130547669813</v>
      </c>
      <c r="H105" s="419">
        <v>3</v>
      </c>
      <c r="I105" s="419">
        <v>445314</v>
      </c>
      <c r="J105" s="419">
        <v>4327890</v>
      </c>
    </row>
    <row r="106" spans="1:10" ht="15" customHeight="1">
      <c r="A106" s="113" t="s">
        <v>273</v>
      </c>
      <c r="B106" s="419">
        <v>391400</v>
      </c>
      <c r="C106" s="419">
        <v>20734710980</v>
      </c>
      <c r="D106" s="419">
        <v>164350161989</v>
      </c>
      <c r="E106" s="419">
        <v>317516</v>
      </c>
      <c r="F106" s="419">
        <v>16162634113</v>
      </c>
      <c r="G106" s="419">
        <v>138111216559</v>
      </c>
      <c r="H106" s="419">
        <v>4</v>
      </c>
      <c r="I106" s="419">
        <v>464809</v>
      </c>
      <c r="J106" s="419">
        <v>4535112</v>
      </c>
    </row>
    <row r="107" spans="1:10" ht="15" customHeight="1">
      <c r="A107" s="113" t="s">
        <v>274</v>
      </c>
      <c r="B107" s="419">
        <v>357050</v>
      </c>
      <c r="C107" s="419">
        <v>18964137117</v>
      </c>
      <c r="D107" s="419">
        <v>151339676350.5</v>
      </c>
      <c r="E107" s="419">
        <v>289876</v>
      </c>
      <c r="F107" s="419">
        <v>14819336769</v>
      </c>
      <c r="G107" s="419">
        <v>127088595813</v>
      </c>
      <c r="H107" s="419">
        <v>8</v>
      </c>
      <c r="I107" s="419">
        <v>766810</v>
      </c>
      <c r="J107" s="419">
        <v>7404604</v>
      </c>
    </row>
    <row r="108" spans="1:10" ht="15" customHeight="1">
      <c r="A108" s="113" t="s">
        <v>275</v>
      </c>
      <c r="B108" s="421">
        <v>363838</v>
      </c>
      <c r="C108" s="421">
        <v>19653265808</v>
      </c>
      <c r="D108" s="421">
        <v>156720416462.5</v>
      </c>
      <c r="E108" s="421">
        <v>293857</v>
      </c>
      <c r="F108" s="421">
        <v>15244473428</v>
      </c>
      <c r="G108" s="421">
        <v>130963230478.5</v>
      </c>
      <c r="H108" s="421">
        <v>1</v>
      </c>
      <c r="I108" s="421">
        <v>136088</v>
      </c>
      <c r="J108" s="421">
        <v>1288613</v>
      </c>
    </row>
    <row r="109" spans="1:10" ht="15" customHeight="1">
      <c r="A109" s="113" t="s">
        <v>276</v>
      </c>
      <c r="B109" s="421">
        <v>365715</v>
      </c>
      <c r="C109" s="421">
        <v>19663873883</v>
      </c>
      <c r="D109" s="421">
        <v>156867235808.5</v>
      </c>
      <c r="E109" s="421">
        <v>294349</v>
      </c>
      <c r="F109" s="421">
        <v>15230599655</v>
      </c>
      <c r="G109" s="421">
        <v>131093144348</v>
      </c>
      <c r="H109" s="421">
        <v>7</v>
      </c>
      <c r="I109" s="421">
        <v>989519</v>
      </c>
      <c r="J109" s="421">
        <v>9752662</v>
      </c>
    </row>
    <row r="110" spans="1:10" ht="15" customHeight="1">
      <c r="A110" s="113" t="s">
        <v>277</v>
      </c>
      <c r="B110" s="421">
        <v>363280</v>
      </c>
      <c r="C110" s="421">
        <v>19548620497</v>
      </c>
      <c r="D110" s="421">
        <v>155453276621</v>
      </c>
      <c r="E110" s="421">
        <v>294222</v>
      </c>
      <c r="F110" s="421">
        <v>15270515842</v>
      </c>
      <c r="G110" s="421">
        <v>131056274542</v>
      </c>
      <c r="H110" s="421">
        <v>4</v>
      </c>
      <c r="I110" s="421">
        <v>413000</v>
      </c>
      <c r="J110" s="421">
        <v>4041156</v>
      </c>
    </row>
    <row r="111" spans="1:10" ht="15" customHeight="1">
      <c r="A111" s="113" t="s">
        <v>375</v>
      </c>
      <c r="B111" s="421">
        <v>346217</v>
      </c>
      <c r="C111" s="421">
        <v>19402372641</v>
      </c>
      <c r="D111" s="421">
        <v>154949868554</v>
      </c>
      <c r="E111" s="421">
        <v>277240</v>
      </c>
      <c r="F111" s="421">
        <v>14935934037</v>
      </c>
      <c r="G111" s="421">
        <v>128870526542</v>
      </c>
      <c r="H111" s="421">
        <v>1</v>
      </c>
      <c r="I111" s="421">
        <v>89988</v>
      </c>
      <c r="J111" s="421">
        <v>865258</v>
      </c>
    </row>
    <row r="112" spans="1:10" ht="15" customHeight="1">
      <c r="A112" s="113" t="s">
        <v>278</v>
      </c>
      <c r="B112" s="421">
        <v>353382</v>
      </c>
      <c r="C112" s="421">
        <v>19103716675</v>
      </c>
      <c r="D112" s="421">
        <v>152694167117.5</v>
      </c>
      <c r="E112" s="421">
        <v>284145</v>
      </c>
      <c r="F112" s="421">
        <v>14768717391</v>
      </c>
      <c r="G112" s="421">
        <v>127377714027.5</v>
      </c>
      <c r="H112" s="421">
        <v>1</v>
      </c>
      <c r="I112" s="421">
        <v>133568</v>
      </c>
      <c r="J112" s="421">
        <v>1291280</v>
      </c>
    </row>
    <row r="113" spans="1:10" ht="15" customHeight="1">
      <c r="A113" s="114" t="s">
        <v>368</v>
      </c>
      <c r="B113" s="422">
        <v>372370</v>
      </c>
      <c r="C113" s="422">
        <v>20092765041</v>
      </c>
      <c r="D113" s="422">
        <v>160864150480</v>
      </c>
      <c r="E113" s="422">
        <v>300134</v>
      </c>
      <c r="F113" s="422">
        <v>15583998275</v>
      </c>
      <c r="G113" s="422">
        <v>134267522308.5</v>
      </c>
      <c r="H113" s="422">
        <v>0</v>
      </c>
      <c r="I113" s="422">
        <v>0</v>
      </c>
      <c r="J113" s="422">
        <v>0</v>
      </c>
    </row>
    <row r="114" spans="1:10" ht="15" customHeight="1">
      <c r="A114" s="82"/>
      <c r="B114" s="116"/>
      <c r="C114" s="116"/>
      <c r="D114" s="116"/>
      <c r="E114" s="116"/>
      <c r="F114" s="116"/>
      <c r="G114" s="116"/>
      <c r="H114" s="116"/>
      <c r="I114" s="116"/>
      <c r="J114" s="116"/>
    </row>
    <row r="115" spans="1:10" ht="15" customHeight="1">
      <c r="A115" s="82"/>
      <c r="B115" s="116"/>
      <c r="C115" s="116"/>
      <c r="D115" s="116"/>
      <c r="E115" s="116"/>
      <c r="F115" s="116"/>
      <c r="G115" s="116"/>
      <c r="H115" s="116"/>
      <c r="I115" s="116"/>
      <c r="J115" s="116"/>
    </row>
    <row r="116" spans="1:10" ht="15" customHeight="1">
      <c r="A116" s="82"/>
      <c r="B116" s="116"/>
      <c r="C116" s="116"/>
      <c r="D116" s="116"/>
      <c r="E116" s="116"/>
      <c r="F116" s="116"/>
      <c r="G116" s="116"/>
      <c r="H116" s="116"/>
      <c r="I116" s="116"/>
      <c r="J116" s="116"/>
    </row>
    <row r="117" spans="1:10" ht="17.25" customHeight="1">
      <c r="A117" s="417"/>
    </row>
    <row r="118" spans="1:10" ht="22.5" customHeight="1">
      <c r="A118" s="457" t="s">
        <v>376</v>
      </c>
      <c r="B118" s="969" t="s">
        <v>361</v>
      </c>
      <c r="C118" s="969"/>
      <c r="D118" s="969"/>
      <c r="E118" s="969"/>
      <c r="F118" s="969"/>
      <c r="G118" s="969"/>
      <c r="H118" s="969"/>
      <c r="I118" s="969"/>
      <c r="J118" s="969"/>
    </row>
    <row r="119" spans="1:10" ht="22.5" customHeight="1">
      <c r="J119" s="418"/>
    </row>
    <row r="120" spans="1:10" ht="21" customHeight="1">
      <c r="A120" s="970" t="s">
        <v>245</v>
      </c>
      <c r="B120" s="837" t="s">
        <v>519</v>
      </c>
      <c r="C120" s="838"/>
      <c r="D120" s="839"/>
      <c r="E120" s="837" t="s">
        <v>246</v>
      </c>
      <c r="F120" s="838"/>
      <c r="G120" s="839"/>
      <c r="H120" s="837" t="s">
        <v>460</v>
      </c>
      <c r="I120" s="838"/>
      <c r="J120" s="839"/>
    </row>
    <row r="121" spans="1:10" ht="21" customHeight="1">
      <c r="A121" s="971"/>
      <c r="B121" s="103" t="s">
        <v>520</v>
      </c>
      <c r="C121" s="103" t="s">
        <v>544</v>
      </c>
      <c r="D121" s="103" t="s">
        <v>521</v>
      </c>
      <c r="E121" s="103" t="s">
        <v>520</v>
      </c>
      <c r="F121" s="103" t="s">
        <v>544</v>
      </c>
      <c r="G121" s="103" t="s">
        <v>521</v>
      </c>
      <c r="H121" s="103" t="s">
        <v>520</v>
      </c>
      <c r="I121" s="103" t="s">
        <v>544</v>
      </c>
      <c r="J121" s="103" t="s">
        <v>521</v>
      </c>
    </row>
    <row r="122" spans="1:10" ht="15" customHeight="1">
      <c r="A122" s="104"/>
      <c r="B122" s="105" t="s">
        <v>522</v>
      </c>
      <c r="C122" s="105" t="s">
        <v>546</v>
      </c>
      <c r="D122" s="105" t="s">
        <v>613</v>
      </c>
      <c r="E122" s="105" t="s">
        <v>522</v>
      </c>
      <c r="F122" s="105" t="s">
        <v>546</v>
      </c>
      <c r="G122" s="105" t="s">
        <v>613</v>
      </c>
      <c r="H122" s="105" t="s">
        <v>522</v>
      </c>
      <c r="I122" s="105" t="s">
        <v>546</v>
      </c>
      <c r="J122" s="105" t="s">
        <v>613</v>
      </c>
    </row>
    <row r="123" spans="1:10" ht="15" customHeight="1">
      <c r="A123" s="113" t="s">
        <v>445</v>
      </c>
      <c r="B123" s="419">
        <v>350983</v>
      </c>
      <c r="C123" s="419">
        <v>18483501155</v>
      </c>
      <c r="D123" s="419">
        <v>147795403127</v>
      </c>
      <c r="E123" s="419">
        <v>283757</v>
      </c>
      <c r="F123" s="419">
        <v>14444207186</v>
      </c>
      <c r="G123" s="419">
        <v>123959833223</v>
      </c>
      <c r="H123" s="419">
        <v>0</v>
      </c>
      <c r="I123" s="419">
        <v>0</v>
      </c>
      <c r="J123" s="419">
        <v>0</v>
      </c>
    </row>
    <row r="124" spans="1:10" ht="15" customHeight="1">
      <c r="A124" s="113" t="s">
        <v>269</v>
      </c>
      <c r="B124" s="419">
        <v>364173</v>
      </c>
      <c r="C124" s="419">
        <v>19520497053</v>
      </c>
      <c r="D124" s="419">
        <v>155873744728.5</v>
      </c>
      <c r="E124" s="419">
        <v>289875</v>
      </c>
      <c r="F124" s="419">
        <v>14910286672</v>
      </c>
      <c r="G124" s="419">
        <v>128546879907</v>
      </c>
      <c r="H124" s="419">
        <v>0</v>
      </c>
      <c r="I124" s="419">
        <v>0</v>
      </c>
      <c r="J124" s="419">
        <v>0</v>
      </c>
    </row>
    <row r="125" spans="1:10" ht="15" customHeight="1">
      <c r="A125" s="113" t="s">
        <v>271</v>
      </c>
      <c r="B125" s="419">
        <v>378750</v>
      </c>
      <c r="C125" s="419">
        <v>20300104202</v>
      </c>
      <c r="D125" s="419">
        <v>162409717923</v>
      </c>
      <c r="E125" s="419">
        <v>303170</v>
      </c>
      <c r="F125" s="419">
        <v>15670689618</v>
      </c>
      <c r="G125" s="419">
        <v>135118138490</v>
      </c>
      <c r="H125" s="419">
        <v>0</v>
      </c>
      <c r="I125" s="419">
        <v>0</v>
      </c>
      <c r="J125" s="419">
        <v>0</v>
      </c>
    </row>
    <row r="126" spans="1:10" ht="15" customHeight="1">
      <c r="A126" s="113" t="s">
        <v>272</v>
      </c>
      <c r="B126" s="419">
        <v>381429</v>
      </c>
      <c r="C126" s="419">
        <v>20597330376</v>
      </c>
      <c r="D126" s="419">
        <v>164295990258.5</v>
      </c>
      <c r="E126" s="419">
        <v>305378</v>
      </c>
      <c r="F126" s="419">
        <v>15848191524</v>
      </c>
      <c r="G126" s="419">
        <v>136526718694.5</v>
      </c>
      <c r="H126" s="419">
        <v>0</v>
      </c>
      <c r="I126" s="419">
        <v>0</v>
      </c>
      <c r="J126" s="419">
        <v>0</v>
      </c>
    </row>
    <row r="127" spans="1:10" ht="15" customHeight="1">
      <c r="A127" s="113" t="s">
        <v>273</v>
      </c>
      <c r="B127" s="419">
        <v>410149</v>
      </c>
      <c r="C127" s="419">
        <v>22052959321</v>
      </c>
      <c r="D127" s="419">
        <v>175342118535.5</v>
      </c>
      <c r="E127" s="419">
        <v>329755</v>
      </c>
      <c r="F127" s="419">
        <v>17059143912</v>
      </c>
      <c r="G127" s="419">
        <v>146709068238.5</v>
      </c>
      <c r="H127" s="419">
        <v>0</v>
      </c>
      <c r="I127" s="419">
        <v>0</v>
      </c>
      <c r="J127" s="419">
        <v>0</v>
      </c>
    </row>
    <row r="128" spans="1:10" ht="15" customHeight="1">
      <c r="A128" s="113" t="s">
        <v>274</v>
      </c>
      <c r="B128" s="419">
        <v>369949</v>
      </c>
      <c r="C128" s="419">
        <v>19694992621</v>
      </c>
      <c r="D128" s="419">
        <v>157324615034</v>
      </c>
      <c r="E128" s="419">
        <v>297261</v>
      </c>
      <c r="F128" s="419">
        <v>15231283395</v>
      </c>
      <c r="G128" s="419">
        <v>131252912104.5</v>
      </c>
      <c r="H128" s="419">
        <v>0</v>
      </c>
      <c r="I128" s="419">
        <v>0</v>
      </c>
      <c r="J128" s="419">
        <v>0</v>
      </c>
    </row>
    <row r="129" spans="1:10" ht="15" customHeight="1">
      <c r="A129" s="113" t="s">
        <v>275</v>
      </c>
      <c r="B129" s="419">
        <v>381934</v>
      </c>
      <c r="C129" s="419">
        <v>20439129433</v>
      </c>
      <c r="D129" s="419">
        <v>163445653600.5</v>
      </c>
      <c r="E129" s="419">
        <v>306027</v>
      </c>
      <c r="F129" s="419">
        <v>15745863092</v>
      </c>
      <c r="G129" s="419">
        <v>135852088590.5</v>
      </c>
      <c r="H129" s="419">
        <v>0</v>
      </c>
      <c r="I129" s="419">
        <v>0</v>
      </c>
      <c r="J129" s="419">
        <v>0</v>
      </c>
    </row>
    <row r="130" spans="1:10" ht="15" customHeight="1">
      <c r="A130" s="113" t="s">
        <v>276</v>
      </c>
      <c r="B130" s="419">
        <v>377809</v>
      </c>
      <c r="C130" s="419">
        <v>20262238622</v>
      </c>
      <c r="D130" s="419">
        <v>162334150286.5</v>
      </c>
      <c r="E130" s="419">
        <v>302783</v>
      </c>
      <c r="F130" s="419">
        <v>15648318744</v>
      </c>
      <c r="G130" s="419">
        <v>135290271951</v>
      </c>
      <c r="H130" s="419">
        <v>0</v>
      </c>
      <c r="I130" s="419">
        <v>0</v>
      </c>
      <c r="J130" s="419">
        <v>0</v>
      </c>
    </row>
    <row r="131" spans="1:10" ht="15" customHeight="1">
      <c r="A131" s="113" t="s">
        <v>277</v>
      </c>
      <c r="B131" s="419">
        <v>372843</v>
      </c>
      <c r="C131" s="419">
        <v>19978733323</v>
      </c>
      <c r="D131" s="419">
        <v>159712598905.5</v>
      </c>
      <c r="E131" s="419">
        <v>300955</v>
      </c>
      <c r="F131" s="419">
        <v>15587829930</v>
      </c>
      <c r="G131" s="419">
        <v>134355700290</v>
      </c>
      <c r="H131" s="419">
        <v>0</v>
      </c>
      <c r="I131" s="419">
        <v>0</v>
      </c>
      <c r="J131" s="419">
        <v>0</v>
      </c>
    </row>
    <row r="132" spans="1:10" ht="15" customHeight="1">
      <c r="A132" s="113" t="s">
        <v>446</v>
      </c>
      <c r="B132" s="419">
        <v>359953</v>
      </c>
      <c r="C132" s="419">
        <v>20391712673</v>
      </c>
      <c r="D132" s="419">
        <v>163582984395</v>
      </c>
      <c r="E132" s="419">
        <v>285184</v>
      </c>
      <c r="F132" s="419">
        <v>15547465787</v>
      </c>
      <c r="G132" s="419">
        <v>134941838548.5</v>
      </c>
      <c r="H132" s="419">
        <v>0</v>
      </c>
      <c r="I132" s="419">
        <v>0</v>
      </c>
      <c r="J132" s="419">
        <v>0</v>
      </c>
    </row>
    <row r="133" spans="1:10" ht="15" customHeight="1">
      <c r="A133" s="113" t="s">
        <v>278</v>
      </c>
      <c r="B133" s="419">
        <v>376178</v>
      </c>
      <c r="C133" s="419">
        <v>20639153327</v>
      </c>
      <c r="D133" s="419">
        <v>165892021493.5</v>
      </c>
      <c r="E133" s="419">
        <v>300209</v>
      </c>
      <c r="F133" s="419">
        <v>15882646997</v>
      </c>
      <c r="G133" s="419">
        <v>137868558114</v>
      </c>
      <c r="H133" s="419">
        <v>0</v>
      </c>
      <c r="I133" s="419">
        <v>0</v>
      </c>
      <c r="J133" s="419">
        <v>0</v>
      </c>
    </row>
    <row r="134" spans="1:10" ht="15" customHeight="1">
      <c r="A134" s="114" t="s">
        <v>279</v>
      </c>
      <c r="B134" s="420">
        <v>387108</v>
      </c>
      <c r="C134" s="420">
        <v>21035643943</v>
      </c>
      <c r="D134" s="420">
        <v>168426738637.5</v>
      </c>
      <c r="E134" s="420">
        <v>308137</v>
      </c>
      <c r="F134" s="420">
        <v>16183743964</v>
      </c>
      <c r="G134" s="420">
        <v>140101634556.5</v>
      </c>
      <c r="H134" s="420">
        <v>0</v>
      </c>
      <c r="I134" s="420">
        <v>0</v>
      </c>
      <c r="J134" s="420">
        <v>0</v>
      </c>
    </row>
    <row r="135" spans="1:10" ht="15" customHeight="1">
      <c r="A135" s="113" t="s">
        <v>280</v>
      </c>
      <c r="B135" s="419">
        <v>368056</v>
      </c>
      <c r="C135" s="419">
        <v>20062312127</v>
      </c>
      <c r="D135" s="419">
        <v>160538522909.5</v>
      </c>
      <c r="E135" s="419">
        <v>293498</v>
      </c>
      <c r="F135" s="419">
        <v>15520256817</v>
      </c>
      <c r="G135" s="419">
        <v>134401398962</v>
      </c>
      <c r="H135" s="419">
        <v>0</v>
      </c>
      <c r="I135" s="419">
        <v>0</v>
      </c>
      <c r="J135" s="419">
        <v>0</v>
      </c>
    </row>
    <row r="136" spans="1:10" ht="15" customHeight="1">
      <c r="A136" s="113" t="s">
        <v>268</v>
      </c>
      <c r="B136" s="419">
        <v>389642</v>
      </c>
      <c r="C136" s="419">
        <v>21650570396</v>
      </c>
      <c r="D136" s="419">
        <v>173103876820</v>
      </c>
      <c r="E136" s="419">
        <v>307861</v>
      </c>
      <c r="F136" s="419">
        <v>16482766649</v>
      </c>
      <c r="G136" s="419">
        <v>143263941759</v>
      </c>
      <c r="H136" s="419">
        <v>0</v>
      </c>
      <c r="I136" s="419">
        <v>0</v>
      </c>
      <c r="J136" s="419">
        <v>0</v>
      </c>
    </row>
    <row r="137" spans="1:10" ht="15" customHeight="1">
      <c r="A137" s="113" t="s">
        <v>270</v>
      </c>
      <c r="B137" s="419">
        <v>386975</v>
      </c>
      <c r="C137" s="419">
        <v>21323188873</v>
      </c>
      <c r="D137" s="419">
        <v>170623524288</v>
      </c>
      <c r="E137" s="419">
        <v>306135</v>
      </c>
      <c r="F137" s="419">
        <v>16243370846</v>
      </c>
      <c r="G137" s="419">
        <v>141159795625.5</v>
      </c>
      <c r="H137" s="419">
        <v>0</v>
      </c>
      <c r="I137" s="419">
        <v>0</v>
      </c>
      <c r="J137" s="419">
        <v>0</v>
      </c>
    </row>
    <row r="138" spans="1:10" ht="15" customHeight="1">
      <c r="A138" s="113" t="s">
        <v>272</v>
      </c>
      <c r="B138" s="419">
        <v>406439</v>
      </c>
      <c r="C138" s="419">
        <v>22599595664</v>
      </c>
      <c r="D138" s="419">
        <v>180895461737.5</v>
      </c>
      <c r="E138" s="419">
        <v>322669</v>
      </c>
      <c r="F138" s="419">
        <v>17307238122</v>
      </c>
      <c r="G138" s="419">
        <v>150394990003.5</v>
      </c>
      <c r="H138" s="419">
        <v>0</v>
      </c>
      <c r="I138" s="419">
        <v>0</v>
      </c>
      <c r="J138" s="419">
        <v>0</v>
      </c>
    </row>
    <row r="139" spans="1:10" ht="15" customHeight="1">
      <c r="A139" s="113" t="s">
        <v>273</v>
      </c>
      <c r="B139" s="419">
        <v>430709</v>
      </c>
      <c r="C139" s="419">
        <v>23699300121</v>
      </c>
      <c r="D139" s="419">
        <v>188848582273</v>
      </c>
      <c r="E139" s="419">
        <v>343637</v>
      </c>
      <c r="F139" s="419">
        <v>18223039184</v>
      </c>
      <c r="G139" s="419">
        <v>157837572260</v>
      </c>
      <c r="H139" s="419">
        <v>0</v>
      </c>
      <c r="I139" s="419">
        <v>0</v>
      </c>
      <c r="J139" s="419">
        <v>0</v>
      </c>
    </row>
    <row r="140" spans="1:10" ht="15" customHeight="1">
      <c r="A140" s="113" t="s">
        <v>274</v>
      </c>
      <c r="B140" s="419">
        <v>386041</v>
      </c>
      <c r="C140" s="419">
        <v>21348650783</v>
      </c>
      <c r="D140" s="419">
        <v>170375633918</v>
      </c>
      <c r="E140" s="419">
        <v>305248</v>
      </c>
      <c r="F140" s="419">
        <v>16255706095</v>
      </c>
      <c r="G140" s="419">
        <v>141316743587</v>
      </c>
      <c r="H140" s="419">
        <v>0</v>
      </c>
      <c r="I140" s="419">
        <v>0</v>
      </c>
      <c r="J140" s="419">
        <v>0</v>
      </c>
    </row>
    <row r="141" spans="1:10" ht="15" customHeight="1">
      <c r="A141" s="113" t="s">
        <v>275</v>
      </c>
      <c r="B141" s="419">
        <v>410299</v>
      </c>
      <c r="C141" s="419">
        <v>23009743953</v>
      </c>
      <c r="D141" s="419">
        <v>183999409480</v>
      </c>
      <c r="E141" s="419">
        <v>323632</v>
      </c>
      <c r="F141" s="419">
        <v>17533157197</v>
      </c>
      <c r="G141" s="419">
        <v>152615350561</v>
      </c>
      <c r="H141" s="419">
        <v>0</v>
      </c>
      <c r="I141" s="419">
        <v>0</v>
      </c>
      <c r="J141" s="419">
        <v>0</v>
      </c>
    </row>
    <row r="142" spans="1:10" ht="15" customHeight="1">
      <c r="A142" s="113" t="s">
        <v>276</v>
      </c>
      <c r="B142" s="419">
        <v>402080</v>
      </c>
      <c r="C142" s="419">
        <v>22184000420</v>
      </c>
      <c r="D142" s="419">
        <v>177322938701.5</v>
      </c>
      <c r="E142" s="419">
        <v>317732</v>
      </c>
      <c r="F142" s="419">
        <v>16919045245</v>
      </c>
      <c r="G142" s="419">
        <v>147207778938</v>
      </c>
      <c r="H142" s="419">
        <v>0</v>
      </c>
      <c r="I142" s="419">
        <v>0</v>
      </c>
      <c r="J142" s="419">
        <v>0</v>
      </c>
    </row>
    <row r="143" spans="1:10" ht="15" customHeight="1">
      <c r="A143" s="113" t="s">
        <v>277</v>
      </c>
      <c r="B143" s="419">
        <v>392014</v>
      </c>
      <c r="C143" s="419">
        <v>21933796531</v>
      </c>
      <c r="D143" s="419">
        <v>174825139639</v>
      </c>
      <c r="E143" s="419">
        <v>310420</v>
      </c>
      <c r="F143" s="419">
        <v>16773832733</v>
      </c>
      <c r="G143" s="419">
        <v>145817396695.5</v>
      </c>
      <c r="H143" s="419">
        <v>0</v>
      </c>
      <c r="I143" s="419">
        <v>0</v>
      </c>
      <c r="J143" s="419">
        <v>0</v>
      </c>
    </row>
    <row r="144" spans="1:10" ht="15" customHeight="1">
      <c r="A144" s="113" t="s">
        <v>447</v>
      </c>
      <c r="B144" s="419">
        <v>370775</v>
      </c>
      <c r="C144" s="419">
        <v>21663644806</v>
      </c>
      <c r="D144" s="419">
        <v>173703946401.5</v>
      </c>
      <c r="E144" s="419">
        <v>290525</v>
      </c>
      <c r="F144" s="419">
        <v>16382556197</v>
      </c>
      <c r="G144" s="419">
        <v>143037575409.5</v>
      </c>
      <c r="H144" s="419">
        <v>0</v>
      </c>
      <c r="I144" s="419">
        <v>0</v>
      </c>
      <c r="J144" s="419">
        <v>0</v>
      </c>
    </row>
    <row r="145" spans="1:10" ht="15" customHeight="1">
      <c r="A145" s="113" t="s">
        <v>278</v>
      </c>
      <c r="B145" s="419">
        <v>381445</v>
      </c>
      <c r="C145" s="419">
        <v>21373629735</v>
      </c>
      <c r="D145" s="419">
        <v>171201730916</v>
      </c>
      <c r="E145" s="419">
        <v>300770</v>
      </c>
      <c r="F145" s="419">
        <v>16243906428</v>
      </c>
      <c r="G145" s="419">
        <v>141736529694</v>
      </c>
      <c r="H145" s="419">
        <v>0</v>
      </c>
      <c r="I145" s="419">
        <v>0</v>
      </c>
      <c r="J145" s="419">
        <v>0</v>
      </c>
    </row>
    <row r="146" spans="1:10" ht="15" customHeight="1">
      <c r="A146" s="114" t="s">
        <v>279</v>
      </c>
      <c r="B146" s="420">
        <v>406813</v>
      </c>
      <c r="C146" s="420">
        <v>22972144821</v>
      </c>
      <c r="D146" s="420">
        <v>183374687750</v>
      </c>
      <c r="E146" s="420">
        <v>320228</v>
      </c>
      <c r="F146" s="420">
        <v>17476415166</v>
      </c>
      <c r="G146" s="420">
        <v>152397843688</v>
      </c>
      <c r="H146" s="420">
        <v>0</v>
      </c>
      <c r="I146" s="420">
        <v>0</v>
      </c>
      <c r="J146" s="420">
        <v>0</v>
      </c>
    </row>
    <row r="147" spans="1:10" ht="15" customHeight="1">
      <c r="A147" s="113" t="s">
        <v>280</v>
      </c>
      <c r="B147" s="419">
        <v>380177</v>
      </c>
      <c r="C147" s="419">
        <v>21032272350</v>
      </c>
      <c r="D147" s="419">
        <v>169056572668</v>
      </c>
      <c r="E147" s="419">
        <v>300863</v>
      </c>
      <c r="F147" s="419">
        <v>16115831366</v>
      </c>
      <c r="G147" s="419">
        <v>140307327660.5</v>
      </c>
      <c r="H147" s="419">
        <v>0</v>
      </c>
      <c r="I147" s="419">
        <v>0</v>
      </c>
      <c r="J147" s="419">
        <v>0</v>
      </c>
    </row>
    <row r="148" spans="1:10" ht="15" customHeight="1">
      <c r="A148" s="113" t="s">
        <v>268</v>
      </c>
      <c r="B148" s="419">
        <v>395290</v>
      </c>
      <c r="C148" s="419">
        <v>22106430981</v>
      </c>
      <c r="D148" s="419">
        <v>176519538196.5</v>
      </c>
      <c r="E148" s="419">
        <v>309207</v>
      </c>
      <c r="F148" s="419">
        <v>16665711144</v>
      </c>
      <c r="G148" s="419">
        <v>145401935251</v>
      </c>
      <c r="H148" s="419">
        <v>0</v>
      </c>
      <c r="I148" s="419">
        <v>0</v>
      </c>
      <c r="J148" s="419">
        <v>0</v>
      </c>
    </row>
    <row r="149" spans="1:10" ht="15" customHeight="1">
      <c r="A149" s="113" t="s">
        <v>270</v>
      </c>
      <c r="B149" s="419">
        <v>390123</v>
      </c>
      <c r="C149" s="419">
        <v>22048688585</v>
      </c>
      <c r="D149" s="419">
        <v>176411115231.5</v>
      </c>
      <c r="E149" s="419">
        <v>306368</v>
      </c>
      <c r="F149" s="419">
        <v>16698589183</v>
      </c>
      <c r="G149" s="419">
        <v>145730866898</v>
      </c>
      <c r="H149" s="419">
        <v>0</v>
      </c>
      <c r="I149" s="419">
        <v>0</v>
      </c>
      <c r="J149" s="419">
        <v>0</v>
      </c>
    </row>
    <row r="150" spans="1:10" ht="15" customHeight="1">
      <c r="A150" s="113" t="s">
        <v>272</v>
      </c>
      <c r="B150" s="419">
        <v>412440</v>
      </c>
      <c r="C150" s="419">
        <v>23317548332</v>
      </c>
      <c r="D150" s="419">
        <v>186568691186</v>
      </c>
      <c r="E150" s="419">
        <v>325200</v>
      </c>
      <c r="F150" s="419">
        <v>17744900062</v>
      </c>
      <c r="G150" s="419">
        <v>154843444208</v>
      </c>
      <c r="H150" s="419">
        <v>0</v>
      </c>
      <c r="I150" s="419">
        <v>0</v>
      </c>
      <c r="J150" s="419">
        <v>0</v>
      </c>
    </row>
    <row r="151" spans="1:10" ht="15" customHeight="1">
      <c r="A151" s="113" t="s">
        <v>273</v>
      </c>
      <c r="B151" s="419">
        <v>431773</v>
      </c>
      <c r="C151" s="419">
        <v>23983854124</v>
      </c>
      <c r="D151" s="419">
        <v>190737256371</v>
      </c>
      <c r="E151" s="419">
        <v>340853</v>
      </c>
      <c r="F151" s="419">
        <v>18223475713</v>
      </c>
      <c r="G151" s="419">
        <v>158314873970</v>
      </c>
      <c r="H151" s="419">
        <v>0</v>
      </c>
      <c r="I151" s="419">
        <v>0</v>
      </c>
      <c r="J151" s="419">
        <v>0</v>
      </c>
    </row>
    <row r="152" spans="1:10" ht="15" customHeight="1">
      <c r="A152" s="113" t="s">
        <v>274</v>
      </c>
      <c r="B152" s="419">
        <v>387497</v>
      </c>
      <c r="C152" s="419">
        <v>21875085758</v>
      </c>
      <c r="D152" s="419">
        <v>174503234186</v>
      </c>
      <c r="E152" s="419">
        <v>304931</v>
      </c>
      <c r="F152" s="419">
        <v>16582834948</v>
      </c>
      <c r="G152" s="419">
        <v>144810994583</v>
      </c>
      <c r="H152" s="419">
        <v>0</v>
      </c>
      <c r="I152" s="419">
        <v>0</v>
      </c>
      <c r="J152" s="419">
        <v>0</v>
      </c>
    </row>
    <row r="153" spans="1:10" ht="15" customHeight="1">
      <c r="A153" s="113" t="s">
        <v>275</v>
      </c>
      <c r="B153" s="419">
        <v>403273</v>
      </c>
      <c r="C153" s="419">
        <v>22870524630</v>
      </c>
      <c r="D153" s="419">
        <v>183423697069</v>
      </c>
      <c r="E153" s="419">
        <v>317696</v>
      </c>
      <c r="F153" s="419">
        <v>17424558082</v>
      </c>
      <c r="G153" s="419">
        <v>152294483872</v>
      </c>
      <c r="H153" s="419">
        <v>0</v>
      </c>
      <c r="I153" s="419">
        <v>0</v>
      </c>
      <c r="J153" s="419">
        <v>0</v>
      </c>
    </row>
    <row r="154" spans="1:10" ht="15" customHeight="1">
      <c r="A154" s="113" t="s">
        <v>276</v>
      </c>
      <c r="B154" s="419">
        <v>395974</v>
      </c>
      <c r="C154" s="419">
        <v>22366337710</v>
      </c>
      <c r="D154" s="419">
        <v>178915837317.5</v>
      </c>
      <c r="E154" s="419">
        <v>310387</v>
      </c>
      <c r="F154" s="419">
        <v>16915748976</v>
      </c>
      <c r="G154" s="419">
        <v>147950202803</v>
      </c>
      <c r="H154" s="419">
        <v>0</v>
      </c>
      <c r="I154" s="419">
        <v>0</v>
      </c>
      <c r="J154" s="419">
        <v>0</v>
      </c>
    </row>
    <row r="155" spans="1:10" ht="15" customHeight="1">
      <c r="A155" s="113" t="s">
        <v>277</v>
      </c>
      <c r="B155" s="419">
        <v>387619</v>
      </c>
      <c r="C155" s="419">
        <v>22332772429</v>
      </c>
      <c r="D155" s="419">
        <v>178607499251.5</v>
      </c>
      <c r="E155" s="419">
        <v>305775</v>
      </c>
      <c r="F155" s="419">
        <v>17084050882</v>
      </c>
      <c r="G155" s="419">
        <v>149163531685</v>
      </c>
      <c r="H155" s="419">
        <v>0</v>
      </c>
      <c r="I155" s="419">
        <v>0</v>
      </c>
      <c r="J155" s="419">
        <v>0</v>
      </c>
    </row>
    <row r="156" spans="1:10" ht="15" customHeight="1">
      <c r="A156" s="113" t="s">
        <v>448</v>
      </c>
      <c r="B156" s="419">
        <v>368996</v>
      </c>
      <c r="C156" s="419">
        <v>21991788339</v>
      </c>
      <c r="D156" s="419">
        <v>176802724594.5</v>
      </c>
      <c r="E156" s="419">
        <v>288202</v>
      </c>
      <c r="F156" s="419">
        <v>16610584903</v>
      </c>
      <c r="G156" s="419">
        <v>145612085362</v>
      </c>
      <c r="H156" s="419">
        <v>0</v>
      </c>
      <c r="I156" s="419">
        <v>0</v>
      </c>
      <c r="J156" s="419">
        <v>0</v>
      </c>
    </row>
    <row r="157" spans="1:10" ht="15" customHeight="1">
      <c r="A157" s="113" t="s">
        <v>278</v>
      </c>
      <c r="B157" s="419">
        <v>378242</v>
      </c>
      <c r="C157" s="419">
        <v>21404408964</v>
      </c>
      <c r="D157" s="419">
        <v>172101728411.5</v>
      </c>
      <c r="E157" s="419">
        <v>297385</v>
      </c>
      <c r="F157" s="419">
        <v>16263367402</v>
      </c>
      <c r="G157" s="419">
        <v>142278492664</v>
      </c>
      <c r="H157" s="419">
        <v>0</v>
      </c>
      <c r="I157" s="419">
        <v>0</v>
      </c>
      <c r="J157" s="419">
        <v>0</v>
      </c>
    </row>
    <row r="158" spans="1:10" ht="15" customHeight="1">
      <c r="A158" s="114" t="s">
        <v>279</v>
      </c>
      <c r="B158" s="420">
        <v>405230</v>
      </c>
      <c r="C158" s="420">
        <v>22910450438</v>
      </c>
      <c r="D158" s="420">
        <v>183756894933.5</v>
      </c>
      <c r="E158" s="420">
        <v>317840</v>
      </c>
      <c r="F158" s="420">
        <v>17406308491</v>
      </c>
      <c r="G158" s="420">
        <v>152251128256</v>
      </c>
      <c r="H158" s="420">
        <v>0</v>
      </c>
      <c r="I158" s="420">
        <v>0</v>
      </c>
      <c r="J158" s="420">
        <v>0</v>
      </c>
    </row>
    <row r="159" spans="1:10" ht="15" customHeight="1">
      <c r="A159" s="113" t="s">
        <v>280</v>
      </c>
      <c r="B159" s="419">
        <v>370313</v>
      </c>
      <c r="C159" s="419">
        <v>21155066775</v>
      </c>
      <c r="D159" s="419">
        <v>170024410576</v>
      </c>
      <c r="E159" s="419">
        <v>289692</v>
      </c>
      <c r="F159" s="419">
        <v>16117224440</v>
      </c>
      <c r="G159" s="419">
        <v>141027909307.5</v>
      </c>
      <c r="H159" s="419">
        <v>0</v>
      </c>
      <c r="I159" s="419">
        <v>0</v>
      </c>
      <c r="J159" s="419">
        <v>0</v>
      </c>
    </row>
    <row r="160" spans="1:10" ht="15" customHeight="1">
      <c r="A160" s="113" t="s">
        <v>268</v>
      </c>
      <c r="B160" s="419">
        <v>386468</v>
      </c>
      <c r="C160" s="419">
        <v>22290841030</v>
      </c>
      <c r="D160" s="419">
        <v>178538396435</v>
      </c>
      <c r="E160" s="419">
        <v>299906</v>
      </c>
      <c r="F160" s="419">
        <v>16709917312</v>
      </c>
      <c r="G160" s="419">
        <v>146377600606</v>
      </c>
      <c r="H160" s="419">
        <v>0</v>
      </c>
      <c r="I160" s="419">
        <v>0</v>
      </c>
      <c r="J160" s="419">
        <v>0</v>
      </c>
    </row>
    <row r="161" spans="1:10" ht="15" customHeight="1">
      <c r="A161" s="113" t="s">
        <v>270</v>
      </c>
      <c r="B161" s="419">
        <v>392080</v>
      </c>
      <c r="C161" s="419">
        <v>23082079085</v>
      </c>
      <c r="D161" s="419">
        <v>184465271862</v>
      </c>
      <c r="E161" s="419">
        <v>305390</v>
      </c>
      <c r="F161" s="419">
        <v>17416711853</v>
      </c>
      <c r="G161" s="419">
        <v>152933391300</v>
      </c>
      <c r="H161" s="419">
        <v>0</v>
      </c>
      <c r="I161" s="419">
        <v>0</v>
      </c>
      <c r="J161" s="419">
        <v>0</v>
      </c>
    </row>
    <row r="162" spans="1:10" ht="15" customHeight="1">
      <c r="A162" s="113" t="s">
        <v>272</v>
      </c>
      <c r="B162" s="419">
        <v>409636</v>
      </c>
      <c r="C162" s="419">
        <v>24074455399</v>
      </c>
      <c r="D162" s="419">
        <v>191844449029</v>
      </c>
      <c r="E162" s="419">
        <v>319904</v>
      </c>
      <c r="F162" s="419">
        <v>18191776294</v>
      </c>
      <c r="G162" s="419">
        <v>159511733860</v>
      </c>
      <c r="H162" s="419">
        <v>0</v>
      </c>
      <c r="I162" s="419">
        <v>0</v>
      </c>
      <c r="J162" s="419">
        <v>0</v>
      </c>
    </row>
    <row r="163" spans="1:10" ht="15" customHeight="1">
      <c r="A163" s="113" t="s">
        <v>273</v>
      </c>
      <c r="B163" s="419">
        <v>421273</v>
      </c>
      <c r="C163" s="419">
        <v>24543885566</v>
      </c>
      <c r="D163" s="419">
        <v>194701597516.5</v>
      </c>
      <c r="E163" s="419">
        <v>329720</v>
      </c>
      <c r="F163" s="419">
        <v>18571882854</v>
      </c>
      <c r="G163" s="419">
        <v>162314435204</v>
      </c>
      <c r="H163" s="419">
        <v>0</v>
      </c>
      <c r="I163" s="419">
        <v>0</v>
      </c>
      <c r="J163" s="419">
        <v>0</v>
      </c>
    </row>
    <row r="164" spans="1:10" ht="15" customHeight="1">
      <c r="A164" s="113" t="s">
        <v>274</v>
      </c>
      <c r="B164" s="419">
        <v>390339</v>
      </c>
      <c r="C164" s="419">
        <v>23014058401</v>
      </c>
      <c r="D164" s="419">
        <v>183435428555</v>
      </c>
      <c r="E164" s="419">
        <v>305082</v>
      </c>
      <c r="F164" s="419">
        <v>17404093683</v>
      </c>
      <c r="G164" s="419">
        <v>152740272337</v>
      </c>
      <c r="H164" s="419">
        <v>0</v>
      </c>
      <c r="I164" s="419">
        <v>0</v>
      </c>
      <c r="J164" s="419">
        <v>0</v>
      </c>
    </row>
    <row r="165" spans="1:10" ht="15" customHeight="1">
      <c r="A165" s="113" t="s">
        <v>275</v>
      </c>
      <c r="B165" s="421">
        <v>401160</v>
      </c>
      <c r="C165" s="421">
        <v>23739862145</v>
      </c>
      <c r="D165" s="421">
        <v>190049479841</v>
      </c>
      <c r="E165" s="421">
        <v>313527</v>
      </c>
      <c r="F165" s="421">
        <v>18004111306</v>
      </c>
      <c r="G165" s="421">
        <v>158045150073</v>
      </c>
      <c r="H165" s="421">
        <v>0</v>
      </c>
      <c r="I165" s="421">
        <v>0</v>
      </c>
      <c r="J165" s="421">
        <v>0</v>
      </c>
    </row>
    <row r="166" spans="1:10" ht="15" customHeight="1">
      <c r="A166" s="113" t="s">
        <v>276</v>
      </c>
      <c r="B166" s="421">
        <v>390939</v>
      </c>
      <c r="C166" s="421">
        <v>22964198153</v>
      </c>
      <c r="D166" s="421">
        <v>183385853934.5</v>
      </c>
      <c r="E166" s="421">
        <v>304036</v>
      </c>
      <c r="F166" s="421">
        <v>17322437916</v>
      </c>
      <c r="G166" s="421">
        <v>152131414817</v>
      </c>
      <c r="H166" s="421">
        <v>0</v>
      </c>
      <c r="I166" s="421">
        <v>0</v>
      </c>
      <c r="J166" s="421">
        <v>0</v>
      </c>
    </row>
    <row r="167" spans="1:10" ht="15" customHeight="1">
      <c r="A167" s="113" t="s">
        <v>277</v>
      </c>
      <c r="B167" s="421">
        <v>393463</v>
      </c>
      <c r="C167" s="421">
        <v>23354898447</v>
      </c>
      <c r="D167" s="421">
        <v>186783525489</v>
      </c>
      <c r="E167" s="421">
        <v>307930</v>
      </c>
      <c r="F167" s="421">
        <v>17868829694</v>
      </c>
      <c r="G167" s="421">
        <v>156610517734</v>
      </c>
      <c r="H167" s="421">
        <v>0</v>
      </c>
      <c r="I167" s="421">
        <v>0</v>
      </c>
      <c r="J167" s="421">
        <v>0</v>
      </c>
    </row>
    <row r="168" spans="1:10" ht="15" customHeight="1">
      <c r="A168" s="113" t="s">
        <v>449</v>
      </c>
      <c r="B168" s="421">
        <v>371994</v>
      </c>
      <c r="C168" s="421">
        <v>23329826181</v>
      </c>
      <c r="D168" s="421">
        <v>187596024461.5</v>
      </c>
      <c r="E168" s="421">
        <v>286517</v>
      </c>
      <c r="F168" s="421">
        <v>17449741413</v>
      </c>
      <c r="G168" s="421">
        <v>154396473839</v>
      </c>
      <c r="H168" s="421">
        <v>0</v>
      </c>
      <c r="I168" s="421">
        <v>0</v>
      </c>
      <c r="J168" s="421">
        <v>0</v>
      </c>
    </row>
    <row r="169" spans="1:10" ht="15" customHeight="1">
      <c r="A169" s="113" t="s">
        <v>278</v>
      </c>
      <c r="B169" s="421">
        <v>374669</v>
      </c>
      <c r="C169" s="421">
        <v>22711070322</v>
      </c>
      <c r="D169" s="421">
        <v>182511428649.5</v>
      </c>
      <c r="E169" s="421">
        <v>290268</v>
      </c>
      <c r="F169" s="421">
        <v>17064791085</v>
      </c>
      <c r="G169" s="421">
        <v>151022565519</v>
      </c>
      <c r="H169" s="421">
        <v>0</v>
      </c>
      <c r="I169" s="421">
        <v>0</v>
      </c>
      <c r="J169" s="421">
        <v>0</v>
      </c>
    </row>
    <row r="170" spans="1:10" ht="15" customHeight="1">
      <c r="A170" s="114" t="s">
        <v>368</v>
      </c>
      <c r="B170" s="422">
        <v>417872</v>
      </c>
      <c r="C170" s="422">
        <v>25163992033</v>
      </c>
      <c r="D170" s="422">
        <v>201173075506.5</v>
      </c>
      <c r="E170" s="422">
        <v>323483</v>
      </c>
      <c r="F170" s="422">
        <v>18896853633</v>
      </c>
      <c r="G170" s="422">
        <v>167127616659</v>
      </c>
      <c r="H170" s="422">
        <v>0</v>
      </c>
      <c r="I170" s="422">
        <v>0</v>
      </c>
      <c r="J170" s="422">
        <v>0</v>
      </c>
    </row>
    <row r="171" spans="1:10" ht="15" customHeight="1">
      <c r="A171" s="82"/>
      <c r="B171" s="116"/>
      <c r="C171" s="116"/>
      <c r="D171" s="116"/>
      <c r="E171" s="116"/>
      <c r="F171" s="116"/>
      <c r="G171" s="116"/>
      <c r="H171" s="116"/>
      <c r="I171" s="116"/>
      <c r="J171" s="116"/>
    </row>
    <row r="172" spans="1:10" ht="15" customHeight="1">
      <c r="A172" s="82"/>
      <c r="B172" s="116"/>
      <c r="C172" s="116"/>
      <c r="D172" s="116"/>
      <c r="E172" s="116"/>
      <c r="F172" s="116"/>
      <c r="G172" s="116"/>
      <c r="H172" s="116"/>
      <c r="I172" s="116"/>
      <c r="J172" s="116"/>
    </row>
    <row r="173" spans="1:10" ht="15" customHeight="1">
      <c r="A173" s="82"/>
      <c r="B173" s="116"/>
      <c r="C173" s="116"/>
      <c r="D173" s="116"/>
      <c r="E173" s="116"/>
      <c r="F173" s="116"/>
      <c r="G173" s="116"/>
      <c r="H173" s="116"/>
      <c r="I173" s="116"/>
      <c r="J173" s="116"/>
    </row>
    <row r="174" spans="1:10" ht="17.25" customHeight="1">
      <c r="A174" s="417"/>
    </row>
    <row r="175" spans="1:10" ht="22.5" customHeight="1">
      <c r="A175" s="457" t="s">
        <v>376</v>
      </c>
      <c r="B175" s="969" t="s">
        <v>361</v>
      </c>
      <c r="C175" s="969"/>
      <c r="D175" s="969"/>
      <c r="E175" s="969"/>
      <c r="F175" s="969"/>
      <c r="G175" s="969"/>
      <c r="H175" s="969"/>
      <c r="I175" s="969"/>
      <c r="J175" s="969"/>
    </row>
    <row r="176" spans="1:10" ht="22.5" customHeight="1">
      <c r="J176" s="418"/>
    </row>
    <row r="177" spans="1:10" ht="21" customHeight="1">
      <c r="A177" s="970" t="s">
        <v>245</v>
      </c>
      <c r="B177" s="837" t="s">
        <v>519</v>
      </c>
      <c r="C177" s="838"/>
      <c r="D177" s="839"/>
      <c r="E177" s="837" t="s">
        <v>246</v>
      </c>
      <c r="F177" s="838"/>
      <c r="G177" s="839"/>
      <c r="H177" s="837" t="s">
        <v>460</v>
      </c>
      <c r="I177" s="838"/>
      <c r="J177" s="839"/>
    </row>
    <row r="178" spans="1:10" ht="21" customHeight="1">
      <c r="A178" s="971"/>
      <c r="B178" s="518" t="s">
        <v>520</v>
      </c>
      <c r="C178" s="518" t="s">
        <v>544</v>
      </c>
      <c r="D178" s="518" t="s">
        <v>521</v>
      </c>
      <c r="E178" s="518" t="s">
        <v>520</v>
      </c>
      <c r="F178" s="518" t="s">
        <v>544</v>
      </c>
      <c r="G178" s="518" t="s">
        <v>521</v>
      </c>
      <c r="H178" s="518" t="s">
        <v>520</v>
      </c>
      <c r="I178" s="518" t="s">
        <v>544</v>
      </c>
      <c r="J178" s="518" t="s">
        <v>521</v>
      </c>
    </row>
    <row r="179" spans="1:10" ht="15" customHeight="1">
      <c r="A179" s="104"/>
      <c r="B179" s="105" t="s">
        <v>522</v>
      </c>
      <c r="C179" s="105" t="s">
        <v>546</v>
      </c>
      <c r="D179" s="105" t="s">
        <v>613</v>
      </c>
      <c r="E179" s="105" t="s">
        <v>522</v>
      </c>
      <c r="F179" s="105" t="s">
        <v>546</v>
      </c>
      <c r="G179" s="105" t="s">
        <v>613</v>
      </c>
      <c r="H179" s="105" t="s">
        <v>522</v>
      </c>
      <c r="I179" s="105" t="s">
        <v>546</v>
      </c>
      <c r="J179" s="105" t="s">
        <v>613</v>
      </c>
    </row>
    <row r="180" spans="1:10" ht="15" customHeight="1">
      <c r="A180" s="517" t="s">
        <v>669</v>
      </c>
      <c r="B180" s="419">
        <v>385351</v>
      </c>
      <c r="C180" s="419">
        <v>22331883255</v>
      </c>
      <c r="D180" s="419">
        <v>179517122752</v>
      </c>
      <c r="E180" s="419">
        <v>302722</v>
      </c>
      <c r="F180" s="419">
        <v>17051686721</v>
      </c>
      <c r="G180" s="419">
        <v>150468215085</v>
      </c>
      <c r="H180" s="419">
        <v>0</v>
      </c>
      <c r="I180" s="419">
        <v>0</v>
      </c>
      <c r="J180" s="419">
        <v>0</v>
      </c>
    </row>
    <row r="181" spans="1:10" ht="15" customHeight="1">
      <c r="A181" s="517" t="s">
        <v>670</v>
      </c>
      <c r="B181" s="419">
        <v>388717</v>
      </c>
      <c r="C181" s="419">
        <v>22719989437</v>
      </c>
      <c r="D181" s="419">
        <v>182130859519</v>
      </c>
      <c r="E181" s="419">
        <v>299951</v>
      </c>
      <c r="F181" s="419">
        <v>16928482141</v>
      </c>
      <c r="G181" s="419">
        <v>149654425229.5</v>
      </c>
      <c r="H181" s="419">
        <v>0</v>
      </c>
      <c r="I181" s="419">
        <v>0</v>
      </c>
      <c r="J181" s="419">
        <v>0</v>
      </c>
    </row>
    <row r="182" spans="1:10" ht="15" customHeight="1">
      <c r="A182" s="516" t="s">
        <v>671</v>
      </c>
      <c r="B182" s="420">
        <v>402014</v>
      </c>
      <c r="C182" s="420">
        <v>23969884952</v>
      </c>
      <c r="D182" s="420">
        <v>192522345289</v>
      </c>
      <c r="E182" s="420">
        <v>312201</v>
      </c>
      <c r="F182" s="420">
        <v>18076013806</v>
      </c>
      <c r="G182" s="420">
        <v>159984993579</v>
      </c>
      <c r="H182" s="420">
        <v>0</v>
      </c>
      <c r="I182" s="420">
        <v>0</v>
      </c>
      <c r="J182" s="420">
        <v>0</v>
      </c>
    </row>
    <row r="183" spans="1:10" ht="15" customHeight="1">
      <c r="A183" s="517" t="s">
        <v>272</v>
      </c>
      <c r="B183" s="419">
        <v>416730</v>
      </c>
      <c r="C183" s="419">
        <v>24501739957</v>
      </c>
      <c r="D183" s="419">
        <v>196026292814.5</v>
      </c>
      <c r="E183" s="419">
        <v>325132</v>
      </c>
      <c r="F183" s="419">
        <v>18545980276</v>
      </c>
      <c r="G183" s="419">
        <v>163720304937</v>
      </c>
      <c r="H183" s="419">
        <v>0</v>
      </c>
      <c r="I183" s="419">
        <v>0</v>
      </c>
      <c r="J183" s="419">
        <v>0</v>
      </c>
    </row>
    <row r="184" spans="1:10" ht="15" customHeight="1">
      <c r="A184" s="517" t="s">
        <v>273</v>
      </c>
      <c r="B184" s="419">
        <v>437893</v>
      </c>
      <c r="C184" s="419">
        <v>25365969150</v>
      </c>
      <c r="D184" s="419">
        <v>202105090244</v>
      </c>
      <c r="E184" s="419">
        <v>340741</v>
      </c>
      <c r="F184" s="419">
        <v>19133349076</v>
      </c>
      <c r="G184" s="419">
        <v>168547919516</v>
      </c>
      <c r="H184" s="419">
        <v>0</v>
      </c>
      <c r="I184" s="419">
        <v>0</v>
      </c>
      <c r="J184" s="419">
        <v>0</v>
      </c>
    </row>
    <row r="185" spans="1:10" ht="15" customHeight="1">
      <c r="A185" s="517" t="s">
        <v>274</v>
      </c>
      <c r="B185" s="419">
        <v>403457</v>
      </c>
      <c r="C185" s="419">
        <v>23254654719</v>
      </c>
      <c r="D185" s="419">
        <v>185445112053</v>
      </c>
      <c r="E185" s="419">
        <v>314040</v>
      </c>
      <c r="F185" s="419">
        <v>17561179313</v>
      </c>
      <c r="G185" s="419">
        <v>154945765587</v>
      </c>
      <c r="H185" s="419">
        <v>0</v>
      </c>
      <c r="I185" s="419">
        <v>0</v>
      </c>
      <c r="J185" s="419">
        <v>0</v>
      </c>
    </row>
    <row r="186" spans="1:10" ht="15" customHeight="1">
      <c r="A186" s="517" t="s">
        <v>275</v>
      </c>
      <c r="B186" s="419">
        <v>410987</v>
      </c>
      <c r="C186" s="419">
        <v>24206866870</v>
      </c>
      <c r="D186" s="419">
        <v>193943863534</v>
      </c>
      <c r="E186" s="419">
        <v>318769</v>
      </c>
      <c r="F186" s="419">
        <v>18244556861</v>
      </c>
      <c r="G186" s="419">
        <v>161192666851</v>
      </c>
      <c r="H186" s="419">
        <v>0</v>
      </c>
      <c r="I186" s="419">
        <v>0</v>
      </c>
      <c r="J186" s="419">
        <v>0</v>
      </c>
    </row>
    <row r="187" spans="1:10" ht="15" customHeight="1">
      <c r="A187" s="517" t="s">
        <v>276</v>
      </c>
      <c r="B187" s="419">
        <v>405368</v>
      </c>
      <c r="C187" s="419">
        <v>23944259605</v>
      </c>
      <c r="D187" s="419">
        <v>191131514341</v>
      </c>
      <c r="E187" s="419">
        <v>313263</v>
      </c>
      <c r="F187" s="419">
        <v>17928541666</v>
      </c>
      <c r="G187" s="419">
        <v>158690704389</v>
      </c>
      <c r="H187" s="419">
        <v>0</v>
      </c>
      <c r="I187" s="419">
        <v>0</v>
      </c>
      <c r="J187" s="419">
        <v>0</v>
      </c>
    </row>
    <row r="188" spans="1:10" ht="15" customHeight="1">
      <c r="A188" s="517" t="s">
        <v>277</v>
      </c>
      <c r="B188" s="419">
        <v>407236</v>
      </c>
      <c r="C188" s="419">
        <v>24264393429</v>
      </c>
      <c r="D188" s="419">
        <v>194041535448.5</v>
      </c>
      <c r="E188" s="419">
        <v>317439</v>
      </c>
      <c r="F188" s="419">
        <v>18451143892</v>
      </c>
      <c r="G188" s="419">
        <v>162894251317</v>
      </c>
      <c r="H188" s="419">
        <v>0</v>
      </c>
      <c r="I188" s="419">
        <v>0</v>
      </c>
      <c r="J188" s="419">
        <v>0</v>
      </c>
    </row>
    <row r="189" spans="1:10" ht="15" customHeight="1">
      <c r="A189" s="517" t="s">
        <v>672</v>
      </c>
      <c r="B189" s="419">
        <v>381758</v>
      </c>
      <c r="C189" s="419">
        <v>23992072584</v>
      </c>
      <c r="D189" s="419">
        <v>192593962960</v>
      </c>
      <c r="E189" s="419">
        <v>294072</v>
      </c>
      <c r="F189" s="419">
        <v>17965616729</v>
      </c>
      <c r="G189" s="419">
        <v>159371976277</v>
      </c>
      <c r="H189" s="419">
        <v>0</v>
      </c>
      <c r="I189" s="419">
        <v>0</v>
      </c>
      <c r="J189" s="419">
        <v>0</v>
      </c>
    </row>
    <row r="190" spans="1:10" ht="15" customHeight="1">
      <c r="A190" s="517" t="s">
        <v>673</v>
      </c>
      <c r="B190" s="419">
        <v>400665</v>
      </c>
      <c r="C190" s="419">
        <v>24184568924</v>
      </c>
      <c r="D190" s="419">
        <v>194101713540.5</v>
      </c>
      <c r="E190" s="419">
        <v>310317</v>
      </c>
      <c r="F190" s="419">
        <v>18241756775</v>
      </c>
      <c r="G190" s="419">
        <v>161756915444</v>
      </c>
      <c r="H190" s="419">
        <v>0</v>
      </c>
      <c r="I190" s="419">
        <v>0</v>
      </c>
      <c r="J190" s="419">
        <v>0</v>
      </c>
    </row>
    <row r="191" spans="1:10" ht="15" customHeight="1">
      <c r="A191" s="516" t="s">
        <v>674</v>
      </c>
      <c r="B191" s="420">
        <v>425469</v>
      </c>
      <c r="C191" s="420">
        <v>25618916784</v>
      </c>
      <c r="D191" s="420">
        <v>204253270844</v>
      </c>
      <c r="E191" s="420">
        <v>327126</v>
      </c>
      <c r="F191" s="420">
        <v>19178523155</v>
      </c>
      <c r="G191" s="420">
        <v>169979580979.5</v>
      </c>
      <c r="H191" s="420">
        <v>0</v>
      </c>
      <c r="I191" s="420">
        <v>0</v>
      </c>
      <c r="J191" s="420">
        <v>0</v>
      </c>
    </row>
    <row r="192" spans="1:10" ht="15" customHeight="1">
      <c r="A192" s="517" t="s">
        <v>369</v>
      </c>
      <c r="B192" s="419">
        <v>392970</v>
      </c>
      <c r="C192" s="419">
        <v>22934295828</v>
      </c>
      <c r="D192" s="419">
        <v>183235773192</v>
      </c>
      <c r="E192" s="419">
        <v>305384</v>
      </c>
      <c r="F192" s="419">
        <v>17410922939</v>
      </c>
      <c r="G192" s="419">
        <v>153354805520</v>
      </c>
      <c r="H192" s="419">
        <v>0</v>
      </c>
      <c r="I192" s="419">
        <v>0</v>
      </c>
      <c r="J192" s="419">
        <v>0</v>
      </c>
    </row>
    <row r="193" spans="1:10" ht="15" customHeight="1">
      <c r="A193" s="517" t="s">
        <v>268</v>
      </c>
      <c r="B193" s="419">
        <v>415523</v>
      </c>
      <c r="C193" s="419">
        <v>24530495692</v>
      </c>
      <c r="D193" s="419">
        <v>195207006554.5</v>
      </c>
      <c r="E193" s="419">
        <v>316861</v>
      </c>
      <c r="F193" s="419">
        <v>18143272115</v>
      </c>
      <c r="G193" s="419">
        <v>160241126694</v>
      </c>
      <c r="H193" s="419">
        <v>0</v>
      </c>
      <c r="I193" s="419">
        <v>0</v>
      </c>
      <c r="J193" s="419">
        <v>0</v>
      </c>
    </row>
    <row r="194" spans="1:10" ht="15" customHeight="1">
      <c r="A194" s="517" t="s">
        <v>270</v>
      </c>
      <c r="B194" s="419">
        <v>432292</v>
      </c>
      <c r="C194" s="419">
        <v>25758422801</v>
      </c>
      <c r="D194" s="419">
        <v>204995866618.5</v>
      </c>
      <c r="E194" s="419">
        <v>331956</v>
      </c>
      <c r="F194" s="419">
        <v>19269858873</v>
      </c>
      <c r="G194" s="419">
        <v>170361955178.5</v>
      </c>
      <c r="H194" s="419">
        <v>0</v>
      </c>
      <c r="I194" s="419">
        <v>0</v>
      </c>
      <c r="J194" s="419">
        <v>0</v>
      </c>
    </row>
    <row r="195" spans="1:10" ht="15" customHeight="1">
      <c r="A195" s="517" t="s">
        <v>272</v>
      </c>
      <c r="B195" s="419">
        <v>444892</v>
      </c>
      <c r="C195" s="419">
        <v>26201265332</v>
      </c>
      <c r="D195" s="419">
        <v>206916654285</v>
      </c>
      <c r="E195" s="419">
        <v>340959</v>
      </c>
      <c r="F195" s="419">
        <v>19513975818</v>
      </c>
      <c r="G195" s="419">
        <v>172153722906</v>
      </c>
      <c r="H195" s="419">
        <v>0</v>
      </c>
      <c r="I195" s="419">
        <v>0</v>
      </c>
      <c r="J195" s="419">
        <v>0</v>
      </c>
    </row>
    <row r="196" spans="1:10" ht="15" customHeight="1">
      <c r="A196" s="517" t="s">
        <v>273</v>
      </c>
      <c r="B196" s="419">
        <v>469080</v>
      </c>
      <c r="C196" s="419">
        <v>27630115797</v>
      </c>
      <c r="D196" s="419">
        <v>217694017418.5</v>
      </c>
      <c r="E196" s="419">
        <v>360502</v>
      </c>
      <c r="F196" s="419">
        <v>20667278169</v>
      </c>
      <c r="G196" s="419">
        <v>182009327024.5</v>
      </c>
      <c r="H196" s="419">
        <v>0</v>
      </c>
      <c r="I196" s="419">
        <v>0</v>
      </c>
      <c r="J196" s="419">
        <v>0</v>
      </c>
    </row>
    <row r="197" spans="1:10" ht="15" customHeight="1">
      <c r="A197" s="517" t="s">
        <v>274</v>
      </c>
      <c r="B197" s="419">
        <v>426853</v>
      </c>
      <c r="C197" s="419">
        <v>25019947359</v>
      </c>
      <c r="D197" s="419">
        <v>197742017558.5</v>
      </c>
      <c r="E197" s="419">
        <v>327181</v>
      </c>
      <c r="F197" s="419">
        <v>18655955500</v>
      </c>
      <c r="G197" s="419">
        <v>164567550156</v>
      </c>
      <c r="H197" s="419">
        <v>0</v>
      </c>
      <c r="I197" s="419">
        <v>0</v>
      </c>
      <c r="J197" s="419">
        <v>0</v>
      </c>
    </row>
    <row r="198" spans="1:10" ht="15" customHeight="1">
      <c r="A198" s="517" t="s">
        <v>275</v>
      </c>
      <c r="B198" s="419">
        <v>445652</v>
      </c>
      <c r="C198" s="419">
        <v>26203856855</v>
      </c>
      <c r="D198" s="419">
        <v>206544799500</v>
      </c>
      <c r="E198" s="419">
        <v>340522</v>
      </c>
      <c r="F198" s="419">
        <v>19468838764</v>
      </c>
      <c r="G198" s="419">
        <v>171952664524</v>
      </c>
      <c r="H198" s="419">
        <v>0</v>
      </c>
      <c r="I198" s="419">
        <v>0</v>
      </c>
      <c r="J198" s="419">
        <v>0</v>
      </c>
    </row>
    <row r="199" spans="1:10" ht="15" customHeight="1">
      <c r="A199" s="517" t="s">
        <v>276</v>
      </c>
      <c r="B199" s="419">
        <v>435387</v>
      </c>
      <c r="C199" s="419">
        <v>25841737013</v>
      </c>
      <c r="D199" s="419">
        <v>204720285342.5</v>
      </c>
      <c r="E199" s="419">
        <v>331955</v>
      </c>
      <c r="F199" s="419">
        <v>19180332757</v>
      </c>
      <c r="G199" s="419">
        <v>169623977814.5</v>
      </c>
      <c r="H199" s="419">
        <v>0</v>
      </c>
      <c r="I199" s="419">
        <v>0</v>
      </c>
      <c r="J199" s="419">
        <v>0</v>
      </c>
    </row>
    <row r="200" spans="1:10" ht="15" customHeight="1">
      <c r="A200" s="517" t="s">
        <v>277</v>
      </c>
      <c r="B200" s="419">
        <v>421098</v>
      </c>
      <c r="C200" s="419">
        <v>25165793774</v>
      </c>
      <c r="D200" s="419">
        <v>199276395216.5</v>
      </c>
      <c r="E200" s="419">
        <v>323737</v>
      </c>
      <c r="F200" s="419">
        <v>18879001919</v>
      </c>
      <c r="G200" s="419">
        <v>166438736638</v>
      </c>
      <c r="H200" s="419">
        <v>0</v>
      </c>
      <c r="I200" s="419">
        <v>0</v>
      </c>
      <c r="J200" s="419">
        <v>0</v>
      </c>
    </row>
    <row r="201" spans="1:10" ht="15" customHeight="1">
      <c r="A201" s="517" t="s">
        <v>675</v>
      </c>
      <c r="B201" s="419">
        <v>406986</v>
      </c>
      <c r="C201" s="419">
        <v>25912173438</v>
      </c>
      <c r="D201" s="419">
        <v>206391550830.5</v>
      </c>
      <c r="E201" s="419">
        <v>308312</v>
      </c>
      <c r="F201" s="419">
        <v>19115065834</v>
      </c>
      <c r="G201" s="419">
        <v>169758527739</v>
      </c>
      <c r="H201" s="419">
        <v>0</v>
      </c>
      <c r="I201" s="419">
        <v>0</v>
      </c>
      <c r="J201" s="419">
        <v>0</v>
      </c>
    </row>
    <row r="202" spans="1:10" ht="15" customHeight="1">
      <c r="A202" s="517" t="s">
        <v>367</v>
      </c>
      <c r="B202" s="419">
        <v>416501</v>
      </c>
      <c r="C202" s="419">
        <v>25316309788</v>
      </c>
      <c r="D202" s="419">
        <v>201768668482</v>
      </c>
      <c r="E202" s="419">
        <v>317187</v>
      </c>
      <c r="F202" s="419">
        <v>18783716885</v>
      </c>
      <c r="G202" s="419">
        <v>166557911197</v>
      </c>
      <c r="H202" s="419">
        <v>0</v>
      </c>
      <c r="I202" s="419">
        <v>0</v>
      </c>
      <c r="J202" s="419">
        <v>0</v>
      </c>
    </row>
    <row r="203" spans="1:10" ht="15" customHeight="1">
      <c r="A203" s="516" t="s">
        <v>368</v>
      </c>
      <c r="B203" s="420">
        <v>445543</v>
      </c>
      <c r="C203" s="420">
        <v>27068180128</v>
      </c>
      <c r="D203" s="420">
        <v>215173834750.5</v>
      </c>
      <c r="E203" s="420">
        <v>340132</v>
      </c>
      <c r="F203" s="420">
        <v>20210509042</v>
      </c>
      <c r="G203" s="420">
        <v>178896171952</v>
      </c>
      <c r="H203" s="420">
        <v>0</v>
      </c>
      <c r="I203" s="420">
        <v>0</v>
      </c>
      <c r="J203" s="420">
        <v>0</v>
      </c>
    </row>
    <row r="204" spans="1:10" ht="15" customHeight="1">
      <c r="A204" s="517" t="s">
        <v>369</v>
      </c>
      <c r="B204" s="419">
        <v>410566</v>
      </c>
      <c r="C204" s="419">
        <v>24192935676</v>
      </c>
      <c r="D204" s="419">
        <v>192869870564</v>
      </c>
      <c r="E204" s="419">
        <v>315171</v>
      </c>
      <c r="F204" s="419">
        <v>18161578350</v>
      </c>
      <c r="G204" s="419">
        <v>160422926652</v>
      </c>
      <c r="H204" s="419"/>
      <c r="I204" s="419"/>
      <c r="J204" s="419"/>
    </row>
    <row r="205" spans="1:10" ht="15" customHeight="1">
      <c r="A205" s="517" t="s">
        <v>268</v>
      </c>
      <c r="B205" s="419">
        <v>440092</v>
      </c>
      <c r="C205" s="419">
        <v>26455977033</v>
      </c>
      <c r="D205" s="419">
        <v>210830474988.5</v>
      </c>
      <c r="E205" s="419">
        <v>334884</v>
      </c>
      <c r="F205" s="419">
        <v>19640307060</v>
      </c>
      <c r="G205" s="419">
        <v>174208280451</v>
      </c>
      <c r="H205" s="419"/>
      <c r="I205" s="419"/>
      <c r="J205" s="419"/>
    </row>
    <row r="206" spans="1:10" ht="15" customHeight="1">
      <c r="A206" s="517" t="s">
        <v>270</v>
      </c>
      <c r="B206" s="419">
        <v>438976</v>
      </c>
      <c r="C206" s="419">
        <v>26291669818</v>
      </c>
      <c r="D206" s="419">
        <v>209301142320.5</v>
      </c>
      <c r="E206" s="419">
        <v>334795</v>
      </c>
      <c r="F206" s="419">
        <v>19601636856</v>
      </c>
      <c r="G206" s="419">
        <v>173667018001</v>
      </c>
      <c r="H206" s="419"/>
      <c r="I206" s="419"/>
      <c r="J206" s="419"/>
    </row>
    <row r="207" spans="1:10" ht="15" customHeight="1">
      <c r="A207" s="517" t="s">
        <v>272</v>
      </c>
      <c r="B207" s="419">
        <v>455371</v>
      </c>
      <c r="C207" s="419">
        <v>26916935817</v>
      </c>
      <c r="D207" s="419">
        <v>213390589664</v>
      </c>
      <c r="E207" s="419">
        <v>347788</v>
      </c>
      <c r="F207" s="419">
        <v>20056346648</v>
      </c>
      <c r="G207" s="419">
        <v>177565273907</v>
      </c>
      <c r="H207" s="419"/>
      <c r="I207" s="419"/>
      <c r="J207" s="419"/>
    </row>
    <row r="208" spans="1:10" ht="15" customHeight="1">
      <c r="A208" s="517" t="s">
        <v>273</v>
      </c>
      <c r="B208" s="419">
        <v>486053</v>
      </c>
      <c r="C208" s="419">
        <v>28596350344</v>
      </c>
      <c r="D208" s="419">
        <v>225358675085</v>
      </c>
      <c r="E208" s="419">
        <v>372605</v>
      </c>
      <c r="F208" s="419">
        <v>21428550117</v>
      </c>
      <c r="G208" s="419">
        <v>189012751927</v>
      </c>
      <c r="H208" s="419"/>
      <c r="I208" s="419"/>
      <c r="J208" s="419"/>
    </row>
    <row r="209" spans="1:10" ht="15" customHeight="1">
      <c r="A209" s="517" t="s">
        <v>274</v>
      </c>
      <c r="B209" s="419">
        <v>442649</v>
      </c>
      <c r="C209" s="419">
        <v>26021807238</v>
      </c>
      <c r="D209" s="419">
        <v>206199278318</v>
      </c>
      <c r="E209" s="419">
        <v>337897</v>
      </c>
      <c r="F209" s="419">
        <v>19432222020</v>
      </c>
      <c r="G209" s="419">
        <v>171710964287</v>
      </c>
      <c r="H209" s="419"/>
      <c r="I209" s="419"/>
      <c r="J209" s="419"/>
    </row>
    <row r="210" spans="1:10" ht="15" customHeight="1">
      <c r="A210" s="517" t="s">
        <v>275</v>
      </c>
      <c r="B210" s="419">
        <v>445648</v>
      </c>
      <c r="C210" s="419">
        <v>26951135167</v>
      </c>
      <c r="D210" s="419">
        <v>214187650100</v>
      </c>
      <c r="E210" s="419">
        <v>340150</v>
      </c>
      <c r="F210" s="419">
        <v>20114087229</v>
      </c>
      <c r="G210" s="419">
        <v>178226136244</v>
      </c>
      <c r="H210" s="419"/>
      <c r="I210" s="419"/>
      <c r="J210" s="419"/>
    </row>
    <row r="211" spans="1:10" ht="15" customHeight="1">
      <c r="A211" s="517" t="s">
        <v>276</v>
      </c>
      <c r="B211" s="419">
        <v>433623</v>
      </c>
      <c r="C211" s="419">
        <v>26242540714</v>
      </c>
      <c r="D211" s="419">
        <v>208720936849</v>
      </c>
      <c r="E211" s="419">
        <v>331721</v>
      </c>
      <c r="F211" s="419">
        <v>19607905209</v>
      </c>
      <c r="G211" s="419">
        <v>173768799525</v>
      </c>
      <c r="H211" s="419"/>
      <c r="I211" s="419"/>
      <c r="J211" s="419"/>
    </row>
    <row r="212" spans="1:10" ht="15" customHeight="1">
      <c r="A212" s="517" t="s">
        <v>277</v>
      </c>
      <c r="B212" s="419">
        <v>436362</v>
      </c>
      <c r="C212" s="419">
        <v>26580890754</v>
      </c>
      <c r="D212" s="419">
        <v>210884262329</v>
      </c>
      <c r="E212" s="419">
        <v>334765</v>
      </c>
      <c r="F212" s="419">
        <v>19970863663</v>
      </c>
      <c r="G212" s="419">
        <v>176534482117</v>
      </c>
      <c r="H212" s="419"/>
      <c r="I212" s="419"/>
      <c r="J212" s="419"/>
    </row>
    <row r="213" spans="1:10" ht="15" customHeight="1">
      <c r="A213" s="517" t="s">
        <v>684</v>
      </c>
      <c r="B213" s="419">
        <v>419163</v>
      </c>
      <c r="C213" s="419">
        <v>26497023321</v>
      </c>
      <c r="D213" s="419">
        <v>211534222270</v>
      </c>
      <c r="E213" s="419">
        <v>318541</v>
      </c>
      <c r="F213" s="419">
        <v>19657046010</v>
      </c>
      <c r="G213" s="419">
        <v>174456894451</v>
      </c>
      <c r="H213" s="419"/>
      <c r="I213" s="419"/>
      <c r="J213" s="419"/>
    </row>
    <row r="214" spans="1:10" ht="15" customHeight="1">
      <c r="A214" s="517" t="s">
        <v>367</v>
      </c>
      <c r="B214" s="419">
        <v>418335</v>
      </c>
      <c r="C214" s="419">
        <v>25437281165</v>
      </c>
      <c r="D214" s="419">
        <v>202999147920.5</v>
      </c>
      <c r="E214" s="419">
        <v>319829</v>
      </c>
      <c r="F214" s="419">
        <v>19057288099</v>
      </c>
      <c r="G214" s="419">
        <v>169011053626</v>
      </c>
      <c r="H214" s="419"/>
      <c r="I214" s="419"/>
      <c r="J214" s="419"/>
    </row>
    <row r="215" spans="1:10" ht="15" customHeight="1">
      <c r="A215" s="516" t="s">
        <v>368</v>
      </c>
      <c r="B215" s="420">
        <v>444924</v>
      </c>
      <c r="C215" s="420">
        <v>27295118532</v>
      </c>
      <c r="D215" s="420">
        <v>216571464667.5</v>
      </c>
      <c r="E215" s="420">
        <v>339846</v>
      </c>
      <c r="F215" s="420">
        <v>20401080757</v>
      </c>
      <c r="G215" s="420">
        <v>180763712542.5</v>
      </c>
      <c r="H215" s="420"/>
      <c r="I215" s="420"/>
      <c r="J215" s="420"/>
    </row>
    <row r="216" spans="1:10" ht="15" customHeight="1">
      <c r="A216" s="517" t="s">
        <v>369</v>
      </c>
      <c r="B216" s="419">
        <v>437978</v>
      </c>
      <c r="C216" s="419">
        <v>25609596788</v>
      </c>
      <c r="D216" s="419">
        <v>203080247100.5</v>
      </c>
      <c r="E216" s="419">
        <v>337993</v>
      </c>
      <c r="F216" s="419">
        <v>19309714626</v>
      </c>
      <c r="G216" s="419">
        <v>169757885112</v>
      </c>
      <c r="H216" s="419"/>
      <c r="I216" s="419"/>
      <c r="J216" s="419"/>
    </row>
    <row r="217" spans="1:10" ht="15" customHeight="1">
      <c r="A217" s="517" t="s">
        <v>268</v>
      </c>
      <c r="B217" s="419">
        <v>470828</v>
      </c>
      <c r="C217" s="419">
        <v>27488401388</v>
      </c>
      <c r="D217" s="419">
        <v>217734380139</v>
      </c>
      <c r="E217" s="419">
        <v>360153</v>
      </c>
      <c r="F217" s="419">
        <v>20455214250</v>
      </c>
      <c r="G217" s="419">
        <v>180158117515.5</v>
      </c>
      <c r="H217" s="419"/>
      <c r="I217" s="419"/>
      <c r="J217" s="419"/>
    </row>
    <row r="218" spans="1:10" ht="15" customHeight="1">
      <c r="A218" s="517" t="s">
        <v>270</v>
      </c>
      <c r="B218" s="419">
        <v>478975</v>
      </c>
      <c r="C218" s="419">
        <v>27989654700</v>
      </c>
      <c r="D218" s="419">
        <v>221409189335.5</v>
      </c>
      <c r="E218" s="419">
        <v>367883</v>
      </c>
      <c r="F218" s="419">
        <v>20959038458</v>
      </c>
      <c r="G218" s="419">
        <v>184660537705</v>
      </c>
      <c r="H218" s="419"/>
      <c r="I218" s="419"/>
      <c r="J218" s="419"/>
    </row>
    <row r="219" spans="1:10" ht="15" customHeight="1">
      <c r="A219" s="517" t="s">
        <v>272</v>
      </c>
      <c r="B219" s="419">
        <v>505378</v>
      </c>
      <c r="C219" s="419">
        <v>29279874420</v>
      </c>
      <c r="D219" s="419">
        <v>230394166349.5</v>
      </c>
      <c r="E219" s="419">
        <v>387072</v>
      </c>
      <c r="F219" s="419">
        <v>21847473842</v>
      </c>
      <c r="G219" s="419">
        <v>192233903372</v>
      </c>
      <c r="H219" s="419"/>
      <c r="I219" s="419"/>
      <c r="J219" s="419"/>
    </row>
    <row r="220" spans="1:10" ht="15" customHeight="1">
      <c r="A220" s="517" t="s">
        <v>273</v>
      </c>
      <c r="B220" s="419">
        <v>540216</v>
      </c>
      <c r="C220" s="419">
        <v>30999361453</v>
      </c>
      <c r="D220" s="419">
        <v>242073523176</v>
      </c>
      <c r="E220" s="419">
        <v>411257</v>
      </c>
      <c r="F220" s="419">
        <v>23077885633</v>
      </c>
      <c r="G220" s="419">
        <v>202388386976</v>
      </c>
      <c r="H220" s="419"/>
      <c r="I220" s="419"/>
      <c r="J220" s="419"/>
    </row>
    <row r="221" spans="1:10" ht="15" customHeight="1">
      <c r="A221" s="517" t="s">
        <v>274</v>
      </c>
      <c r="B221" s="419">
        <v>472268</v>
      </c>
      <c r="C221" s="419">
        <v>27329877455</v>
      </c>
      <c r="D221" s="419">
        <v>213692571010.5</v>
      </c>
      <c r="E221" s="419">
        <v>358826</v>
      </c>
      <c r="F221" s="419">
        <v>20265193078</v>
      </c>
      <c r="G221" s="419">
        <v>178253872719</v>
      </c>
      <c r="H221" s="419"/>
      <c r="I221" s="419"/>
      <c r="J221" s="419"/>
    </row>
    <row r="222" spans="1:10" ht="15" customHeight="1">
      <c r="A222" s="517" t="s">
        <v>275</v>
      </c>
      <c r="B222" s="421">
        <v>492453</v>
      </c>
      <c r="C222" s="421">
        <v>29276755175</v>
      </c>
      <c r="D222" s="421">
        <v>230521739609.5</v>
      </c>
      <c r="E222" s="421">
        <v>373690</v>
      </c>
      <c r="F222" s="421">
        <v>21764081208</v>
      </c>
      <c r="G222" s="421">
        <v>192003596132</v>
      </c>
      <c r="H222" s="421"/>
      <c r="I222" s="421"/>
      <c r="J222" s="421"/>
    </row>
    <row r="223" spans="1:10" ht="15" customHeight="1">
      <c r="A223" s="517" t="s">
        <v>276</v>
      </c>
      <c r="B223" s="421">
        <v>480142</v>
      </c>
      <c r="C223" s="421">
        <v>28305634246</v>
      </c>
      <c r="D223" s="421">
        <v>223044063056</v>
      </c>
      <c r="E223" s="421">
        <v>365556</v>
      </c>
      <c r="F223" s="421">
        <v>21070732898</v>
      </c>
      <c r="G223" s="421">
        <v>185762831159</v>
      </c>
      <c r="H223" s="421"/>
      <c r="I223" s="421"/>
      <c r="J223" s="421"/>
    </row>
    <row r="224" spans="1:10" ht="15" customHeight="1">
      <c r="A224" s="517" t="s">
        <v>277</v>
      </c>
      <c r="B224" s="421">
        <v>476701</v>
      </c>
      <c r="C224" s="421">
        <v>28440867214</v>
      </c>
      <c r="D224" s="421">
        <v>222630459727</v>
      </c>
      <c r="E224" s="421">
        <v>363280</v>
      </c>
      <c r="F224" s="421">
        <v>21234455307</v>
      </c>
      <c r="G224" s="421">
        <v>186958505925</v>
      </c>
      <c r="H224" s="421"/>
      <c r="I224" s="421"/>
      <c r="J224" s="421"/>
    </row>
    <row r="225" spans="1:10" ht="15" customHeight="1">
      <c r="A225" s="517" t="s">
        <v>690</v>
      </c>
      <c r="B225" s="421">
        <v>460398</v>
      </c>
      <c r="C225" s="421">
        <v>28152115662</v>
      </c>
      <c r="D225" s="421">
        <v>222077111294</v>
      </c>
      <c r="E225" s="421">
        <v>346982</v>
      </c>
      <c r="F225" s="421">
        <v>20770217794</v>
      </c>
      <c r="G225" s="421">
        <v>183507138860</v>
      </c>
      <c r="H225" s="421"/>
      <c r="I225" s="421"/>
      <c r="J225" s="421"/>
    </row>
    <row r="226" spans="1:10" ht="15" customHeight="1">
      <c r="A226" s="517" t="s">
        <v>367</v>
      </c>
      <c r="B226" s="421">
        <v>466912</v>
      </c>
      <c r="C226" s="421">
        <v>27527677408</v>
      </c>
      <c r="D226" s="421">
        <v>217080120859.5</v>
      </c>
      <c r="E226" s="421">
        <v>355089</v>
      </c>
      <c r="F226" s="421">
        <v>20475785977</v>
      </c>
      <c r="G226" s="421">
        <v>180643832522</v>
      </c>
      <c r="H226" s="421"/>
      <c r="I226" s="421"/>
      <c r="J226" s="421"/>
    </row>
    <row r="227" spans="1:10" ht="15" customHeight="1">
      <c r="A227" s="516" t="s">
        <v>368</v>
      </c>
      <c r="B227" s="422">
        <v>503022</v>
      </c>
      <c r="C227" s="422">
        <v>29892740855</v>
      </c>
      <c r="D227" s="422">
        <v>233270817675</v>
      </c>
      <c r="E227" s="422">
        <v>378639</v>
      </c>
      <c r="F227" s="422">
        <v>22044425525</v>
      </c>
      <c r="G227" s="422">
        <v>194415372475</v>
      </c>
      <c r="H227" s="422"/>
      <c r="I227" s="422"/>
      <c r="J227" s="422"/>
    </row>
    <row r="228" spans="1:10" ht="15" customHeight="1">
      <c r="A228" s="82"/>
      <c r="B228" s="116"/>
      <c r="C228" s="116"/>
      <c r="D228" s="116"/>
      <c r="E228" s="116"/>
      <c r="F228" s="116"/>
      <c r="G228" s="116"/>
      <c r="H228" s="116"/>
      <c r="I228" s="116"/>
      <c r="J228" s="116"/>
    </row>
    <row r="229" spans="1:10" ht="15" customHeight="1">
      <c r="A229" s="82"/>
      <c r="B229" s="116"/>
      <c r="C229" s="116"/>
      <c r="D229" s="116"/>
      <c r="E229" s="116"/>
      <c r="F229" s="116"/>
      <c r="G229" s="116"/>
      <c r="H229" s="116"/>
      <c r="I229" s="116"/>
      <c r="J229" s="116"/>
    </row>
    <row r="230" spans="1:10" ht="15" customHeight="1">
      <c r="A230" s="82"/>
      <c r="B230" s="116"/>
      <c r="C230" s="116"/>
      <c r="D230" s="116"/>
      <c r="E230" s="116"/>
      <c r="F230" s="116"/>
      <c r="G230" s="116"/>
      <c r="H230" s="116"/>
      <c r="I230" s="116"/>
      <c r="J230" s="116"/>
    </row>
    <row r="231" spans="1:10" ht="17.25" customHeight="1">
      <c r="A231" s="417"/>
    </row>
    <row r="232" spans="1:10" ht="22.5" customHeight="1">
      <c r="A232" s="457" t="s">
        <v>376</v>
      </c>
      <c r="B232" s="969" t="s">
        <v>361</v>
      </c>
      <c r="C232" s="969"/>
      <c r="D232" s="969"/>
      <c r="E232" s="969"/>
      <c r="F232" s="969"/>
      <c r="G232" s="969"/>
      <c r="H232" s="969"/>
      <c r="I232" s="969"/>
      <c r="J232" s="969"/>
    </row>
    <row r="233" spans="1:10" ht="22.5" customHeight="1">
      <c r="J233" s="418"/>
    </row>
    <row r="234" spans="1:10" ht="21" customHeight="1">
      <c r="A234" s="970" t="s">
        <v>245</v>
      </c>
      <c r="B234" s="837" t="s">
        <v>519</v>
      </c>
      <c r="C234" s="838"/>
      <c r="D234" s="839"/>
      <c r="E234" s="837" t="s">
        <v>156</v>
      </c>
      <c r="F234" s="838"/>
      <c r="G234" s="839"/>
      <c r="H234" s="837" t="s">
        <v>460</v>
      </c>
      <c r="I234" s="838"/>
      <c r="J234" s="839"/>
    </row>
    <row r="235" spans="1:10" ht="21" customHeight="1">
      <c r="A235" s="971"/>
      <c r="B235" s="521" t="s">
        <v>520</v>
      </c>
      <c r="C235" s="521" t="s">
        <v>544</v>
      </c>
      <c r="D235" s="521" t="s">
        <v>521</v>
      </c>
      <c r="E235" s="521" t="s">
        <v>520</v>
      </c>
      <c r="F235" s="521" t="s">
        <v>544</v>
      </c>
      <c r="G235" s="521" t="s">
        <v>521</v>
      </c>
      <c r="H235" s="521" t="s">
        <v>520</v>
      </c>
      <c r="I235" s="521" t="s">
        <v>544</v>
      </c>
      <c r="J235" s="521" t="s">
        <v>521</v>
      </c>
    </row>
    <row r="236" spans="1:10" ht="15" customHeight="1">
      <c r="A236" s="104"/>
      <c r="B236" s="105" t="s">
        <v>522</v>
      </c>
      <c r="C236" s="105" t="s">
        <v>546</v>
      </c>
      <c r="D236" s="105" t="s">
        <v>613</v>
      </c>
      <c r="E236" s="105" t="s">
        <v>522</v>
      </c>
      <c r="F236" s="105" t="s">
        <v>546</v>
      </c>
      <c r="G236" s="105" t="s">
        <v>613</v>
      </c>
      <c r="H236" s="105"/>
      <c r="I236" s="105"/>
      <c r="J236" s="105"/>
    </row>
    <row r="237" spans="1:10" ht="15" customHeight="1">
      <c r="A237" s="520" t="s">
        <v>693</v>
      </c>
      <c r="B237" s="419">
        <v>461073</v>
      </c>
      <c r="C237" s="419">
        <v>26809589573</v>
      </c>
      <c r="D237" s="419">
        <v>210603811902</v>
      </c>
      <c r="E237" s="419">
        <v>350060</v>
      </c>
      <c r="F237" s="419">
        <v>20157515383</v>
      </c>
      <c r="G237" s="419">
        <v>177235335533</v>
      </c>
      <c r="H237" s="419"/>
      <c r="I237" s="419"/>
      <c r="J237" s="419"/>
    </row>
    <row r="238" spans="1:10" ht="15" customHeight="1">
      <c r="A238" s="520" t="s">
        <v>694</v>
      </c>
      <c r="B238" s="419">
        <v>478154</v>
      </c>
      <c r="C238" s="419">
        <v>28080590658</v>
      </c>
      <c r="D238" s="419">
        <v>220186968554</v>
      </c>
      <c r="E238" s="419">
        <v>357552</v>
      </c>
      <c r="F238" s="419">
        <v>20617584515</v>
      </c>
      <c r="G238" s="419">
        <v>181712341967</v>
      </c>
      <c r="H238" s="419"/>
      <c r="I238" s="419"/>
      <c r="J238" s="419"/>
    </row>
    <row r="239" spans="1:10" ht="15" customHeight="1">
      <c r="A239" s="519" t="s">
        <v>270</v>
      </c>
      <c r="B239" s="420">
        <v>491857</v>
      </c>
      <c r="C239" s="420">
        <v>28789619420</v>
      </c>
      <c r="D239" s="420">
        <v>225396316740</v>
      </c>
      <c r="E239" s="420">
        <v>368157</v>
      </c>
      <c r="F239" s="420">
        <v>21144314892</v>
      </c>
      <c r="G239" s="420">
        <v>186435013841</v>
      </c>
      <c r="H239" s="420"/>
      <c r="I239" s="420"/>
      <c r="J239" s="420"/>
    </row>
    <row r="240" spans="1:10" ht="15" customHeight="1">
      <c r="A240" s="520" t="s">
        <v>272</v>
      </c>
      <c r="B240" s="419">
        <v>518365</v>
      </c>
      <c r="C240" s="419">
        <v>30442384284</v>
      </c>
      <c r="D240" s="419">
        <v>237731216509.5</v>
      </c>
      <c r="E240" s="419">
        <v>389664</v>
      </c>
      <c r="F240" s="419">
        <v>22462477943</v>
      </c>
      <c r="G240" s="419">
        <v>198115607436</v>
      </c>
      <c r="H240" s="419"/>
      <c r="I240" s="419"/>
      <c r="J240" s="419"/>
    </row>
    <row r="241" spans="1:10" ht="15" customHeight="1">
      <c r="A241" s="520" t="s">
        <v>273</v>
      </c>
      <c r="B241" s="419">
        <v>538366</v>
      </c>
      <c r="C241" s="419">
        <v>31015954741</v>
      </c>
      <c r="D241" s="419">
        <v>240524331945.5</v>
      </c>
      <c r="E241" s="419">
        <v>405444</v>
      </c>
      <c r="F241" s="419">
        <v>22928160213</v>
      </c>
      <c r="G241" s="419">
        <v>201270886177</v>
      </c>
      <c r="H241" s="419"/>
      <c r="I241" s="419"/>
      <c r="J241" s="419"/>
    </row>
    <row r="242" spans="1:10" ht="15" customHeight="1">
      <c r="A242" s="520" t="s">
        <v>274</v>
      </c>
      <c r="B242" s="419">
        <v>489146</v>
      </c>
      <c r="C242" s="419">
        <v>28317433921</v>
      </c>
      <c r="D242" s="419">
        <v>220746867150</v>
      </c>
      <c r="E242" s="419">
        <v>366974</v>
      </c>
      <c r="F242" s="419">
        <v>20868312626</v>
      </c>
      <c r="G242" s="419">
        <v>183834323191</v>
      </c>
      <c r="H242" s="419"/>
      <c r="I242" s="419"/>
      <c r="J242" s="419"/>
    </row>
    <row r="243" spans="1:10" ht="15" customHeight="1">
      <c r="A243" s="520" t="s">
        <v>275</v>
      </c>
      <c r="B243" s="419">
        <v>493511</v>
      </c>
      <c r="C243" s="419">
        <v>28979349099</v>
      </c>
      <c r="D243" s="419">
        <v>227246938788</v>
      </c>
      <c r="E243" s="419">
        <v>372193</v>
      </c>
      <c r="F243" s="419">
        <v>21500127783</v>
      </c>
      <c r="G243" s="419">
        <v>189513231812</v>
      </c>
      <c r="H243" s="419"/>
      <c r="I243" s="419"/>
      <c r="J243" s="419"/>
    </row>
    <row r="244" spans="1:10" ht="15" customHeight="1">
      <c r="A244" s="520" t="s">
        <v>276</v>
      </c>
      <c r="B244" s="419">
        <v>487900</v>
      </c>
      <c r="C244" s="419">
        <v>29211215391</v>
      </c>
      <c r="D244" s="419">
        <v>228241723149</v>
      </c>
      <c r="E244" s="419">
        <v>366387</v>
      </c>
      <c r="F244" s="419">
        <v>21467694524</v>
      </c>
      <c r="G244" s="419">
        <v>189459868356</v>
      </c>
      <c r="H244" s="419"/>
      <c r="I244" s="419"/>
      <c r="J244" s="419"/>
    </row>
    <row r="245" spans="1:10" ht="15" customHeight="1">
      <c r="A245" s="520" t="s">
        <v>277</v>
      </c>
      <c r="B245" s="419">
        <v>486333</v>
      </c>
      <c r="C245" s="419">
        <v>29498310014</v>
      </c>
      <c r="D245" s="419">
        <v>229812340014</v>
      </c>
      <c r="E245" s="419">
        <v>366416</v>
      </c>
      <c r="F245" s="419">
        <v>21861977782</v>
      </c>
      <c r="G245" s="419">
        <v>192655208008</v>
      </c>
      <c r="H245" s="419"/>
      <c r="I245" s="419"/>
      <c r="J245" s="419"/>
    </row>
    <row r="246" spans="1:10" ht="15" customHeight="1">
      <c r="A246" s="520" t="s">
        <v>695</v>
      </c>
      <c r="B246" s="419">
        <v>467729</v>
      </c>
      <c r="C246" s="419">
        <v>29266440612</v>
      </c>
      <c r="D246" s="419">
        <v>230141740238.5</v>
      </c>
      <c r="E246" s="419">
        <v>349716</v>
      </c>
      <c r="F246" s="419">
        <v>21470740232</v>
      </c>
      <c r="G246" s="419">
        <v>189909320941</v>
      </c>
      <c r="H246" s="419"/>
      <c r="I246" s="419"/>
      <c r="J246" s="419"/>
    </row>
    <row r="247" spans="1:10" ht="15" customHeight="1">
      <c r="A247" s="520" t="s">
        <v>367</v>
      </c>
      <c r="B247" s="419">
        <v>469445</v>
      </c>
      <c r="C247" s="419">
        <v>28391002919</v>
      </c>
      <c r="D247" s="419">
        <v>222889390331</v>
      </c>
      <c r="E247" s="419">
        <v>353641</v>
      </c>
      <c r="F247" s="419">
        <v>20928283712</v>
      </c>
      <c r="G247" s="419">
        <v>184890248912</v>
      </c>
      <c r="H247" s="419"/>
      <c r="I247" s="419"/>
      <c r="J247" s="419"/>
    </row>
    <row r="248" spans="1:10" ht="15" customHeight="1">
      <c r="A248" s="519" t="s">
        <v>368</v>
      </c>
      <c r="B248" s="420">
        <v>474443</v>
      </c>
      <c r="C248" s="420">
        <v>30092381016</v>
      </c>
      <c r="D248" s="420">
        <v>235540871917</v>
      </c>
      <c r="E248" s="420">
        <v>357265</v>
      </c>
      <c r="F248" s="420">
        <v>22108187733</v>
      </c>
      <c r="G248" s="420">
        <v>195973977864</v>
      </c>
      <c r="H248" s="420"/>
      <c r="I248" s="420"/>
      <c r="J248" s="420"/>
    </row>
    <row r="249" spans="1:10" ht="15" customHeight="1">
      <c r="A249" s="520" t="s">
        <v>369</v>
      </c>
      <c r="B249" s="419">
        <v>371031</v>
      </c>
      <c r="C249" s="419">
        <v>23652132847</v>
      </c>
      <c r="D249" s="419">
        <v>188315778506.5</v>
      </c>
      <c r="E249" s="419">
        <v>283764</v>
      </c>
      <c r="F249" s="419">
        <v>17692114097</v>
      </c>
      <c r="G249" s="419">
        <v>156989232803</v>
      </c>
      <c r="H249" s="419"/>
      <c r="I249" s="419"/>
      <c r="J249" s="419"/>
    </row>
    <row r="250" spans="1:10" ht="15" customHeight="1">
      <c r="A250" s="520" t="s">
        <v>268</v>
      </c>
      <c r="B250" s="419">
        <v>363027</v>
      </c>
      <c r="C250" s="419">
        <v>24115553987</v>
      </c>
      <c r="D250" s="419">
        <v>190375542950</v>
      </c>
      <c r="E250" s="419">
        <v>270929</v>
      </c>
      <c r="F250" s="419">
        <v>17457350184</v>
      </c>
      <c r="G250" s="419">
        <v>155326385952</v>
      </c>
      <c r="H250" s="419"/>
      <c r="I250" s="419"/>
      <c r="J250" s="419"/>
    </row>
    <row r="251" spans="1:10" ht="15" customHeight="1">
      <c r="A251" s="520" t="s">
        <v>270</v>
      </c>
      <c r="B251" s="419">
        <v>407743</v>
      </c>
      <c r="C251" s="419">
        <v>26619315975</v>
      </c>
      <c r="D251" s="419">
        <v>210132562424.5</v>
      </c>
      <c r="E251" s="419">
        <v>306798</v>
      </c>
      <c r="F251" s="419">
        <v>19577606945</v>
      </c>
      <c r="G251" s="419">
        <v>174149400078</v>
      </c>
      <c r="H251" s="419"/>
      <c r="I251" s="419"/>
      <c r="J251" s="419"/>
    </row>
    <row r="252" spans="1:10" ht="15" customHeight="1">
      <c r="A252" s="520" t="s">
        <v>272</v>
      </c>
      <c r="B252" s="419">
        <v>436883</v>
      </c>
      <c r="C252" s="419">
        <v>28137719801</v>
      </c>
      <c r="D252" s="419">
        <v>220863288872.5</v>
      </c>
      <c r="E252" s="419">
        <v>331310</v>
      </c>
      <c r="F252" s="419">
        <v>20791719533</v>
      </c>
      <c r="G252" s="419">
        <v>184459266023</v>
      </c>
      <c r="H252" s="419"/>
      <c r="I252" s="419"/>
      <c r="J252" s="419"/>
    </row>
    <row r="253" spans="1:10" ht="15" customHeight="1">
      <c r="A253" s="520" t="s">
        <v>273</v>
      </c>
      <c r="B253" s="419">
        <v>468179</v>
      </c>
      <c r="C253" s="419">
        <v>29367869092</v>
      </c>
      <c r="D253" s="419">
        <v>229175772988</v>
      </c>
      <c r="E253" s="419">
        <v>353263</v>
      </c>
      <c r="F253" s="419">
        <v>21561988976</v>
      </c>
      <c r="G253" s="419">
        <v>190610757474</v>
      </c>
      <c r="H253" s="419"/>
      <c r="I253" s="419"/>
      <c r="J253" s="419"/>
    </row>
    <row r="254" spans="1:10" ht="15" customHeight="1">
      <c r="A254" s="520" t="s">
        <v>274</v>
      </c>
      <c r="B254" s="419">
        <v>442287</v>
      </c>
      <c r="C254" s="419">
        <v>27813034070</v>
      </c>
      <c r="D254" s="419">
        <v>218905490118</v>
      </c>
      <c r="E254" s="419">
        <v>333225</v>
      </c>
      <c r="F254" s="419">
        <v>20539450168</v>
      </c>
      <c r="G254" s="419">
        <v>181964148658</v>
      </c>
      <c r="H254" s="419"/>
      <c r="I254" s="419"/>
      <c r="J254" s="419"/>
    </row>
    <row r="255" spans="1:10" ht="15" customHeight="1">
      <c r="A255" s="520" t="s">
        <v>275</v>
      </c>
      <c r="B255" s="419">
        <v>480881</v>
      </c>
      <c r="C255" s="419">
        <v>29391129293</v>
      </c>
      <c r="D255" s="419">
        <v>231347127167.5</v>
      </c>
      <c r="E255" s="419">
        <v>347726</v>
      </c>
      <c r="F255" s="419">
        <v>21752587590</v>
      </c>
      <c r="G255" s="419">
        <v>192888525513</v>
      </c>
      <c r="H255" s="419"/>
      <c r="I255" s="419"/>
      <c r="J255" s="419"/>
    </row>
    <row r="256" spans="1:10" ht="15" customHeight="1">
      <c r="A256" s="520" t="s">
        <v>276</v>
      </c>
      <c r="B256" s="419">
        <v>477305</v>
      </c>
      <c r="C256" s="419">
        <v>28239987440</v>
      </c>
      <c r="D256" s="419">
        <v>221697424215</v>
      </c>
      <c r="E256" s="419">
        <v>329480</v>
      </c>
      <c r="F256" s="419">
        <v>20740494301</v>
      </c>
      <c r="G256" s="419">
        <v>184144996471</v>
      </c>
      <c r="H256" s="419"/>
      <c r="I256" s="419"/>
      <c r="J256" s="419"/>
    </row>
    <row r="257" spans="1:10" ht="15" customHeight="1">
      <c r="A257" s="520" t="s">
        <v>277</v>
      </c>
      <c r="B257" s="419">
        <v>482703</v>
      </c>
      <c r="C257" s="419">
        <v>28333253512</v>
      </c>
      <c r="D257" s="419">
        <v>222969909262</v>
      </c>
      <c r="E257" s="419">
        <v>323912</v>
      </c>
      <c r="F257" s="419">
        <v>21016668606</v>
      </c>
      <c r="G257" s="419">
        <v>186508175532</v>
      </c>
      <c r="H257" s="419"/>
      <c r="I257" s="419"/>
      <c r="J257" s="419"/>
    </row>
    <row r="258" spans="1:10" ht="15" customHeight="1">
      <c r="A258" s="520" t="s">
        <v>696</v>
      </c>
      <c r="B258" s="419">
        <v>464472</v>
      </c>
      <c r="C258" s="419">
        <v>27334325911</v>
      </c>
      <c r="D258" s="419">
        <v>216079584465</v>
      </c>
      <c r="E258" s="419">
        <v>293910</v>
      </c>
      <c r="F258" s="419">
        <v>19988622461</v>
      </c>
      <c r="G258" s="419">
        <v>178097371014</v>
      </c>
      <c r="H258" s="419"/>
      <c r="I258" s="419"/>
      <c r="J258" s="419"/>
    </row>
    <row r="259" spans="1:10" ht="15" customHeight="1">
      <c r="A259" s="520" t="s">
        <v>367</v>
      </c>
      <c r="B259" s="419">
        <v>465405</v>
      </c>
      <c r="C259" s="419">
        <v>26114545587</v>
      </c>
      <c r="D259" s="419">
        <v>205672104416.5</v>
      </c>
      <c r="E259" s="419">
        <v>296024</v>
      </c>
      <c r="F259" s="419">
        <v>19260802546</v>
      </c>
      <c r="G259" s="419">
        <v>171174494868</v>
      </c>
      <c r="H259" s="419"/>
      <c r="I259" s="419"/>
      <c r="J259" s="419"/>
    </row>
    <row r="260" spans="1:10" ht="15" customHeight="1">
      <c r="A260" s="519" t="s">
        <v>368</v>
      </c>
      <c r="B260" s="420">
        <v>545653</v>
      </c>
      <c r="C260" s="420">
        <v>29962366068</v>
      </c>
      <c r="D260" s="420">
        <v>235470719403</v>
      </c>
      <c r="E260" s="420">
        <v>342474</v>
      </c>
      <c r="F260" s="420">
        <v>22082687981</v>
      </c>
      <c r="G260" s="420">
        <v>196095771013.5</v>
      </c>
      <c r="H260" s="420"/>
      <c r="I260" s="420"/>
      <c r="J260" s="420"/>
    </row>
    <row r="261" spans="1:10" ht="15" customHeight="1">
      <c r="A261" s="520" t="s">
        <v>369</v>
      </c>
      <c r="B261" s="419">
        <v>508371</v>
      </c>
      <c r="C261" s="419">
        <v>26733145181</v>
      </c>
      <c r="D261" s="419">
        <v>210479184340.5</v>
      </c>
      <c r="E261" s="419">
        <v>317696</v>
      </c>
      <c r="F261" s="419">
        <v>19964899140</v>
      </c>
      <c r="G261" s="419">
        <v>176730712654</v>
      </c>
      <c r="H261" s="419"/>
      <c r="I261" s="419"/>
      <c r="J261" s="419"/>
    </row>
    <row r="262" spans="1:10" ht="15" customHeight="1">
      <c r="A262" s="520" t="s">
        <v>268</v>
      </c>
      <c r="B262" s="419">
        <v>536171</v>
      </c>
      <c r="C262" s="419">
        <v>27768468231</v>
      </c>
      <c r="D262" s="419">
        <v>217360128583</v>
      </c>
      <c r="E262" s="419">
        <v>321371</v>
      </c>
      <c r="F262" s="419">
        <v>20210463744</v>
      </c>
      <c r="G262" s="419">
        <v>179369792971</v>
      </c>
      <c r="H262" s="419"/>
      <c r="I262" s="419"/>
      <c r="J262" s="419"/>
    </row>
    <row r="263" spans="1:10" ht="15" customHeight="1">
      <c r="A263" s="520" t="s">
        <v>270</v>
      </c>
      <c r="B263" s="419">
        <v>574856</v>
      </c>
      <c r="C263" s="419">
        <v>29257791321</v>
      </c>
      <c r="D263" s="419">
        <v>228579577593.5</v>
      </c>
      <c r="E263" s="419">
        <v>343419</v>
      </c>
      <c r="F263" s="419">
        <v>21488663040</v>
      </c>
      <c r="G263" s="419">
        <v>190650347720</v>
      </c>
      <c r="H263" s="419"/>
      <c r="I263" s="419"/>
      <c r="J263" s="419"/>
    </row>
    <row r="264" spans="1:10" ht="15" customHeight="1">
      <c r="A264" s="520" t="s">
        <v>272</v>
      </c>
      <c r="B264" s="419">
        <v>591827</v>
      </c>
      <c r="C264" s="419">
        <v>29440596733</v>
      </c>
      <c r="D264" s="419">
        <v>227499044114</v>
      </c>
      <c r="E264" s="419">
        <v>349913</v>
      </c>
      <c r="F264" s="419">
        <v>21544014369</v>
      </c>
      <c r="G264" s="419">
        <v>190449491030</v>
      </c>
      <c r="H264" s="419"/>
      <c r="I264" s="419"/>
      <c r="J264" s="419"/>
    </row>
    <row r="265" spans="1:10" ht="15" customHeight="1">
      <c r="A265" s="520" t="s">
        <v>273</v>
      </c>
      <c r="B265" s="419">
        <v>618889</v>
      </c>
      <c r="C265" s="419">
        <v>31040354721</v>
      </c>
      <c r="D265" s="419">
        <v>239381392591</v>
      </c>
      <c r="E265" s="419">
        <v>361223</v>
      </c>
      <c r="F265" s="419">
        <v>22634688601</v>
      </c>
      <c r="G265" s="419">
        <v>200182223957</v>
      </c>
      <c r="H265" s="419"/>
      <c r="I265" s="419"/>
      <c r="J265" s="419"/>
    </row>
    <row r="266" spans="1:10" ht="15" customHeight="1">
      <c r="A266" s="520" t="s">
        <v>274</v>
      </c>
      <c r="B266" s="419">
        <v>554061</v>
      </c>
      <c r="C266" s="419">
        <v>27842829798</v>
      </c>
      <c r="D266" s="419">
        <v>216684494677.5</v>
      </c>
      <c r="E266" s="419">
        <v>322125</v>
      </c>
      <c r="F266" s="419">
        <v>20434778658</v>
      </c>
      <c r="G266" s="419">
        <v>181231654649</v>
      </c>
      <c r="H266" s="419"/>
      <c r="I266" s="419"/>
      <c r="J266" s="419"/>
    </row>
    <row r="267" spans="1:10" ht="15" customHeight="1">
      <c r="A267" s="520" t="s">
        <v>275</v>
      </c>
      <c r="B267" s="419">
        <v>577149</v>
      </c>
      <c r="C267" s="419">
        <v>29090242021</v>
      </c>
      <c r="D267" s="419">
        <v>227772935337</v>
      </c>
      <c r="E267" s="419">
        <v>338933</v>
      </c>
      <c r="F267" s="419">
        <v>21515112256</v>
      </c>
      <c r="G267" s="419">
        <v>190813822328</v>
      </c>
      <c r="H267" s="419"/>
      <c r="I267" s="419"/>
      <c r="J267" s="419"/>
    </row>
    <row r="268" spans="1:10" ht="15" customHeight="1">
      <c r="A268" s="520" t="s">
        <v>276</v>
      </c>
      <c r="B268" s="419">
        <v>576407</v>
      </c>
      <c r="C268" s="419">
        <v>29316588042</v>
      </c>
      <c r="D268" s="419">
        <v>229847034655</v>
      </c>
      <c r="E268" s="419">
        <v>340085</v>
      </c>
      <c r="F268" s="419">
        <v>21606593129</v>
      </c>
      <c r="G268" s="419">
        <v>191808638617</v>
      </c>
      <c r="H268" s="419"/>
      <c r="I268" s="419"/>
      <c r="J268" s="419"/>
    </row>
    <row r="269" spans="1:10" ht="15" customHeight="1">
      <c r="A269" s="520" t="s">
        <v>277</v>
      </c>
      <c r="B269" s="419">
        <v>564383</v>
      </c>
      <c r="C269" s="419">
        <v>29096185515</v>
      </c>
      <c r="D269" s="419">
        <v>228097410765.5</v>
      </c>
      <c r="E269" s="419">
        <v>337463</v>
      </c>
      <c r="F269" s="419">
        <v>21624882882</v>
      </c>
      <c r="G269" s="419">
        <v>191656599345</v>
      </c>
      <c r="H269" s="419"/>
      <c r="I269" s="419"/>
      <c r="J269" s="419"/>
    </row>
    <row r="270" spans="1:10" ht="15" customHeight="1">
      <c r="A270" s="520" t="s">
        <v>697</v>
      </c>
      <c r="B270" s="419">
        <v>550031</v>
      </c>
      <c r="C270" s="419">
        <v>28362164967</v>
      </c>
      <c r="D270" s="419">
        <v>223783366028.5</v>
      </c>
      <c r="E270" s="419">
        <v>309440</v>
      </c>
      <c r="F270" s="419">
        <v>20847238334</v>
      </c>
      <c r="G270" s="419">
        <v>185811286724</v>
      </c>
      <c r="H270" s="419"/>
      <c r="I270" s="419"/>
      <c r="J270" s="419"/>
    </row>
    <row r="271" spans="1:10" ht="15" customHeight="1">
      <c r="A271" s="520" t="s">
        <v>367</v>
      </c>
      <c r="B271" s="419">
        <v>502335</v>
      </c>
      <c r="C271" s="419">
        <v>25068827077</v>
      </c>
      <c r="D271" s="419">
        <v>197866335785.5</v>
      </c>
      <c r="E271" s="419">
        <v>284461</v>
      </c>
      <c r="F271" s="419">
        <v>18559744707</v>
      </c>
      <c r="G271" s="419">
        <v>165348674808</v>
      </c>
      <c r="H271" s="419"/>
      <c r="I271" s="419"/>
      <c r="J271" s="419"/>
    </row>
    <row r="272" spans="1:10" ht="15" customHeight="1">
      <c r="A272" s="519" t="s">
        <v>368</v>
      </c>
      <c r="B272" s="420">
        <v>575733</v>
      </c>
      <c r="C272" s="420">
        <v>28453063502</v>
      </c>
      <c r="D272" s="420">
        <v>223860271676.5</v>
      </c>
      <c r="E272" s="420">
        <v>323045</v>
      </c>
      <c r="F272" s="420">
        <v>21131186729</v>
      </c>
      <c r="G272" s="420">
        <v>187957291283</v>
      </c>
      <c r="H272" s="420"/>
      <c r="I272" s="420"/>
      <c r="J272" s="420"/>
    </row>
    <row r="273" spans="1:10" ht="15" customHeight="1">
      <c r="A273" s="520" t="s">
        <v>369</v>
      </c>
      <c r="B273" s="419"/>
      <c r="C273" s="419"/>
      <c r="D273" s="419"/>
      <c r="E273" s="419"/>
      <c r="F273" s="419"/>
      <c r="G273" s="419"/>
      <c r="H273" s="419"/>
      <c r="I273" s="419"/>
      <c r="J273" s="419"/>
    </row>
    <row r="274" spans="1:10" ht="15" customHeight="1">
      <c r="A274" s="520" t="s">
        <v>268</v>
      </c>
      <c r="B274" s="419"/>
      <c r="C274" s="419"/>
      <c r="D274" s="419"/>
      <c r="E274" s="419"/>
      <c r="F274" s="419"/>
      <c r="G274" s="419"/>
      <c r="H274" s="419"/>
      <c r="I274" s="419"/>
      <c r="J274" s="419"/>
    </row>
    <row r="275" spans="1:10" ht="15" customHeight="1">
      <c r="A275" s="520" t="s">
        <v>270</v>
      </c>
      <c r="B275" s="419"/>
      <c r="C275" s="419"/>
      <c r="D275" s="419"/>
      <c r="E275" s="419"/>
      <c r="F275" s="419"/>
      <c r="G275" s="419"/>
      <c r="H275" s="419"/>
      <c r="I275" s="419"/>
      <c r="J275" s="419"/>
    </row>
    <row r="276" spans="1:10" ht="15" customHeight="1">
      <c r="A276" s="520" t="s">
        <v>272</v>
      </c>
      <c r="B276" s="419"/>
      <c r="C276" s="419"/>
      <c r="D276" s="419"/>
      <c r="E276" s="419"/>
      <c r="F276" s="419"/>
      <c r="G276" s="419"/>
      <c r="H276" s="419"/>
      <c r="I276" s="419"/>
      <c r="J276" s="419"/>
    </row>
    <row r="277" spans="1:10" ht="15" customHeight="1">
      <c r="A277" s="520" t="s">
        <v>273</v>
      </c>
      <c r="B277" s="419"/>
      <c r="C277" s="419"/>
      <c r="D277" s="419"/>
      <c r="E277" s="419"/>
      <c r="F277" s="419"/>
      <c r="G277" s="419"/>
      <c r="H277" s="419"/>
      <c r="I277" s="419"/>
      <c r="J277" s="419"/>
    </row>
    <row r="278" spans="1:10" ht="15" customHeight="1">
      <c r="A278" s="520" t="s">
        <v>274</v>
      </c>
      <c r="B278" s="419"/>
      <c r="C278" s="419"/>
      <c r="D278" s="419"/>
      <c r="E278" s="419"/>
      <c r="F278" s="419"/>
      <c r="G278" s="419"/>
      <c r="H278" s="419"/>
      <c r="I278" s="419"/>
      <c r="J278" s="419"/>
    </row>
    <row r="279" spans="1:10" ht="15" customHeight="1">
      <c r="A279" s="520" t="s">
        <v>275</v>
      </c>
      <c r="B279" s="421"/>
      <c r="C279" s="421"/>
      <c r="D279" s="421"/>
      <c r="E279" s="421"/>
      <c r="F279" s="421"/>
      <c r="G279" s="421"/>
      <c r="H279" s="421"/>
      <c r="I279" s="421"/>
      <c r="J279" s="421"/>
    </row>
    <row r="280" spans="1:10" ht="15" customHeight="1">
      <c r="A280" s="520" t="s">
        <v>276</v>
      </c>
      <c r="B280" s="421"/>
      <c r="C280" s="421"/>
      <c r="D280" s="421"/>
      <c r="E280" s="421"/>
      <c r="F280" s="421"/>
      <c r="G280" s="421"/>
      <c r="H280" s="421"/>
      <c r="I280" s="421"/>
      <c r="J280" s="421"/>
    </row>
    <row r="281" spans="1:10" ht="15" customHeight="1">
      <c r="A281" s="520" t="s">
        <v>277</v>
      </c>
      <c r="B281" s="421"/>
      <c r="C281" s="421"/>
      <c r="D281" s="421"/>
      <c r="E281" s="421"/>
      <c r="F281" s="421"/>
      <c r="G281" s="421"/>
      <c r="H281" s="421"/>
      <c r="I281" s="421"/>
      <c r="J281" s="421"/>
    </row>
    <row r="282" spans="1:10" ht="15" customHeight="1">
      <c r="A282" s="520" t="s">
        <v>698</v>
      </c>
      <c r="B282" s="421"/>
      <c r="C282" s="421"/>
      <c r="D282" s="421"/>
      <c r="E282" s="421"/>
      <c r="F282" s="421"/>
      <c r="G282" s="421"/>
      <c r="H282" s="421"/>
      <c r="I282" s="421"/>
      <c r="J282" s="421"/>
    </row>
    <row r="283" spans="1:10" ht="15" customHeight="1">
      <c r="A283" s="520" t="s">
        <v>367</v>
      </c>
      <c r="B283" s="421"/>
      <c r="C283" s="421"/>
      <c r="D283" s="421"/>
      <c r="E283" s="421"/>
      <c r="F283" s="421"/>
      <c r="G283" s="421"/>
      <c r="H283" s="421"/>
      <c r="I283" s="421"/>
      <c r="J283" s="421"/>
    </row>
    <row r="284" spans="1:10" ht="15" customHeight="1">
      <c r="A284" s="519" t="s">
        <v>368</v>
      </c>
      <c r="B284" s="422"/>
      <c r="C284" s="422"/>
      <c r="D284" s="422"/>
      <c r="E284" s="422"/>
      <c r="F284" s="422"/>
      <c r="G284" s="422"/>
      <c r="H284" s="422"/>
      <c r="I284" s="422"/>
      <c r="J284" s="422"/>
    </row>
  </sheetData>
  <customSheetViews>
    <customSheetView guid="{6F28069D-A7F4-41D2-AA1B-4487F97E36F1}" showPageBreaks="1" printArea="1" showRuler="0">
      <rowBreaks count="1" manualBreakCount="1">
        <brk id="58" max="9" man="1"/>
      </rowBreaks>
      <pageMargins left="0.39370078740157483" right="0.39370078740157483" top="0.39370078740157483" bottom="0" header="0.19685039370078741" footer="0.11811023622047245"/>
      <printOptions horizontalCentered="1"/>
      <pageSetup paperSize="8" scale="95" orientation="landscape" horizontalDpi="4294967292" r:id="rId1"/>
      <headerFooter alignWithMargins="0"/>
    </customSheetView>
  </customSheetViews>
  <mergeCells count="25">
    <mergeCell ref="B232:J232"/>
    <mergeCell ref="A234:A235"/>
    <mergeCell ref="B234:D234"/>
    <mergeCell ref="E234:G234"/>
    <mergeCell ref="H234:J234"/>
    <mergeCell ref="A120:A121"/>
    <mergeCell ref="B120:D120"/>
    <mergeCell ref="E120:G120"/>
    <mergeCell ref="H120:J120"/>
    <mergeCell ref="B2:J2"/>
    <mergeCell ref="A4:A5"/>
    <mergeCell ref="B4:D4"/>
    <mergeCell ref="E4:G4"/>
    <mergeCell ref="H4:J4"/>
    <mergeCell ref="B61:J61"/>
    <mergeCell ref="A63:A64"/>
    <mergeCell ref="B63:D63"/>
    <mergeCell ref="E63:G63"/>
    <mergeCell ref="H63:J63"/>
    <mergeCell ref="B118:J118"/>
    <mergeCell ref="B175:J175"/>
    <mergeCell ref="A177:A178"/>
    <mergeCell ref="B177:D177"/>
    <mergeCell ref="E177:G177"/>
    <mergeCell ref="H177:J177"/>
  </mergeCells>
  <phoneticPr fontId="2"/>
  <printOptions horizontalCentered="1"/>
  <pageMargins left="0.39370078740157483" right="0.39370078740157483" top="0.59055118110236227" bottom="0" header="0.19685039370078741" footer="0.11811023622047245"/>
  <pageSetup paperSize="9" scale="66" orientation="landscape" horizontalDpi="4294967292" r:id="rId2"/>
  <headerFooter alignWithMargins="0"/>
  <rowBreaks count="3" manualBreakCount="3">
    <brk id="59" max="9" man="1"/>
    <brk id="116" max="9" man="1"/>
    <brk id="173"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A1:AF92"/>
  <sheetViews>
    <sheetView zoomScale="60" zoomScaleNormal="60" workbookViewId="0">
      <pane xSplit="2" ySplit="9" topLeftCell="C10" activePane="bottomRight" state="frozen"/>
      <selection sqref="A1:R1"/>
      <selection pane="topRight" sqref="A1:R1"/>
      <selection pane="bottomLeft" sqref="A1:R1"/>
      <selection pane="bottomRight"/>
    </sheetView>
  </sheetViews>
  <sheetFormatPr defaultColWidth="9" defaultRowHeight="13"/>
  <cols>
    <col min="1" max="1" width="15.453125" style="6" bestFit="1" customWidth="1"/>
    <col min="2" max="2" width="22.90625" style="6" bestFit="1" customWidth="1"/>
    <col min="3" max="3" width="19.08984375" style="5" customWidth="1"/>
    <col min="4" max="4" width="19.26953125" style="5" customWidth="1"/>
    <col min="5" max="6" width="15.453125" style="5" bestFit="1" customWidth="1"/>
    <col min="7" max="8" width="18" style="5" bestFit="1" customWidth="1"/>
    <col min="9" max="9" width="13" style="5" bestFit="1" customWidth="1"/>
    <col min="10" max="11" width="15.453125" style="5" bestFit="1" customWidth="1"/>
    <col min="12" max="12" width="18" style="5" bestFit="1" customWidth="1"/>
    <col min="13" max="15" width="15.453125" style="5" bestFit="1" customWidth="1"/>
    <col min="16" max="16" width="18" style="5" bestFit="1" customWidth="1"/>
    <col min="17" max="19" width="15.453125" style="5" bestFit="1" customWidth="1"/>
    <col min="20" max="20" width="18" style="5" bestFit="1" customWidth="1"/>
    <col min="21" max="21" width="15.453125" style="5" bestFit="1" customWidth="1"/>
    <col min="22" max="22" width="16.08984375" style="5" bestFit="1" customWidth="1"/>
    <col min="23" max="23" width="15.453125" style="5" bestFit="1" customWidth="1"/>
    <col min="24" max="24" width="18" style="5" bestFit="1" customWidth="1"/>
    <col min="25" max="25" width="13" style="5" bestFit="1" customWidth="1"/>
    <col min="26" max="28" width="15.453125" style="5" bestFit="1" customWidth="1"/>
    <col min="29" max="30" width="13" style="5" bestFit="1" customWidth="1"/>
    <col min="31" max="31" width="14.26953125" style="5" bestFit="1" customWidth="1"/>
    <col min="32" max="32" width="18" style="5" bestFit="1" customWidth="1"/>
    <col min="33" max="16384" width="9" style="5"/>
  </cols>
  <sheetData>
    <row r="1" spans="1:32" s="34" customFormat="1" ht="21" customHeight="1">
      <c r="A1" s="324"/>
      <c r="C1" s="325" t="s">
        <v>348</v>
      </c>
      <c r="D1" s="325"/>
      <c r="E1" s="325"/>
      <c r="F1" s="325"/>
      <c r="G1" s="325"/>
      <c r="H1" s="325"/>
      <c r="I1" s="325"/>
      <c r="J1" s="325"/>
      <c r="K1" s="325"/>
      <c r="L1" s="325"/>
      <c r="M1" s="325"/>
      <c r="N1" s="325"/>
      <c r="O1" s="324"/>
      <c r="P1" s="324"/>
      <c r="Q1" s="325" t="s">
        <v>349</v>
      </c>
      <c r="R1" s="325"/>
      <c r="S1" s="325"/>
      <c r="T1" s="325"/>
      <c r="U1" s="325"/>
      <c r="V1" s="325"/>
      <c r="W1" s="325"/>
      <c r="X1" s="325"/>
      <c r="Y1" s="325"/>
      <c r="Z1" s="325"/>
      <c r="AA1" s="325"/>
      <c r="AB1" s="325"/>
      <c r="AC1" s="325"/>
      <c r="AD1" s="325"/>
      <c r="AE1" s="324"/>
      <c r="AF1" s="324"/>
    </row>
    <row r="2" spans="1:32">
      <c r="D2" s="326"/>
      <c r="L2" s="327"/>
      <c r="O2" s="327"/>
      <c r="P2" s="8" t="s">
        <v>702</v>
      </c>
      <c r="X2" s="327"/>
      <c r="AF2" s="8" t="s">
        <v>702</v>
      </c>
    </row>
    <row r="3" spans="1:32" s="367" customFormat="1" ht="12">
      <c r="A3" s="773" t="s">
        <v>554</v>
      </c>
      <c r="B3" s="774"/>
      <c r="C3" s="787" t="s">
        <v>519</v>
      </c>
      <c r="D3" s="788"/>
      <c r="E3" s="782" t="s">
        <v>542</v>
      </c>
      <c r="F3" s="783"/>
      <c r="G3" s="783"/>
      <c r="H3" s="783"/>
      <c r="I3" s="783"/>
      <c r="J3" s="783"/>
      <c r="K3" s="783"/>
      <c r="L3" s="783"/>
      <c r="M3" s="785"/>
      <c r="N3" s="785"/>
      <c r="O3" s="785"/>
      <c r="P3" s="786"/>
      <c r="Q3" s="765" t="s">
        <v>555</v>
      </c>
      <c r="R3" s="765"/>
      <c r="S3" s="765"/>
      <c r="T3" s="765"/>
      <c r="U3" s="765" t="s">
        <v>461</v>
      </c>
      <c r="V3" s="765"/>
      <c r="W3" s="765"/>
      <c r="X3" s="765"/>
      <c r="Y3" s="765" t="s">
        <v>229</v>
      </c>
      <c r="Z3" s="765"/>
      <c r="AA3" s="765"/>
      <c r="AB3" s="765"/>
      <c r="AC3" s="765" t="s">
        <v>551</v>
      </c>
      <c r="AD3" s="765"/>
      <c r="AE3" s="765"/>
      <c r="AF3" s="765"/>
    </row>
    <row r="4" spans="1:32" s="367" customFormat="1" ht="12">
      <c r="A4" s="775"/>
      <c r="B4" s="776"/>
      <c r="C4" s="789"/>
      <c r="D4" s="790"/>
      <c r="E4" s="779" t="s">
        <v>526</v>
      </c>
      <c r="F4" s="780"/>
      <c r="G4" s="780"/>
      <c r="H4" s="781"/>
      <c r="I4" s="782" t="s">
        <v>547</v>
      </c>
      <c r="J4" s="783"/>
      <c r="K4" s="783"/>
      <c r="L4" s="784"/>
      <c r="M4" s="782" t="s">
        <v>548</v>
      </c>
      <c r="N4" s="783"/>
      <c r="O4" s="783"/>
      <c r="P4" s="784"/>
      <c r="Q4" s="765"/>
      <c r="R4" s="765"/>
      <c r="S4" s="765"/>
      <c r="T4" s="765"/>
      <c r="U4" s="765"/>
      <c r="V4" s="765"/>
      <c r="W4" s="765"/>
      <c r="X4" s="765"/>
      <c r="Y4" s="765"/>
      <c r="Z4" s="765"/>
      <c r="AA4" s="765"/>
      <c r="AB4" s="765"/>
      <c r="AC4" s="765"/>
      <c r="AD4" s="765"/>
      <c r="AE4" s="765"/>
      <c r="AF4" s="765"/>
    </row>
    <row r="5" spans="1:32" s="367" customFormat="1" ht="12">
      <c r="A5" s="777"/>
      <c r="B5" s="778"/>
      <c r="C5" s="360" t="s">
        <v>520</v>
      </c>
      <c r="D5" s="366" t="s">
        <v>521</v>
      </c>
      <c r="E5" s="360" t="s">
        <v>520</v>
      </c>
      <c r="F5" s="363" t="s">
        <v>543</v>
      </c>
      <c r="G5" s="360" t="s">
        <v>544</v>
      </c>
      <c r="H5" s="362" t="s">
        <v>521</v>
      </c>
      <c r="I5" s="360" t="s">
        <v>520</v>
      </c>
      <c r="J5" s="366" t="s">
        <v>543</v>
      </c>
      <c r="K5" s="360" t="s">
        <v>544</v>
      </c>
      <c r="L5" s="366" t="s">
        <v>521</v>
      </c>
      <c r="M5" s="360" t="s">
        <v>520</v>
      </c>
      <c r="N5" s="366" t="s">
        <v>543</v>
      </c>
      <c r="O5" s="360" t="s">
        <v>544</v>
      </c>
      <c r="P5" s="360" t="s">
        <v>521</v>
      </c>
      <c r="Q5" s="360" t="s">
        <v>520</v>
      </c>
      <c r="R5" s="366" t="s">
        <v>543</v>
      </c>
      <c r="S5" s="360" t="s">
        <v>544</v>
      </c>
      <c r="T5" s="363" t="s">
        <v>521</v>
      </c>
      <c r="U5" s="360" t="s">
        <v>520</v>
      </c>
      <c r="V5" s="368" t="s">
        <v>549</v>
      </c>
      <c r="W5" s="360" t="s">
        <v>544</v>
      </c>
      <c r="X5" s="366" t="s">
        <v>521</v>
      </c>
      <c r="Y5" s="360" t="s">
        <v>520</v>
      </c>
      <c r="Z5" s="366" t="s">
        <v>203</v>
      </c>
      <c r="AA5" s="360" t="s">
        <v>550</v>
      </c>
      <c r="AB5" s="366" t="s">
        <v>521</v>
      </c>
      <c r="AC5" s="360" t="s">
        <v>520</v>
      </c>
      <c r="AD5" s="366" t="s">
        <v>543</v>
      </c>
      <c r="AE5" s="360" t="s">
        <v>553</v>
      </c>
      <c r="AF5" s="360" t="s">
        <v>521</v>
      </c>
    </row>
    <row r="6" spans="1:32">
      <c r="A6" s="9"/>
      <c r="B6" s="10"/>
      <c r="C6" s="14" t="s">
        <v>522</v>
      </c>
      <c r="D6" s="15" t="s">
        <v>524</v>
      </c>
      <c r="E6" s="14" t="s">
        <v>522</v>
      </c>
      <c r="F6" s="15" t="s">
        <v>545</v>
      </c>
      <c r="G6" s="16" t="s">
        <v>623</v>
      </c>
      <c r="H6" s="15" t="s">
        <v>524</v>
      </c>
      <c r="I6" s="14" t="s">
        <v>522</v>
      </c>
      <c r="J6" s="15" t="s">
        <v>545</v>
      </c>
      <c r="K6" s="16" t="s">
        <v>623</v>
      </c>
      <c r="L6" s="15" t="s">
        <v>524</v>
      </c>
      <c r="M6" s="14" t="s">
        <v>522</v>
      </c>
      <c r="N6" s="15" t="s">
        <v>545</v>
      </c>
      <c r="O6" s="16" t="s">
        <v>623</v>
      </c>
      <c r="P6" s="14" t="s">
        <v>524</v>
      </c>
      <c r="Q6" s="14" t="s">
        <v>522</v>
      </c>
      <c r="R6" s="227" t="s">
        <v>545</v>
      </c>
      <c r="S6" s="16" t="s">
        <v>623</v>
      </c>
      <c r="T6" s="276" t="s">
        <v>524</v>
      </c>
      <c r="U6" s="14" t="s">
        <v>522</v>
      </c>
      <c r="V6" s="15" t="s">
        <v>557</v>
      </c>
      <c r="W6" s="16" t="s">
        <v>623</v>
      </c>
      <c r="X6" s="15" t="s">
        <v>524</v>
      </c>
      <c r="Y6" s="14" t="s">
        <v>522</v>
      </c>
      <c r="Z6" s="15" t="s">
        <v>211</v>
      </c>
      <c r="AA6" s="14" t="s">
        <v>524</v>
      </c>
      <c r="AB6" s="15" t="s">
        <v>524</v>
      </c>
      <c r="AC6" s="14" t="s">
        <v>522</v>
      </c>
      <c r="AD6" s="15" t="s">
        <v>545</v>
      </c>
      <c r="AE6" s="14" t="s">
        <v>524</v>
      </c>
      <c r="AF6" s="14" t="s">
        <v>524</v>
      </c>
    </row>
    <row r="7" spans="1:32" s="19" customFormat="1" ht="17.25" customHeight="1">
      <c r="A7" s="17" t="s">
        <v>703</v>
      </c>
      <c r="B7" s="18"/>
      <c r="C7" s="383">
        <v>1149541498</v>
      </c>
      <c r="D7" s="384">
        <v>12974177266.135</v>
      </c>
      <c r="E7" s="383">
        <v>608524609</v>
      </c>
      <c r="F7" s="384">
        <v>983960709</v>
      </c>
      <c r="G7" s="383">
        <v>1272367306.438</v>
      </c>
      <c r="H7" s="384">
        <v>9112849706.8339996</v>
      </c>
      <c r="I7" s="383">
        <v>10248876</v>
      </c>
      <c r="J7" s="384">
        <v>116515463</v>
      </c>
      <c r="K7" s="383">
        <v>534857019.61799997</v>
      </c>
      <c r="L7" s="384">
        <v>4191819635.7820001</v>
      </c>
      <c r="M7" s="383">
        <v>598275733</v>
      </c>
      <c r="N7" s="384">
        <v>867445246</v>
      </c>
      <c r="O7" s="383">
        <v>737510286.82000005</v>
      </c>
      <c r="P7" s="383">
        <v>4921030071.052</v>
      </c>
      <c r="Q7" s="383">
        <v>152703420</v>
      </c>
      <c r="R7" s="384">
        <v>246710020</v>
      </c>
      <c r="S7" s="383">
        <v>177604317.86199999</v>
      </c>
      <c r="T7" s="385">
        <v>1201465756.9000001</v>
      </c>
      <c r="U7" s="383">
        <v>386500622</v>
      </c>
      <c r="V7" s="384">
        <v>476285130</v>
      </c>
      <c r="W7" s="383">
        <v>378223652.58600003</v>
      </c>
      <c r="X7" s="384">
        <v>2461121474.6230001</v>
      </c>
      <c r="Y7" s="383">
        <v>8365700</v>
      </c>
      <c r="Z7" s="384">
        <v>256394725</v>
      </c>
      <c r="AA7" s="383">
        <v>170585435.683</v>
      </c>
      <c r="AB7" s="384">
        <v>103845574.428</v>
      </c>
      <c r="AC7" s="383">
        <v>1812847</v>
      </c>
      <c r="AD7" s="384">
        <v>11775147</v>
      </c>
      <c r="AE7" s="383">
        <v>132879065.295</v>
      </c>
      <c r="AF7" s="383">
        <v>94894753.349999994</v>
      </c>
    </row>
    <row r="8" spans="1:32" s="19" customFormat="1" ht="17.25" customHeight="1">
      <c r="A8" s="17" t="s">
        <v>704</v>
      </c>
      <c r="B8" s="18"/>
      <c r="C8" s="383">
        <v>1029528639</v>
      </c>
      <c r="D8" s="384">
        <v>12578526740.424</v>
      </c>
      <c r="E8" s="383">
        <v>540196580</v>
      </c>
      <c r="F8" s="384">
        <v>866465464</v>
      </c>
      <c r="G8" s="383">
        <v>1222121144.24</v>
      </c>
      <c r="H8" s="384">
        <v>8743570705.5200005</v>
      </c>
      <c r="I8" s="383">
        <v>10170046</v>
      </c>
      <c r="J8" s="384">
        <v>109134466</v>
      </c>
      <c r="K8" s="383">
        <v>518461367.43900001</v>
      </c>
      <c r="L8" s="384">
        <v>4053271682.1149998</v>
      </c>
      <c r="M8" s="383">
        <v>530026534</v>
      </c>
      <c r="N8" s="384">
        <v>757330998</v>
      </c>
      <c r="O8" s="383">
        <v>703659776.801</v>
      </c>
      <c r="P8" s="383">
        <v>4690299023.4049997</v>
      </c>
      <c r="Q8" s="383">
        <v>145635492</v>
      </c>
      <c r="R8" s="384">
        <v>235690595</v>
      </c>
      <c r="S8" s="383">
        <v>180547211.97</v>
      </c>
      <c r="T8" s="385">
        <v>1220290295.2019999</v>
      </c>
      <c r="U8" s="383">
        <v>341556875</v>
      </c>
      <c r="V8" s="384">
        <v>409728671</v>
      </c>
      <c r="W8" s="383">
        <v>368823735.227</v>
      </c>
      <c r="X8" s="384">
        <v>2399563984.8200002</v>
      </c>
      <c r="Y8" s="383">
        <v>7616771</v>
      </c>
      <c r="Z8" s="384">
        <v>242396351</v>
      </c>
      <c r="AA8" s="383">
        <v>161306391.08500001</v>
      </c>
      <c r="AB8" s="384">
        <v>99042598.996000007</v>
      </c>
      <c r="AC8" s="383">
        <v>2139692</v>
      </c>
      <c r="AD8" s="384">
        <v>14370970</v>
      </c>
      <c r="AE8" s="383">
        <v>162004006.64199999</v>
      </c>
      <c r="AF8" s="383">
        <v>116059155.88600001</v>
      </c>
    </row>
    <row r="9" spans="1:32" s="19" customFormat="1" ht="17.25" customHeight="1">
      <c r="A9" s="20" t="s">
        <v>705</v>
      </c>
      <c r="B9" s="21"/>
      <c r="C9" s="328">
        <v>1134078307</v>
      </c>
      <c r="D9" s="328">
        <v>13582194252.007999</v>
      </c>
      <c r="E9" s="328">
        <v>602310910</v>
      </c>
      <c r="F9" s="328">
        <v>946454444</v>
      </c>
      <c r="G9" s="328">
        <v>1361430753.1989999</v>
      </c>
      <c r="H9" s="328">
        <v>9531089061.3479996</v>
      </c>
      <c r="I9" s="328">
        <v>11929924</v>
      </c>
      <c r="J9" s="328">
        <v>111222142</v>
      </c>
      <c r="K9" s="328">
        <v>554033280.27600002</v>
      </c>
      <c r="L9" s="328">
        <v>4260559776.4510002</v>
      </c>
      <c r="M9" s="328">
        <v>590380986</v>
      </c>
      <c r="N9" s="328">
        <v>835232302</v>
      </c>
      <c r="O9" s="328">
        <v>807397472.92299998</v>
      </c>
      <c r="P9" s="328">
        <v>5270529284.8970003</v>
      </c>
      <c r="Q9" s="328">
        <v>156869190</v>
      </c>
      <c r="R9" s="328">
        <v>242668365</v>
      </c>
      <c r="S9" s="328">
        <v>190605053.514</v>
      </c>
      <c r="T9" s="328">
        <v>1283940250.372</v>
      </c>
      <c r="U9" s="328">
        <v>372422246</v>
      </c>
      <c r="V9" s="328">
        <v>446906683</v>
      </c>
      <c r="W9" s="328">
        <v>390941582.55900002</v>
      </c>
      <c r="X9" s="328">
        <v>2532591277.1890001</v>
      </c>
      <c r="Y9" s="328">
        <v>7961028</v>
      </c>
      <c r="Z9" s="328">
        <v>241775633</v>
      </c>
      <c r="AA9" s="328">
        <v>160907535.66600001</v>
      </c>
      <c r="AB9" s="328">
        <v>97426620.694000006</v>
      </c>
      <c r="AC9" s="328">
        <v>2475961</v>
      </c>
      <c r="AD9" s="328">
        <v>16746672</v>
      </c>
      <c r="AE9" s="328">
        <v>190269560.14899999</v>
      </c>
      <c r="AF9" s="328">
        <v>137147042.405</v>
      </c>
    </row>
    <row r="10" spans="1:32" ht="19.5" customHeight="1">
      <c r="A10" s="793" t="s">
        <v>525</v>
      </c>
      <c r="B10" s="23" t="s">
        <v>526</v>
      </c>
      <c r="C10" s="386">
        <v>896892702</v>
      </c>
      <c r="D10" s="386">
        <v>10831217613.617001</v>
      </c>
      <c r="E10" s="386">
        <v>469565873</v>
      </c>
      <c r="F10" s="386">
        <v>697430477</v>
      </c>
      <c r="G10" s="386">
        <v>942667944.78299999</v>
      </c>
      <c r="H10" s="386">
        <v>7546935974.4700003</v>
      </c>
      <c r="I10" s="386">
        <v>6604173</v>
      </c>
      <c r="J10" s="386">
        <v>58793927</v>
      </c>
      <c r="K10" s="386">
        <v>362471140.884</v>
      </c>
      <c r="L10" s="386">
        <v>3188350341.71</v>
      </c>
      <c r="M10" s="386">
        <v>462961700</v>
      </c>
      <c r="N10" s="386">
        <v>638636550</v>
      </c>
      <c r="O10" s="386">
        <v>580196803.89900005</v>
      </c>
      <c r="P10" s="386">
        <v>4358585632.7600002</v>
      </c>
      <c r="Q10" s="386">
        <v>134251532</v>
      </c>
      <c r="R10" s="386">
        <v>210687413</v>
      </c>
      <c r="S10" s="386">
        <v>164452436.164</v>
      </c>
      <c r="T10" s="386">
        <v>1167573808.2639999</v>
      </c>
      <c r="U10" s="386">
        <v>292254578</v>
      </c>
      <c r="V10" s="386">
        <v>342457266</v>
      </c>
      <c r="W10" s="386">
        <v>276583048.04299998</v>
      </c>
      <c r="X10" s="386">
        <v>2043186600.961</v>
      </c>
      <c r="Y10" s="386">
        <v>5819548</v>
      </c>
      <c r="Z10" s="386">
        <v>134895874</v>
      </c>
      <c r="AA10" s="386">
        <v>89222434.532000005</v>
      </c>
      <c r="AB10" s="386">
        <v>29073635.697999999</v>
      </c>
      <c r="AC10" s="386">
        <v>820719</v>
      </c>
      <c r="AD10" s="386">
        <v>5067847</v>
      </c>
      <c r="AE10" s="386">
        <v>60188861.454999998</v>
      </c>
      <c r="AF10" s="386">
        <v>44447594.223999999</v>
      </c>
    </row>
    <row r="11" spans="1:32" ht="21" customHeight="1">
      <c r="A11" s="794"/>
      <c r="B11" s="356" t="s">
        <v>418</v>
      </c>
      <c r="C11" s="329">
        <v>452113440</v>
      </c>
      <c r="D11" s="329">
        <v>5406140020.7729998</v>
      </c>
      <c r="E11" s="329">
        <v>235789796</v>
      </c>
      <c r="F11" s="329">
        <v>338781045</v>
      </c>
      <c r="G11" s="329">
        <v>466468562.41299999</v>
      </c>
      <c r="H11" s="329">
        <v>3683153579.1960001</v>
      </c>
      <c r="I11" s="329">
        <v>3117623</v>
      </c>
      <c r="J11" s="329">
        <v>24943994</v>
      </c>
      <c r="K11" s="329">
        <v>169219346.28099999</v>
      </c>
      <c r="L11" s="329">
        <v>1480603516.233</v>
      </c>
      <c r="M11" s="329">
        <v>232672173</v>
      </c>
      <c r="N11" s="329">
        <v>313837051</v>
      </c>
      <c r="O11" s="329">
        <v>297249216.13200003</v>
      </c>
      <c r="P11" s="329">
        <v>2202550062.9629998</v>
      </c>
      <c r="Q11" s="329">
        <v>72047434</v>
      </c>
      <c r="R11" s="329">
        <v>118319392</v>
      </c>
      <c r="S11" s="329">
        <v>93077528.687000006</v>
      </c>
      <c r="T11" s="329">
        <v>653868565.546</v>
      </c>
      <c r="U11" s="329">
        <v>144149352</v>
      </c>
      <c r="V11" s="329">
        <v>164510226</v>
      </c>
      <c r="W11" s="329">
        <v>143796428.18399999</v>
      </c>
      <c r="X11" s="329">
        <v>1050182762.025</v>
      </c>
      <c r="Y11" s="329">
        <v>2783813</v>
      </c>
      <c r="Z11" s="329">
        <v>56070778</v>
      </c>
      <c r="AA11" s="329">
        <v>37199277.248999998</v>
      </c>
      <c r="AB11" s="329">
        <v>11961400.846999999</v>
      </c>
      <c r="AC11" s="329">
        <v>126858</v>
      </c>
      <c r="AD11" s="329">
        <v>811646</v>
      </c>
      <c r="AE11" s="329">
        <v>9662190.5800000001</v>
      </c>
      <c r="AF11" s="329">
        <v>6973713.159</v>
      </c>
    </row>
    <row r="12" spans="1:32" ht="21" customHeight="1">
      <c r="A12" s="794"/>
      <c r="B12" s="479" t="s">
        <v>419</v>
      </c>
      <c r="C12" s="329">
        <v>259939000</v>
      </c>
      <c r="D12" s="329">
        <v>2787580758.0149999</v>
      </c>
      <c r="E12" s="329">
        <v>134590113</v>
      </c>
      <c r="F12" s="329">
        <v>199638628</v>
      </c>
      <c r="G12" s="329">
        <v>237447419.66999999</v>
      </c>
      <c r="H12" s="329">
        <v>1853893413.5969999</v>
      </c>
      <c r="I12" s="329">
        <v>1672312</v>
      </c>
      <c r="J12" s="329">
        <v>17420229</v>
      </c>
      <c r="K12" s="329">
        <v>86230331.295000002</v>
      </c>
      <c r="L12" s="329">
        <v>741986246.63199997</v>
      </c>
      <c r="M12" s="329">
        <v>132917801</v>
      </c>
      <c r="N12" s="329">
        <v>182218399</v>
      </c>
      <c r="O12" s="329">
        <v>151217088.375</v>
      </c>
      <c r="P12" s="329">
        <v>1111907166.9649999</v>
      </c>
      <c r="Q12" s="329">
        <v>43304683</v>
      </c>
      <c r="R12" s="329">
        <v>63779252</v>
      </c>
      <c r="S12" s="329">
        <v>48973496.240000002</v>
      </c>
      <c r="T12" s="329">
        <v>344152266.31400001</v>
      </c>
      <c r="U12" s="329">
        <v>81561069</v>
      </c>
      <c r="V12" s="329">
        <v>94357244</v>
      </c>
      <c r="W12" s="329">
        <v>76537212.531000003</v>
      </c>
      <c r="X12" s="329">
        <v>557592333.59200001</v>
      </c>
      <c r="Y12" s="329">
        <v>1496751</v>
      </c>
      <c r="Z12" s="329">
        <v>42083095</v>
      </c>
      <c r="AA12" s="329">
        <v>27416509.361000001</v>
      </c>
      <c r="AB12" s="329">
        <v>9127574.875</v>
      </c>
      <c r="AC12" s="329">
        <v>483135</v>
      </c>
      <c r="AD12" s="329">
        <v>2827008</v>
      </c>
      <c r="AE12" s="329">
        <v>32177586.614999998</v>
      </c>
      <c r="AF12" s="329">
        <v>22815169.636999998</v>
      </c>
    </row>
    <row r="13" spans="1:32" ht="21" customHeight="1">
      <c r="A13" s="794"/>
      <c r="B13" s="24" t="s">
        <v>420</v>
      </c>
      <c r="C13" s="329">
        <v>89713521</v>
      </c>
      <c r="D13" s="329">
        <v>966585173.69000006</v>
      </c>
      <c r="E13" s="329">
        <v>48281530</v>
      </c>
      <c r="F13" s="329">
        <v>75107176</v>
      </c>
      <c r="G13" s="329">
        <v>90369139.294</v>
      </c>
      <c r="H13" s="329">
        <v>759450164.81500006</v>
      </c>
      <c r="I13" s="329">
        <v>787656</v>
      </c>
      <c r="J13" s="329">
        <v>5083379</v>
      </c>
      <c r="K13" s="329">
        <v>37799499.671999998</v>
      </c>
      <c r="L13" s="329">
        <v>338088194.94</v>
      </c>
      <c r="M13" s="329">
        <v>47493874</v>
      </c>
      <c r="N13" s="329">
        <v>70023797</v>
      </c>
      <c r="O13" s="329">
        <v>52569639.622000001</v>
      </c>
      <c r="P13" s="329">
        <v>421361969.875</v>
      </c>
      <c r="Q13" s="329">
        <v>7765059</v>
      </c>
      <c r="R13" s="329">
        <v>9374899</v>
      </c>
      <c r="S13" s="329">
        <v>7531207.6809999999</v>
      </c>
      <c r="T13" s="329">
        <v>60332641.365999997</v>
      </c>
      <c r="U13" s="329">
        <v>33533628</v>
      </c>
      <c r="V13" s="329">
        <v>45754236</v>
      </c>
      <c r="W13" s="329">
        <v>16980052.796</v>
      </c>
      <c r="X13" s="329">
        <v>136442925.92199999</v>
      </c>
      <c r="Y13" s="329">
        <v>569726</v>
      </c>
      <c r="Z13" s="329">
        <v>8975619</v>
      </c>
      <c r="AA13" s="329">
        <v>5790471.5630000001</v>
      </c>
      <c r="AB13" s="329">
        <v>1861593.973</v>
      </c>
      <c r="AC13" s="329">
        <v>133304</v>
      </c>
      <c r="AD13" s="329">
        <v>793450</v>
      </c>
      <c r="AE13" s="329">
        <v>10608864.465</v>
      </c>
      <c r="AF13" s="329">
        <v>8497847.6140000001</v>
      </c>
    </row>
    <row r="14" spans="1:32" ht="21" customHeight="1">
      <c r="A14" s="794"/>
      <c r="B14" s="479" t="s">
        <v>421</v>
      </c>
      <c r="C14" s="329">
        <v>37584423</v>
      </c>
      <c r="D14" s="329">
        <v>601385323.71899998</v>
      </c>
      <c r="E14" s="329">
        <v>20055292</v>
      </c>
      <c r="F14" s="329">
        <v>31191842</v>
      </c>
      <c r="G14" s="329">
        <v>54788280.295000002</v>
      </c>
      <c r="H14" s="329">
        <v>448122192.35900003</v>
      </c>
      <c r="I14" s="329">
        <v>365230</v>
      </c>
      <c r="J14" s="329">
        <v>3453416</v>
      </c>
      <c r="K14" s="329">
        <v>24819843.785999998</v>
      </c>
      <c r="L14" s="329">
        <v>222915848.38100001</v>
      </c>
      <c r="M14" s="329">
        <v>19690062</v>
      </c>
      <c r="N14" s="329">
        <v>27738426</v>
      </c>
      <c r="O14" s="329">
        <v>29968436.509</v>
      </c>
      <c r="P14" s="329">
        <v>225206343.97799999</v>
      </c>
      <c r="Q14" s="329">
        <v>4623126</v>
      </c>
      <c r="R14" s="329">
        <v>7944016</v>
      </c>
      <c r="S14" s="329">
        <v>6148860.0470000003</v>
      </c>
      <c r="T14" s="329">
        <v>43197136.461999997</v>
      </c>
      <c r="U14" s="329">
        <v>12892098</v>
      </c>
      <c r="V14" s="329">
        <v>14603388</v>
      </c>
      <c r="W14" s="329">
        <v>14785674.369999999</v>
      </c>
      <c r="X14" s="329">
        <v>107300681.84900001</v>
      </c>
      <c r="Y14" s="329">
        <v>342906</v>
      </c>
      <c r="Z14" s="329">
        <v>8102893</v>
      </c>
      <c r="AA14" s="329">
        <v>5497547.4929999998</v>
      </c>
      <c r="AB14" s="329">
        <v>1763072.4890000001</v>
      </c>
      <c r="AC14" s="329">
        <v>13907</v>
      </c>
      <c r="AD14" s="329">
        <v>110054</v>
      </c>
      <c r="AE14" s="329">
        <v>1365321.165</v>
      </c>
      <c r="AF14" s="329">
        <v>1002240.56</v>
      </c>
    </row>
    <row r="15" spans="1:32" ht="19">
      <c r="A15" s="794"/>
      <c r="B15" s="479" t="s">
        <v>422</v>
      </c>
      <c r="C15" s="329">
        <v>16769245</v>
      </c>
      <c r="D15" s="329">
        <v>273012596.27100003</v>
      </c>
      <c r="E15" s="329">
        <v>8858685</v>
      </c>
      <c r="F15" s="329">
        <v>15041295</v>
      </c>
      <c r="G15" s="329">
        <v>24686057.377999999</v>
      </c>
      <c r="H15" s="329">
        <v>202566474.45300001</v>
      </c>
      <c r="I15" s="329">
        <v>167110</v>
      </c>
      <c r="J15" s="329">
        <v>2194091</v>
      </c>
      <c r="K15" s="329">
        <v>11099673.398</v>
      </c>
      <c r="L15" s="329">
        <v>99528941.920000002</v>
      </c>
      <c r="M15" s="329">
        <v>8691575</v>
      </c>
      <c r="N15" s="329">
        <v>12847204</v>
      </c>
      <c r="O15" s="329">
        <v>13586383.98</v>
      </c>
      <c r="P15" s="329">
        <v>103037532.53300001</v>
      </c>
      <c r="Q15" s="329">
        <v>2047166</v>
      </c>
      <c r="R15" s="329">
        <v>3486725</v>
      </c>
      <c r="S15" s="329">
        <v>2655743.3119999999</v>
      </c>
      <c r="T15" s="329">
        <v>18636977.681000002</v>
      </c>
      <c r="U15" s="329">
        <v>5841386</v>
      </c>
      <c r="V15" s="329">
        <v>6743978</v>
      </c>
      <c r="W15" s="329">
        <v>6732924.9069999997</v>
      </c>
      <c r="X15" s="329">
        <v>49055804.509999998</v>
      </c>
      <c r="Y15" s="329">
        <v>158949</v>
      </c>
      <c r="Z15" s="329">
        <v>5611225</v>
      </c>
      <c r="AA15" s="329">
        <v>3782543.676</v>
      </c>
      <c r="AB15" s="329">
        <v>1259269.0419999999</v>
      </c>
      <c r="AC15" s="329">
        <v>22008</v>
      </c>
      <c r="AD15" s="329">
        <v>173925</v>
      </c>
      <c r="AE15" s="329">
        <v>2047461.59</v>
      </c>
      <c r="AF15" s="329">
        <v>1494070.585</v>
      </c>
    </row>
    <row r="16" spans="1:32" ht="19.5" customHeight="1">
      <c r="A16" s="794"/>
      <c r="B16" s="24" t="s">
        <v>237</v>
      </c>
      <c r="C16" s="329">
        <v>9430597</v>
      </c>
      <c r="D16" s="329">
        <v>169181378.52000001</v>
      </c>
      <c r="E16" s="329">
        <v>5052896</v>
      </c>
      <c r="F16" s="329">
        <v>8269608</v>
      </c>
      <c r="G16" s="329">
        <v>15828503.605</v>
      </c>
      <c r="H16" s="329">
        <v>127121751.28200001</v>
      </c>
      <c r="I16" s="329">
        <v>107744</v>
      </c>
      <c r="J16" s="329">
        <v>1070222</v>
      </c>
      <c r="K16" s="329">
        <v>7334238.7980000004</v>
      </c>
      <c r="L16" s="329">
        <v>63401521.707000002</v>
      </c>
      <c r="M16" s="329">
        <v>4945152</v>
      </c>
      <c r="N16" s="329">
        <v>7199386</v>
      </c>
      <c r="O16" s="329">
        <v>8494264.807</v>
      </c>
      <c r="P16" s="329">
        <v>63720229.575000003</v>
      </c>
      <c r="Q16" s="329">
        <v>1129804</v>
      </c>
      <c r="R16" s="329">
        <v>1919762</v>
      </c>
      <c r="S16" s="329">
        <v>1451953.7339999999</v>
      </c>
      <c r="T16" s="329">
        <v>10198309.304</v>
      </c>
      <c r="U16" s="329">
        <v>3239323</v>
      </c>
      <c r="V16" s="329">
        <v>3715136</v>
      </c>
      <c r="W16" s="329">
        <v>4235513.4189999998</v>
      </c>
      <c r="X16" s="329">
        <v>30633416.763</v>
      </c>
      <c r="Y16" s="329">
        <v>101910</v>
      </c>
      <c r="Z16" s="329">
        <v>2563098</v>
      </c>
      <c r="AA16" s="329">
        <v>1738558.5430000001</v>
      </c>
      <c r="AB16" s="329">
        <v>554911.49899999995</v>
      </c>
      <c r="AC16" s="329">
        <v>8574</v>
      </c>
      <c r="AD16" s="329">
        <v>74418</v>
      </c>
      <c r="AE16" s="329">
        <v>917611.51</v>
      </c>
      <c r="AF16" s="329">
        <v>672989.67200000002</v>
      </c>
    </row>
    <row r="17" spans="1:32" ht="19.5" customHeight="1">
      <c r="A17" s="795"/>
      <c r="B17" s="411" t="s">
        <v>405</v>
      </c>
      <c r="C17" s="329">
        <v>31342476</v>
      </c>
      <c r="D17" s="329">
        <v>627332362.62899995</v>
      </c>
      <c r="E17" s="329">
        <v>16937561</v>
      </c>
      <c r="F17" s="329">
        <v>29400883</v>
      </c>
      <c r="G17" s="329">
        <v>53079982.127999999</v>
      </c>
      <c r="H17" s="329">
        <v>472628398.76800001</v>
      </c>
      <c r="I17" s="329">
        <v>386498</v>
      </c>
      <c r="J17" s="329">
        <v>4628596</v>
      </c>
      <c r="K17" s="329">
        <v>25968207.653999999</v>
      </c>
      <c r="L17" s="329">
        <v>241826071.89700001</v>
      </c>
      <c r="M17" s="329">
        <v>16551063</v>
      </c>
      <c r="N17" s="329">
        <v>24772287</v>
      </c>
      <c r="O17" s="329">
        <v>27111774.473999999</v>
      </c>
      <c r="P17" s="329">
        <v>230802326.87099999</v>
      </c>
      <c r="Q17" s="329">
        <v>3334260</v>
      </c>
      <c r="R17" s="329">
        <v>5863367</v>
      </c>
      <c r="S17" s="329">
        <v>4613646.4630000005</v>
      </c>
      <c r="T17" s="329">
        <v>37187911.590999998</v>
      </c>
      <c r="U17" s="329">
        <v>11037722</v>
      </c>
      <c r="V17" s="329">
        <v>12773058</v>
      </c>
      <c r="W17" s="329">
        <v>13515241.835999999</v>
      </c>
      <c r="X17" s="329">
        <v>111978676.3</v>
      </c>
      <c r="Y17" s="329">
        <v>365493</v>
      </c>
      <c r="Z17" s="329">
        <v>11489166</v>
      </c>
      <c r="AA17" s="329">
        <v>7797526.6469999999</v>
      </c>
      <c r="AB17" s="329">
        <v>2545812.9730000002</v>
      </c>
      <c r="AC17" s="329">
        <v>32933</v>
      </c>
      <c r="AD17" s="329">
        <v>277346</v>
      </c>
      <c r="AE17" s="329">
        <v>3409825.53</v>
      </c>
      <c r="AF17" s="329">
        <v>2991562.997</v>
      </c>
    </row>
    <row r="18" spans="1:32" ht="19.5" customHeight="1">
      <c r="A18" s="768" t="s">
        <v>440</v>
      </c>
      <c r="B18" s="23" t="s">
        <v>526</v>
      </c>
      <c r="C18" s="386">
        <v>471943583</v>
      </c>
      <c r="D18" s="386">
        <v>6040144311.6210003</v>
      </c>
      <c r="E18" s="386">
        <v>247996684</v>
      </c>
      <c r="F18" s="386">
        <v>373737772</v>
      </c>
      <c r="G18" s="386">
        <v>525857674.995</v>
      </c>
      <c r="H18" s="386">
        <v>4255612373.4289999</v>
      </c>
      <c r="I18" s="386">
        <v>3748732</v>
      </c>
      <c r="J18" s="386">
        <v>35077386</v>
      </c>
      <c r="K18" s="386">
        <v>210895293.79100001</v>
      </c>
      <c r="L18" s="386">
        <v>1875274689.615</v>
      </c>
      <c r="M18" s="386">
        <v>244247952</v>
      </c>
      <c r="N18" s="386">
        <v>338660386</v>
      </c>
      <c r="O18" s="386">
        <v>314962381.204</v>
      </c>
      <c r="P18" s="386">
        <v>2380337683.8140001</v>
      </c>
      <c r="Q18" s="386">
        <v>69018093</v>
      </c>
      <c r="R18" s="386">
        <v>111217864</v>
      </c>
      <c r="S18" s="386">
        <v>86867112.761000007</v>
      </c>
      <c r="T18" s="386">
        <v>617620153.28400004</v>
      </c>
      <c r="U18" s="386">
        <v>154487230</v>
      </c>
      <c r="V18" s="386">
        <v>180872203</v>
      </c>
      <c r="W18" s="386">
        <v>151488496.15700001</v>
      </c>
      <c r="X18" s="386">
        <v>1124530850.872</v>
      </c>
      <c r="Y18" s="386">
        <v>3338513</v>
      </c>
      <c r="Z18" s="386">
        <v>81777880</v>
      </c>
      <c r="AA18" s="386">
        <v>54268914.729000002</v>
      </c>
      <c r="AB18" s="386">
        <v>17839936.067000002</v>
      </c>
      <c r="AC18" s="386">
        <v>441576</v>
      </c>
      <c r="AD18" s="386">
        <v>2800749</v>
      </c>
      <c r="AE18" s="386">
        <v>33164000.940000001</v>
      </c>
      <c r="AF18" s="386">
        <v>24540997.969000001</v>
      </c>
    </row>
    <row r="19" spans="1:32" ht="21" customHeight="1">
      <c r="A19" s="791"/>
      <c r="B19" s="356" t="s">
        <v>418</v>
      </c>
      <c r="C19" s="329">
        <v>239017588</v>
      </c>
      <c r="D19" s="329">
        <v>2937102888.4380002</v>
      </c>
      <c r="E19" s="329">
        <v>124943691</v>
      </c>
      <c r="F19" s="329">
        <v>180968430</v>
      </c>
      <c r="G19" s="329">
        <v>253067661.905</v>
      </c>
      <c r="H19" s="329">
        <v>2014912215.3729999</v>
      </c>
      <c r="I19" s="329">
        <v>1717873</v>
      </c>
      <c r="J19" s="329">
        <v>14165690</v>
      </c>
      <c r="K19" s="329">
        <v>94678188.318000004</v>
      </c>
      <c r="L19" s="329">
        <v>837938724.46099997</v>
      </c>
      <c r="M19" s="329">
        <v>123225818</v>
      </c>
      <c r="N19" s="329">
        <v>166802740</v>
      </c>
      <c r="O19" s="329">
        <v>158389473.58700001</v>
      </c>
      <c r="P19" s="329">
        <v>1176973490.9119999</v>
      </c>
      <c r="Q19" s="329">
        <v>37512819</v>
      </c>
      <c r="R19" s="329">
        <v>62828589</v>
      </c>
      <c r="S19" s="329">
        <v>49478200.560000002</v>
      </c>
      <c r="T19" s="329">
        <v>347729070.528</v>
      </c>
      <c r="U19" s="329">
        <v>76491630</v>
      </c>
      <c r="V19" s="329">
        <v>87375167</v>
      </c>
      <c r="W19" s="329">
        <v>76962505.468999997</v>
      </c>
      <c r="X19" s="329">
        <v>563830723.36600006</v>
      </c>
      <c r="Y19" s="329">
        <v>1541906</v>
      </c>
      <c r="Z19" s="329">
        <v>32096159</v>
      </c>
      <c r="AA19" s="329">
        <v>21340567.144000001</v>
      </c>
      <c r="AB19" s="329">
        <v>6918938.8439999996</v>
      </c>
      <c r="AC19" s="329">
        <v>69448</v>
      </c>
      <c r="AD19" s="329">
        <v>434877</v>
      </c>
      <c r="AE19" s="329">
        <v>5145020.6749999998</v>
      </c>
      <c r="AF19" s="329">
        <v>3711940.327</v>
      </c>
    </row>
    <row r="20" spans="1:32" ht="21" customHeight="1">
      <c r="A20" s="791"/>
      <c r="B20" s="479" t="s">
        <v>419</v>
      </c>
      <c r="C20" s="329">
        <v>122388834</v>
      </c>
      <c r="D20" s="329">
        <v>1408470475.016</v>
      </c>
      <c r="E20" s="329">
        <v>63562687</v>
      </c>
      <c r="F20" s="329">
        <v>96260457</v>
      </c>
      <c r="G20" s="329">
        <v>120276653.881</v>
      </c>
      <c r="H20" s="329">
        <v>952362701.60599995</v>
      </c>
      <c r="I20" s="329">
        <v>883792</v>
      </c>
      <c r="J20" s="329">
        <v>9840063</v>
      </c>
      <c r="K20" s="329">
        <v>46208538.833999999</v>
      </c>
      <c r="L20" s="329">
        <v>403080417.85399997</v>
      </c>
      <c r="M20" s="329">
        <v>62678895</v>
      </c>
      <c r="N20" s="329">
        <v>86420394</v>
      </c>
      <c r="O20" s="329">
        <v>74068115.047000006</v>
      </c>
      <c r="P20" s="329">
        <v>549282283.75199997</v>
      </c>
      <c r="Q20" s="329">
        <v>20035778</v>
      </c>
      <c r="R20" s="329">
        <v>30115585</v>
      </c>
      <c r="S20" s="329">
        <v>23116552.096000001</v>
      </c>
      <c r="T20" s="329">
        <v>162561658.264</v>
      </c>
      <c r="U20" s="329">
        <v>38531219</v>
      </c>
      <c r="V20" s="329">
        <v>44775996</v>
      </c>
      <c r="W20" s="329">
        <v>37594328.560000002</v>
      </c>
      <c r="X20" s="329">
        <v>275507164.29799998</v>
      </c>
      <c r="Y20" s="329">
        <v>794866</v>
      </c>
      <c r="Z20" s="329">
        <v>24193916</v>
      </c>
      <c r="AA20" s="329">
        <v>15782810.339</v>
      </c>
      <c r="AB20" s="329">
        <v>5343300.023</v>
      </c>
      <c r="AC20" s="329">
        <v>259150</v>
      </c>
      <c r="AD20" s="329">
        <v>1565552</v>
      </c>
      <c r="AE20" s="329">
        <v>17853611.329999998</v>
      </c>
      <c r="AF20" s="329">
        <v>12695650.824999999</v>
      </c>
    </row>
    <row r="21" spans="1:32" ht="21" customHeight="1">
      <c r="A21" s="791"/>
      <c r="B21" s="24" t="s">
        <v>420</v>
      </c>
      <c r="C21" s="329">
        <v>40367174</v>
      </c>
      <c r="D21" s="329">
        <v>441584308.27200001</v>
      </c>
      <c r="E21" s="329">
        <v>21822021</v>
      </c>
      <c r="F21" s="329">
        <v>34178027</v>
      </c>
      <c r="G21" s="329">
        <v>41405395.821000002</v>
      </c>
      <c r="H21" s="329">
        <v>348306712.02600002</v>
      </c>
      <c r="I21" s="329">
        <v>366636</v>
      </c>
      <c r="J21" s="329">
        <v>2396378</v>
      </c>
      <c r="K21" s="329">
        <v>17555445.105</v>
      </c>
      <c r="L21" s="329">
        <v>157128308.609</v>
      </c>
      <c r="M21" s="329">
        <v>21455385</v>
      </c>
      <c r="N21" s="329">
        <v>31781649</v>
      </c>
      <c r="O21" s="329">
        <v>23849950.715999998</v>
      </c>
      <c r="P21" s="329">
        <v>191178403.417</v>
      </c>
      <c r="Q21" s="329">
        <v>3432220</v>
      </c>
      <c r="R21" s="329">
        <v>4277235</v>
      </c>
      <c r="S21" s="329">
        <v>3401051.574</v>
      </c>
      <c r="T21" s="329">
        <v>27251931.022999998</v>
      </c>
      <c r="U21" s="329">
        <v>15055346</v>
      </c>
      <c r="V21" s="329">
        <v>20689815</v>
      </c>
      <c r="W21" s="329">
        <v>7640770.6310000001</v>
      </c>
      <c r="X21" s="329">
        <v>61443260.811999999</v>
      </c>
      <c r="Y21" s="329">
        <v>265589</v>
      </c>
      <c r="Z21" s="329">
        <v>4243708</v>
      </c>
      <c r="AA21" s="329">
        <v>2738620.5240000002</v>
      </c>
      <c r="AB21" s="329">
        <v>880743.45400000003</v>
      </c>
      <c r="AC21" s="329">
        <v>57587</v>
      </c>
      <c r="AD21" s="329">
        <v>344443</v>
      </c>
      <c r="AE21" s="329">
        <v>4617944.45</v>
      </c>
      <c r="AF21" s="329">
        <v>3701660.9569999999</v>
      </c>
    </row>
    <row r="22" spans="1:32" ht="21" customHeight="1">
      <c r="A22" s="791"/>
      <c r="B22" s="479" t="s">
        <v>421</v>
      </c>
      <c r="C22" s="329">
        <v>27567778</v>
      </c>
      <c r="D22" s="329">
        <v>445032270.083</v>
      </c>
      <c r="E22" s="329">
        <v>14747917</v>
      </c>
      <c r="F22" s="329">
        <v>22971158</v>
      </c>
      <c r="G22" s="329">
        <v>40469149.659000002</v>
      </c>
      <c r="H22" s="329">
        <v>332103941.91600001</v>
      </c>
      <c r="I22" s="329">
        <v>273929</v>
      </c>
      <c r="J22" s="329">
        <v>2617956</v>
      </c>
      <c r="K22" s="329">
        <v>18558309.245000001</v>
      </c>
      <c r="L22" s="329">
        <v>167397676.02700001</v>
      </c>
      <c r="M22" s="329">
        <v>14473988</v>
      </c>
      <c r="N22" s="329">
        <v>20353202</v>
      </c>
      <c r="O22" s="329">
        <v>21910840.414000001</v>
      </c>
      <c r="P22" s="329">
        <v>164706265.889</v>
      </c>
      <c r="Q22" s="329">
        <v>3323009</v>
      </c>
      <c r="R22" s="329">
        <v>5754068</v>
      </c>
      <c r="S22" s="329">
        <v>4461712.8310000002</v>
      </c>
      <c r="T22" s="329">
        <v>31344240.710000001</v>
      </c>
      <c r="U22" s="329">
        <v>9487291</v>
      </c>
      <c r="V22" s="329">
        <v>10768238</v>
      </c>
      <c r="W22" s="329">
        <v>10941036.323000001</v>
      </c>
      <c r="X22" s="329">
        <v>79546501.316</v>
      </c>
      <c r="Y22" s="329">
        <v>256658</v>
      </c>
      <c r="Z22" s="329">
        <v>6140777</v>
      </c>
      <c r="AA22" s="329">
        <v>4170118.9920000001</v>
      </c>
      <c r="AB22" s="329">
        <v>1337679.216</v>
      </c>
      <c r="AC22" s="329">
        <v>9561</v>
      </c>
      <c r="AD22" s="329">
        <v>76519</v>
      </c>
      <c r="AE22" s="329">
        <v>952010.03500000003</v>
      </c>
      <c r="AF22" s="329">
        <v>699906.92500000005</v>
      </c>
    </row>
    <row r="23" spans="1:32" ht="21" customHeight="1">
      <c r="A23" s="791"/>
      <c r="B23" s="479" t="s">
        <v>422</v>
      </c>
      <c r="C23" s="329">
        <v>11651348</v>
      </c>
      <c r="D23" s="329">
        <v>196414703.41600001</v>
      </c>
      <c r="E23" s="329">
        <v>6179409</v>
      </c>
      <c r="F23" s="329">
        <v>10622220</v>
      </c>
      <c r="G23" s="329">
        <v>17776675.313000001</v>
      </c>
      <c r="H23" s="329">
        <v>146828371.76899999</v>
      </c>
      <c r="I23" s="329">
        <v>123705</v>
      </c>
      <c r="J23" s="329">
        <v>1653098</v>
      </c>
      <c r="K23" s="329">
        <v>8174207.2170000002</v>
      </c>
      <c r="L23" s="329">
        <v>73665155.439999998</v>
      </c>
      <c r="M23" s="329">
        <v>6055704</v>
      </c>
      <c r="N23" s="329">
        <v>8969122</v>
      </c>
      <c r="O23" s="329">
        <v>9602468.0960000008</v>
      </c>
      <c r="P23" s="329">
        <v>73163216.328999996</v>
      </c>
      <c r="Q23" s="329">
        <v>1384601</v>
      </c>
      <c r="R23" s="329">
        <v>2387034</v>
      </c>
      <c r="S23" s="329">
        <v>1829722.6229999999</v>
      </c>
      <c r="T23" s="329">
        <v>12845766.117000001</v>
      </c>
      <c r="U23" s="329">
        <v>4071581</v>
      </c>
      <c r="V23" s="329">
        <v>4710168</v>
      </c>
      <c r="W23" s="329">
        <v>4753869.4840000002</v>
      </c>
      <c r="X23" s="329">
        <v>34705626.563000001</v>
      </c>
      <c r="Y23" s="329">
        <v>117704</v>
      </c>
      <c r="Z23" s="329">
        <v>4247440</v>
      </c>
      <c r="AA23" s="329">
        <v>2864581.0929999999</v>
      </c>
      <c r="AB23" s="329">
        <v>957784.53700000001</v>
      </c>
      <c r="AC23" s="329">
        <v>15757</v>
      </c>
      <c r="AD23" s="329">
        <v>124985</v>
      </c>
      <c r="AE23" s="329">
        <v>1472944.08</v>
      </c>
      <c r="AF23" s="329">
        <v>1077154.43</v>
      </c>
    </row>
    <row r="24" spans="1:32" ht="19.5" customHeight="1">
      <c r="A24" s="791"/>
      <c r="B24" s="24" t="s">
        <v>237</v>
      </c>
      <c r="C24" s="329">
        <v>6536632</v>
      </c>
      <c r="D24" s="329">
        <v>119457830.876</v>
      </c>
      <c r="E24" s="329">
        <v>3511249</v>
      </c>
      <c r="F24" s="329">
        <v>5784121</v>
      </c>
      <c r="G24" s="329">
        <v>11157100.195</v>
      </c>
      <c r="H24" s="329">
        <v>89721487.989999995</v>
      </c>
      <c r="I24" s="329">
        <v>77010</v>
      </c>
      <c r="J24" s="329">
        <v>766570</v>
      </c>
      <c r="K24" s="329">
        <v>5215931.7869999995</v>
      </c>
      <c r="L24" s="329">
        <v>45114462.077</v>
      </c>
      <c r="M24" s="329">
        <v>3434239</v>
      </c>
      <c r="N24" s="329">
        <v>5017551</v>
      </c>
      <c r="O24" s="329">
        <v>5941168.4079999998</v>
      </c>
      <c r="P24" s="329">
        <v>44607025.913000003</v>
      </c>
      <c r="Q24" s="329">
        <v>765421</v>
      </c>
      <c r="R24" s="329">
        <v>1317029</v>
      </c>
      <c r="S24" s="329">
        <v>1000635.425</v>
      </c>
      <c r="T24" s="329">
        <v>7028845.2060000002</v>
      </c>
      <c r="U24" s="329">
        <v>2254334</v>
      </c>
      <c r="V24" s="329">
        <v>2597046</v>
      </c>
      <c r="W24" s="329">
        <v>3021813.0780000002</v>
      </c>
      <c r="X24" s="329">
        <v>21892802.478999998</v>
      </c>
      <c r="Y24" s="329">
        <v>72772</v>
      </c>
      <c r="Z24" s="329">
        <v>1837154</v>
      </c>
      <c r="AA24" s="329">
        <v>1247689.7290000001</v>
      </c>
      <c r="AB24" s="329">
        <v>396732.88099999999</v>
      </c>
      <c r="AC24" s="329">
        <v>5628</v>
      </c>
      <c r="AD24" s="329">
        <v>47504</v>
      </c>
      <c r="AE24" s="329">
        <v>574838.54</v>
      </c>
      <c r="AF24" s="329">
        <v>417962.32</v>
      </c>
    </row>
    <row r="25" spans="1:32" ht="19.5" customHeight="1">
      <c r="A25" s="792"/>
      <c r="B25" s="411" t="s">
        <v>405</v>
      </c>
      <c r="C25" s="330">
        <v>24414229</v>
      </c>
      <c r="D25" s="330">
        <v>492081835.51999998</v>
      </c>
      <c r="E25" s="330">
        <v>13229710</v>
      </c>
      <c r="F25" s="330">
        <v>22953359</v>
      </c>
      <c r="G25" s="330">
        <v>41705038.221000001</v>
      </c>
      <c r="H25" s="330">
        <v>371376942.74900001</v>
      </c>
      <c r="I25" s="330">
        <v>305787</v>
      </c>
      <c r="J25" s="330">
        <v>3637631</v>
      </c>
      <c r="K25" s="330">
        <v>20504673.285</v>
      </c>
      <c r="L25" s="330">
        <v>190949945.14700001</v>
      </c>
      <c r="M25" s="330">
        <v>12923923</v>
      </c>
      <c r="N25" s="330">
        <v>19315728</v>
      </c>
      <c r="O25" s="330">
        <v>21200364.936000001</v>
      </c>
      <c r="P25" s="330">
        <v>180426997.602</v>
      </c>
      <c r="Q25" s="330">
        <v>2564245</v>
      </c>
      <c r="R25" s="330">
        <v>4538324</v>
      </c>
      <c r="S25" s="330">
        <v>3579237.6519999998</v>
      </c>
      <c r="T25" s="330">
        <v>28858641.436000001</v>
      </c>
      <c r="U25" s="330">
        <v>8595829</v>
      </c>
      <c r="V25" s="330">
        <v>9955773</v>
      </c>
      <c r="W25" s="330">
        <v>10574172.612</v>
      </c>
      <c r="X25" s="330">
        <v>87604772.038000003</v>
      </c>
      <c r="Y25" s="330">
        <v>289018</v>
      </c>
      <c r="Z25" s="330">
        <v>9018726</v>
      </c>
      <c r="AA25" s="330">
        <v>6124526.9079999998</v>
      </c>
      <c r="AB25" s="330">
        <v>2004757.112</v>
      </c>
      <c r="AC25" s="330">
        <v>24445</v>
      </c>
      <c r="AD25" s="330">
        <v>206869</v>
      </c>
      <c r="AE25" s="330">
        <v>2547631.83</v>
      </c>
      <c r="AF25" s="330">
        <v>2236722.1850000001</v>
      </c>
    </row>
    <row r="26" spans="1:32" ht="19.5" customHeight="1">
      <c r="A26" s="768" t="s">
        <v>527</v>
      </c>
      <c r="B26" s="23" t="s">
        <v>526</v>
      </c>
      <c r="C26" s="329">
        <v>1234417</v>
      </c>
      <c r="D26" s="329">
        <v>18605057.013999999</v>
      </c>
      <c r="E26" s="329">
        <v>650482</v>
      </c>
      <c r="F26" s="329">
        <v>1030845</v>
      </c>
      <c r="G26" s="329">
        <v>1635810.2919999999</v>
      </c>
      <c r="H26" s="329">
        <v>13508436.832</v>
      </c>
      <c r="I26" s="329">
        <v>14322</v>
      </c>
      <c r="J26" s="329">
        <v>146853</v>
      </c>
      <c r="K26" s="329">
        <v>787958.40700000001</v>
      </c>
      <c r="L26" s="329">
        <v>7037283.8660000004</v>
      </c>
      <c r="M26" s="329">
        <v>636160</v>
      </c>
      <c r="N26" s="329">
        <v>883992</v>
      </c>
      <c r="O26" s="329">
        <v>847851.88500000001</v>
      </c>
      <c r="P26" s="329">
        <v>6471152.966</v>
      </c>
      <c r="Q26" s="329">
        <v>168060</v>
      </c>
      <c r="R26" s="329">
        <v>284332</v>
      </c>
      <c r="S26" s="329">
        <v>229096.74100000001</v>
      </c>
      <c r="T26" s="329">
        <v>1631755.54</v>
      </c>
      <c r="U26" s="329">
        <v>414759</v>
      </c>
      <c r="V26" s="329">
        <v>486422</v>
      </c>
      <c r="W26" s="329">
        <v>445098.55499999999</v>
      </c>
      <c r="X26" s="329">
        <v>3306659.7110000001</v>
      </c>
      <c r="Y26" s="329">
        <v>12606</v>
      </c>
      <c r="Z26" s="329">
        <v>344812</v>
      </c>
      <c r="AA26" s="329">
        <v>230876.42199999999</v>
      </c>
      <c r="AB26" s="329">
        <v>94419.304000000004</v>
      </c>
      <c r="AC26" s="329">
        <v>1116</v>
      </c>
      <c r="AD26" s="329">
        <v>6951</v>
      </c>
      <c r="AE26" s="329">
        <v>83725.72</v>
      </c>
      <c r="AF26" s="329">
        <v>63785.627</v>
      </c>
    </row>
    <row r="27" spans="1:32" ht="21" customHeight="1">
      <c r="A27" s="791"/>
      <c r="B27" s="356" t="s">
        <v>418</v>
      </c>
      <c r="C27" s="329">
        <v>374036</v>
      </c>
      <c r="D27" s="329">
        <v>6219571.7769999998</v>
      </c>
      <c r="E27" s="329">
        <v>194224</v>
      </c>
      <c r="F27" s="329">
        <v>293002</v>
      </c>
      <c r="G27" s="329">
        <v>532832.20499999996</v>
      </c>
      <c r="H27" s="329">
        <v>4440211.7139999997</v>
      </c>
      <c r="I27" s="329">
        <v>4623</v>
      </c>
      <c r="J27" s="329">
        <v>43932</v>
      </c>
      <c r="K27" s="329">
        <v>259041.79399999999</v>
      </c>
      <c r="L27" s="329">
        <v>2339892.443</v>
      </c>
      <c r="M27" s="329">
        <v>189601</v>
      </c>
      <c r="N27" s="329">
        <v>249070</v>
      </c>
      <c r="O27" s="329">
        <v>273790.41100000002</v>
      </c>
      <c r="P27" s="329">
        <v>2100319.2710000002</v>
      </c>
      <c r="Q27" s="329">
        <v>58369</v>
      </c>
      <c r="R27" s="329">
        <v>106719</v>
      </c>
      <c r="S27" s="329">
        <v>91283.697</v>
      </c>
      <c r="T27" s="329">
        <v>641526.15300000005</v>
      </c>
      <c r="U27" s="329">
        <v>121364</v>
      </c>
      <c r="V27" s="329">
        <v>136077</v>
      </c>
      <c r="W27" s="329">
        <v>148983.60399999999</v>
      </c>
      <c r="X27" s="329">
        <v>1099888.8970000001</v>
      </c>
      <c r="Y27" s="329">
        <v>4102</v>
      </c>
      <c r="Z27" s="329">
        <v>100892</v>
      </c>
      <c r="AA27" s="329">
        <v>67832.298999999999</v>
      </c>
      <c r="AB27" s="329">
        <v>33371.942999999999</v>
      </c>
      <c r="AC27" s="329">
        <v>79</v>
      </c>
      <c r="AD27" s="329">
        <v>522</v>
      </c>
      <c r="AE27" s="329">
        <v>6511.79</v>
      </c>
      <c r="AF27" s="329">
        <v>4573.07</v>
      </c>
    </row>
    <row r="28" spans="1:32" ht="21" customHeight="1">
      <c r="A28" s="791"/>
      <c r="B28" s="479" t="s">
        <v>419</v>
      </c>
      <c r="C28" s="329">
        <v>476293</v>
      </c>
      <c r="D28" s="329">
        <v>5649117.3329999996</v>
      </c>
      <c r="E28" s="329">
        <v>248044</v>
      </c>
      <c r="F28" s="329">
        <v>382775</v>
      </c>
      <c r="G28" s="329">
        <v>490480.27600000001</v>
      </c>
      <c r="H28" s="329">
        <v>3853596.1490000002</v>
      </c>
      <c r="I28" s="329">
        <v>4179</v>
      </c>
      <c r="J28" s="329">
        <v>44776</v>
      </c>
      <c r="K28" s="329">
        <v>208951.99100000001</v>
      </c>
      <c r="L28" s="329">
        <v>1791810.96</v>
      </c>
      <c r="M28" s="329">
        <v>243865</v>
      </c>
      <c r="N28" s="329">
        <v>337999</v>
      </c>
      <c r="O28" s="329">
        <v>281528.28499999997</v>
      </c>
      <c r="P28" s="329">
        <v>2061785.189</v>
      </c>
      <c r="Q28" s="329">
        <v>74192</v>
      </c>
      <c r="R28" s="329">
        <v>117067</v>
      </c>
      <c r="S28" s="329">
        <v>88944.035999999993</v>
      </c>
      <c r="T28" s="329">
        <v>624796.71400000004</v>
      </c>
      <c r="U28" s="329">
        <v>153379</v>
      </c>
      <c r="V28" s="329">
        <v>178440</v>
      </c>
      <c r="W28" s="329">
        <v>152384.40100000001</v>
      </c>
      <c r="X28" s="329">
        <v>1112735.254</v>
      </c>
      <c r="Y28" s="329">
        <v>3729</v>
      </c>
      <c r="Z28" s="329">
        <v>109554</v>
      </c>
      <c r="AA28" s="329">
        <v>71702.455000000002</v>
      </c>
      <c r="AB28" s="329">
        <v>24565.384999999998</v>
      </c>
      <c r="AC28" s="329">
        <v>678</v>
      </c>
      <c r="AD28" s="329">
        <v>3927</v>
      </c>
      <c r="AE28" s="329">
        <v>45415.8</v>
      </c>
      <c r="AF28" s="329">
        <v>33423.830999999998</v>
      </c>
    </row>
    <row r="29" spans="1:32" ht="21" customHeight="1">
      <c r="A29" s="791"/>
      <c r="B29" s="24" t="s">
        <v>420</v>
      </c>
      <c r="C29" s="329">
        <v>137281</v>
      </c>
      <c r="D29" s="329">
        <v>1550816.8030000001</v>
      </c>
      <c r="E29" s="329">
        <v>73847</v>
      </c>
      <c r="F29" s="329">
        <v>116290</v>
      </c>
      <c r="G29" s="329">
        <v>146462.174</v>
      </c>
      <c r="H29" s="329">
        <v>1239425.1939999999</v>
      </c>
      <c r="I29" s="329">
        <v>1389</v>
      </c>
      <c r="J29" s="329">
        <v>9509</v>
      </c>
      <c r="K29" s="329">
        <v>66894.25</v>
      </c>
      <c r="L29" s="329">
        <v>599705.94900000002</v>
      </c>
      <c r="M29" s="329">
        <v>72458</v>
      </c>
      <c r="N29" s="329">
        <v>106781</v>
      </c>
      <c r="O29" s="329">
        <v>79567.923999999999</v>
      </c>
      <c r="P29" s="329">
        <v>639719.245</v>
      </c>
      <c r="Q29" s="329">
        <v>12145</v>
      </c>
      <c r="R29" s="329">
        <v>15693</v>
      </c>
      <c r="S29" s="329">
        <v>11840.276</v>
      </c>
      <c r="T29" s="329">
        <v>94731.12</v>
      </c>
      <c r="U29" s="329">
        <v>51126</v>
      </c>
      <c r="V29" s="329">
        <v>69646</v>
      </c>
      <c r="W29" s="329">
        <v>25041.677</v>
      </c>
      <c r="X29" s="329">
        <v>200593.26300000001</v>
      </c>
      <c r="Y29" s="329">
        <v>965</v>
      </c>
      <c r="Z29" s="329">
        <v>15594</v>
      </c>
      <c r="AA29" s="329">
        <v>10035.73</v>
      </c>
      <c r="AB29" s="329">
        <v>3324.49</v>
      </c>
      <c r="AC29" s="329">
        <v>163</v>
      </c>
      <c r="AD29" s="329">
        <v>1188</v>
      </c>
      <c r="AE29" s="329">
        <v>15928.42</v>
      </c>
      <c r="AF29" s="329">
        <v>12742.736000000001</v>
      </c>
    </row>
    <row r="30" spans="1:32" ht="21" customHeight="1">
      <c r="A30" s="791"/>
      <c r="B30" s="479" t="s">
        <v>421</v>
      </c>
      <c r="C30" s="329">
        <v>76422</v>
      </c>
      <c r="D30" s="329">
        <v>1726533.1769999999</v>
      </c>
      <c r="E30" s="329">
        <v>41732</v>
      </c>
      <c r="F30" s="329">
        <v>72542</v>
      </c>
      <c r="G30" s="329">
        <v>156634.886</v>
      </c>
      <c r="H30" s="329">
        <v>1326368.21</v>
      </c>
      <c r="I30" s="329">
        <v>1474</v>
      </c>
      <c r="J30" s="329">
        <v>15601</v>
      </c>
      <c r="K30" s="329">
        <v>88478.566000000006</v>
      </c>
      <c r="L30" s="329">
        <v>804307.24600000004</v>
      </c>
      <c r="M30" s="329">
        <v>40258</v>
      </c>
      <c r="N30" s="329">
        <v>56941</v>
      </c>
      <c r="O30" s="329">
        <v>68156.320000000007</v>
      </c>
      <c r="P30" s="329">
        <v>522060.96399999998</v>
      </c>
      <c r="Q30" s="329">
        <v>7701</v>
      </c>
      <c r="R30" s="329">
        <v>15615</v>
      </c>
      <c r="S30" s="329">
        <v>13594.546</v>
      </c>
      <c r="T30" s="329">
        <v>96544.232000000004</v>
      </c>
      <c r="U30" s="329">
        <v>26952</v>
      </c>
      <c r="V30" s="329">
        <v>30693</v>
      </c>
      <c r="W30" s="329">
        <v>39825.898999999998</v>
      </c>
      <c r="X30" s="329">
        <v>290118.13900000002</v>
      </c>
      <c r="Y30" s="329">
        <v>1332</v>
      </c>
      <c r="Z30" s="329">
        <v>36594</v>
      </c>
      <c r="AA30" s="329">
        <v>24852.263999999999</v>
      </c>
      <c r="AB30" s="329">
        <v>11508.183999999999</v>
      </c>
      <c r="AC30" s="329">
        <v>37</v>
      </c>
      <c r="AD30" s="329">
        <v>206</v>
      </c>
      <c r="AE30" s="329">
        <v>2376.7800000000002</v>
      </c>
      <c r="AF30" s="329">
        <v>1994.412</v>
      </c>
    </row>
    <row r="31" spans="1:32" ht="21" customHeight="1">
      <c r="A31" s="791"/>
      <c r="B31" s="479" t="s">
        <v>422</v>
      </c>
      <c r="C31" s="329">
        <v>60225</v>
      </c>
      <c r="D31" s="329">
        <v>911648.38199999998</v>
      </c>
      <c r="E31" s="329">
        <v>32204</v>
      </c>
      <c r="F31" s="329">
        <v>54130</v>
      </c>
      <c r="G31" s="329">
        <v>84166.418000000005</v>
      </c>
      <c r="H31" s="329">
        <v>676955.63699999999</v>
      </c>
      <c r="I31" s="329">
        <v>645</v>
      </c>
      <c r="J31" s="329">
        <v>8136</v>
      </c>
      <c r="K31" s="329">
        <v>36976.93</v>
      </c>
      <c r="L31" s="329">
        <v>322556.74200000003</v>
      </c>
      <c r="M31" s="329">
        <v>31559</v>
      </c>
      <c r="N31" s="329">
        <v>45994</v>
      </c>
      <c r="O31" s="329">
        <v>47189.487999999998</v>
      </c>
      <c r="P31" s="329">
        <v>354398.89500000002</v>
      </c>
      <c r="Q31" s="329">
        <v>6078</v>
      </c>
      <c r="R31" s="329">
        <v>10539</v>
      </c>
      <c r="S31" s="329">
        <v>8148.0619999999999</v>
      </c>
      <c r="T31" s="329">
        <v>57036.434000000001</v>
      </c>
      <c r="U31" s="329">
        <v>21918</v>
      </c>
      <c r="V31" s="329">
        <v>25397</v>
      </c>
      <c r="W31" s="329">
        <v>24036.032999999999</v>
      </c>
      <c r="X31" s="329">
        <v>171715.49100000001</v>
      </c>
      <c r="Y31" s="329">
        <v>623</v>
      </c>
      <c r="Z31" s="329">
        <v>20780</v>
      </c>
      <c r="AA31" s="329">
        <v>14282.882</v>
      </c>
      <c r="AB31" s="329">
        <v>4935.2920000000004</v>
      </c>
      <c r="AC31" s="329">
        <v>25</v>
      </c>
      <c r="AD31" s="329">
        <v>119</v>
      </c>
      <c r="AE31" s="329">
        <v>1433.13</v>
      </c>
      <c r="AF31" s="329">
        <v>1005.528</v>
      </c>
    </row>
    <row r="32" spans="1:32" ht="19.5" customHeight="1">
      <c r="A32" s="791"/>
      <c r="B32" s="24" t="s">
        <v>237</v>
      </c>
      <c r="C32" s="329">
        <v>41561</v>
      </c>
      <c r="D32" s="329">
        <v>915143.70400000003</v>
      </c>
      <c r="E32" s="329">
        <v>22636</v>
      </c>
      <c r="F32" s="329">
        <v>39871</v>
      </c>
      <c r="G32" s="329">
        <v>84650.061000000002</v>
      </c>
      <c r="H32" s="329">
        <v>707518.93400000001</v>
      </c>
      <c r="I32" s="329">
        <v>720</v>
      </c>
      <c r="J32" s="329">
        <v>8058</v>
      </c>
      <c r="K32" s="329">
        <v>44961.392</v>
      </c>
      <c r="L32" s="329">
        <v>404568.73</v>
      </c>
      <c r="M32" s="329">
        <v>21916</v>
      </c>
      <c r="N32" s="329">
        <v>31813</v>
      </c>
      <c r="O32" s="329">
        <v>39688.669000000002</v>
      </c>
      <c r="P32" s="329">
        <v>302950.20400000003</v>
      </c>
      <c r="Q32" s="329">
        <v>3763</v>
      </c>
      <c r="R32" s="329">
        <v>7313</v>
      </c>
      <c r="S32" s="329">
        <v>6031.9070000000002</v>
      </c>
      <c r="T32" s="329">
        <v>42443.080999999998</v>
      </c>
      <c r="U32" s="329">
        <v>15110</v>
      </c>
      <c r="V32" s="329">
        <v>17308</v>
      </c>
      <c r="W32" s="329">
        <v>21641.437000000002</v>
      </c>
      <c r="X32" s="329">
        <v>156506.63500000001</v>
      </c>
      <c r="Y32" s="329">
        <v>640</v>
      </c>
      <c r="Z32" s="329">
        <v>19613</v>
      </c>
      <c r="AA32" s="329">
        <v>13472.35</v>
      </c>
      <c r="AB32" s="329">
        <v>5699.4579999999996</v>
      </c>
      <c r="AC32" s="329">
        <v>52</v>
      </c>
      <c r="AD32" s="329">
        <v>370</v>
      </c>
      <c r="AE32" s="329">
        <v>4149.7</v>
      </c>
      <c r="AF32" s="329">
        <v>2975.596</v>
      </c>
    </row>
    <row r="33" spans="1:32" ht="19.5" customHeight="1">
      <c r="A33" s="792"/>
      <c r="B33" s="411" t="s">
        <v>405</v>
      </c>
      <c r="C33" s="329">
        <v>68599</v>
      </c>
      <c r="D33" s="329">
        <v>1632225.838</v>
      </c>
      <c r="E33" s="329">
        <v>37795</v>
      </c>
      <c r="F33" s="329">
        <v>72235</v>
      </c>
      <c r="G33" s="329">
        <v>140584.272</v>
      </c>
      <c r="H33" s="329">
        <v>1264360.9939999999</v>
      </c>
      <c r="I33" s="329">
        <v>1292</v>
      </c>
      <c r="J33" s="329">
        <v>16841</v>
      </c>
      <c r="K33" s="329">
        <v>82653.483999999997</v>
      </c>
      <c r="L33" s="329">
        <v>774441.79599999997</v>
      </c>
      <c r="M33" s="329">
        <v>36503</v>
      </c>
      <c r="N33" s="329">
        <v>55394</v>
      </c>
      <c r="O33" s="329">
        <v>57930.788</v>
      </c>
      <c r="P33" s="329">
        <v>489919.19799999997</v>
      </c>
      <c r="Q33" s="329">
        <v>5812</v>
      </c>
      <c r="R33" s="329">
        <v>11386</v>
      </c>
      <c r="S33" s="329">
        <v>9254.2170000000006</v>
      </c>
      <c r="T33" s="329">
        <v>74677.805999999997</v>
      </c>
      <c r="U33" s="329">
        <v>24910</v>
      </c>
      <c r="V33" s="329">
        <v>28861</v>
      </c>
      <c r="W33" s="329">
        <v>33185.504000000001</v>
      </c>
      <c r="X33" s="329">
        <v>275102.03200000001</v>
      </c>
      <c r="Y33" s="329">
        <v>1215</v>
      </c>
      <c r="Z33" s="329">
        <v>41785</v>
      </c>
      <c r="AA33" s="329">
        <v>28698.441999999999</v>
      </c>
      <c r="AB33" s="329">
        <v>11014.552</v>
      </c>
      <c r="AC33" s="329">
        <v>82</v>
      </c>
      <c r="AD33" s="329">
        <v>619</v>
      </c>
      <c r="AE33" s="329">
        <v>7910.1</v>
      </c>
      <c r="AF33" s="329">
        <v>7070.4539999999997</v>
      </c>
    </row>
    <row r="34" spans="1:32" ht="19.5" customHeight="1">
      <c r="A34" s="768" t="s">
        <v>457</v>
      </c>
      <c r="B34" s="23" t="s">
        <v>526</v>
      </c>
      <c r="C34" s="386">
        <v>99798976</v>
      </c>
      <c r="D34" s="386">
        <v>1085835977.1270001</v>
      </c>
      <c r="E34" s="386">
        <v>52587172</v>
      </c>
      <c r="F34" s="386">
        <v>76560527</v>
      </c>
      <c r="G34" s="386">
        <v>94758850.474000007</v>
      </c>
      <c r="H34" s="386">
        <v>745452332.76800001</v>
      </c>
      <c r="I34" s="386">
        <v>694840</v>
      </c>
      <c r="J34" s="386">
        <v>5648901</v>
      </c>
      <c r="K34" s="386">
        <v>34398295.307999998</v>
      </c>
      <c r="L34" s="386">
        <v>296251116.26200002</v>
      </c>
      <c r="M34" s="386">
        <v>51892332</v>
      </c>
      <c r="N34" s="386">
        <v>70911626</v>
      </c>
      <c r="O34" s="386">
        <v>60360555.166000001</v>
      </c>
      <c r="P34" s="386">
        <v>449201216.50599998</v>
      </c>
      <c r="Q34" s="386">
        <v>14993676</v>
      </c>
      <c r="R34" s="386">
        <v>22337867</v>
      </c>
      <c r="S34" s="386">
        <v>17274867.43</v>
      </c>
      <c r="T34" s="386">
        <v>122601016.125</v>
      </c>
      <c r="U34" s="386">
        <v>32133197</v>
      </c>
      <c r="V34" s="386">
        <v>38023385</v>
      </c>
      <c r="W34" s="386">
        <v>28629613.335000001</v>
      </c>
      <c r="X34" s="386">
        <v>210633516.37099999</v>
      </c>
      <c r="Y34" s="386">
        <v>592447</v>
      </c>
      <c r="Z34" s="386">
        <v>12503841</v>
      </c>
      <c r="AA34" s="386">
        <v>8194938.2139999997</v>
      </c>
      <c r="AB34" s="386">
        <v>2612264.0320000001</v>
      </c>
      <c r="AC34" s="386">
        <v>84931</v>
      </c>
      <c r="AD34" s="386">
        <v>510853</v>
      </c>
      <c r="AE34" s="386">
        <v>6156500.8300000001</v>
      </c>
      <c r="AF34" s="386">
        <v>4536847.8310000002</v>
      </c>
    </row>
    <row r="35" spans="1:32" ht="21" customHeight="1">
      <c r="A35" s="791"/>
      <c r="B35" s="356" t="s">
        <v>418</v>
      </c>
      <c r="C35" s="329">
        <v>50394497</v>
      </c>
      <c r="D35" s="329">
        <v>566084799.11600006</v>
      </c>
      <c r="E35" s="329">
        <v>26651030</v>
      </c>
      <c r="F35" s="329">
        <v>37886401</v>
      </c>
      <c r="G35" s="329">
        <v>49169055.538999997</v>
      </c>
      <c r="H35" s="329">
        <v>381957355.61900002</v>
      </c>
      <c r="I35" s="329">
        <v>345986</v>
      </c>
      <c r="J35" s="329">
        <v>2621473</v>
      </c>
      <c r="K35" s="329">
        <v>17006095.331999999</v>
      </c>
      <c r="L35" s="329">
        <v>145372242.09400001</v>
      </c>
      <c r="M35" s="329">
        <v>26305044</v>
      </c>
      <c r="N35" s="329">
        <v>35264928</v>
      </c>
      <c r="O35" s="329">
        <v>32162960.206999999</v>
      </c>
      <c r="P35" s="329">
        <v>236585113.52500001</v>
      </c>
      <c r="Q35" s="329">
        <v>7900701</v>
      </c>
      <c r="R35" s="329">
        <v>12429422</v>
      </c>
      <c r="S35" s="329">
        <v>9634362.8310000002</v>
      </c>
      <c r="T35" s="329">
        <v>67655643.466999993</v>
      </c>
      <c r="U35" s="329">
        <v>15830709</v>
      </c>
      <c r="V35" s="329">
        <v>18114214</v>
      </c>
      <c r="W35" s="329">
        <v>15726458.373</v>
      </c>
      <c r="X35" s="329">
        <v>114560969.307</v>
      </c>
      <c r="Y35" s="329">
        <v>301444</v>
      </c>
      <c r="Z35" s="329">
        <v>5783557</v>
      </c>
      <c r="AA35" s="329">
        <v>3809647.3059999999</v>
      </c>
      <c r="AB35" s="329">
        <v>1194652.598</v>
      </c>
      <c r="AC35" s="329">
        <v>12057</v>
      </c>
      <c r="AD35" s="329">
        <v>80777</v>
      </c>
      <c r="AE35" s="329">
        <v>990534.18</v>
      </c>
      <c r="AF35" s="329">
        <v>716178.125</v>
      </c>
    </row>
    <row r="36" spans="1:32" ht="21" customHeight="1">
      <c r="A36" s="791"/>
      <c r="B36" s="479" t="s">
        <v>419</v>
      </c>
      <c r="C36" s="329">
        <v>32334020</v>
      </c>
      <c r="D36" s="329">
        <v>320186132.903</v>
      </c>
      <c r="E36" s="329">
        <v>16752528</v>
      </c>
      <c r="F36" s="329">
        <v>24252955</v>
      </c>
      <c r="G36" s="329">
        <v>27132774.912999999</v>
      </c>
      <c r="H36" s="329">
        <v>208916362.178</v>
      </c>
      <c r="I36" s="329">
        <v>192200</v>
      </c>
      <c r="J36" s="329">
        <v>1882650</v>
      </c>
      <c r="K36" s="329">
        <v>9547845.8499999996</v>
      </c>
      <c r="L36" s="329">
        <v>80849760.423999995</v>
      </c>
      <c r="M36" s="329">
        <v>16560328</v>
      </c>
      <c r="N36" s="329">
        <v>22370305</v>
      </c>
      <c r="O36" s="329">
        <v>17584929.063000001</v>
      </c>
      <c r="P36" s="329">
        <v>128066601.75399999</v>
      </c>
      <c r="Q36" s="329">
        <v>5520282</v>
      </c>
      <c r="R36" s="329">
        <v>7878108</v>
      </c>
      <c r="S36" s="329">
        <v>6043566.6869999999</v>
      </c>
      <c r="T36" s="329">
        <v>42486711.294</v>
      </c>
      <c r="U36" s="329">
        <v>10010540</v>
      </c>
      <c r="V36" s="329">
        <v>11541703</v>
      </c>
      <c r="W36" s="329">
        <v>9024414.7339999992</v>
      </c>
      <c r="X36" s="329">
        <v>65500706.133000001</v>
      </c>
      <c r="Y36" s="329">
        <v>171928</v>
      </c>
      <c r="Z36" s="329">
        <v>4473803</v>
      </c>
      <c r="AA36" s="329">
        <v>2908231.6290000002</v>
      </c>
      <c r="AB36" s="329">
        <v>937991.65899999999</v>
      </c>
      <c r="AC36" s="329">
        <v>50670</v>
      </c>
      <c r="AD36" s="329">
        <v>290020</v>
      </c>
      <c r="AE36" s="329">
        <v>3320893.37</v>
      </c>
      <c r="AF36" s="329">
        <v>2344361.639</v>
      </c>
    </row>
    <row r="37" spans="1:32" ht="21" customHeight="1">
      <c r="A37" s="791"/>
      <c r="B37" s="24" t="s">
        <v>420</v>
      </c>
      <c r="C37" s="329">
        <v>14076327</v>
      </c>
      <c r="D37" s="329">
        <v>149052499.648</v>
      </c>
      <c r="E37" s="329">
        <v>7589845</v>
      </c>
      <c r="F37" s="329">
        <v>11806836</v>
      </c>
      <c r="G37" s="329">
        <v>13956285.982000001</v>
      </c>
      <c r="H37" s="329">
        <v>117154692.939</v>
      </c>
      <c r="I37" s="329">
        <v>126090</v>
      </c>
      <c r="J37" s="329">
        <v>790668</v>
      </c>
      <c r="K37" s="329">
        <v>5813230.6160000004</v>
      </c>
      <c r="L37" s="329">
        <v>51897472.030000001</v>
      </c>
      <c r="M37" s="329">
        <v>7463755</v>
      </c>
      <c r="N37" s="329">
        <v>11016168</v>
      </c>
      <c r="O37" s="329">
        <v>8143055.3660000004</v>
      </c>
      <c r="P37" s="329">
        <v>65257220.909000002</v>
      </c>
      <c r="Q37" s="329">
        <v>1198224</v>
      </c>
      <c r="R37" s="329">
        <v>1398177</v>
      </c>
      <c r="S37" s="329">
        <v>1111315.1089999999</v>
      </c>
      <c r="T37" s="329">
        <v>8902736.9649999999</v>
      </c>
      <c r="U37" s="329">
        <v>5268867</v>
      </c>
      <c r="V37" s="329">
        <v>7195799</v>
      </c>
      <c r="W37" s="329">
        <v>2671518.497</v>
      </c>
      <c r="X37" s="329">
        <v>21452459.588</v>
      </c>
      <c r="Y37" s="329">
        <v>90014</v>
      </c>
      <c r="Z37" s="329">
        <v>1356122</v>
      </c>
      <c r="AA37" s="329">
        <v>875898.321</v>
      </c>
      <c r="AB37" s="329">
        <v>282622.09100000001</v>
      </c>
      <c r="AC37" s="329">
        <v>19391</v>
      </c>
      <c r="AD37" s="329">
        <v>117839</v>
      </c>
      <c r="AE37" s="329">
        <v>1572579.71</v>
      </c>
      <c r="AF37" s="329">
        <v>1259988.0649999999</v>
      </c>
    </row>
    <row r="38" spans="1:32" ht="21" customHeight="1">
      <c r="A38" s="791"/>
      <c r="B38" s="479" t="s">
        <v>421</v>
      </c>
      <c r="C38" s="329">
        <v>1147576</v>
      </c>
      <c r="D38" s="329">
        <v>16972589.977000002</v>
      </c>
      <c r="E38" s="329">
        <v>607479</v>
      </c>
      <c r="F38" s="329">
        <v>917583</v>
      </c>
      <c r="G38" s="329">
        <v>1559045.148</v>
      </c>
      <c r="H38" s="329">
        <v>12414507.375</v>
      </c>
      <c r="I38" s="329">
        <v>9700</v>
      </c>
      <c r="J38" s="329">
        <v>82459</v>
      </c>
      <c r="K38" s="329">
        <v>643272.11100000003</v>
      </c>
      <c r="L38" s="329">
        <v>5580642.9309999999</v>
      </c>
      <c r="M38" s="329">
        <v>597779</v>
      </c>
      <c r="N38" s="329">
        <v>835124</v>
      </c>
      <c r="O38" s="329">
        <v>915773.03700000001</v>
      </c>
      <c r="P38" s="329">
        <v>6833864.4440000001</v>
      </c>
      <c r="Q38" s="329">
        <v>157153</v>
      </c>
      <c r="R38" s="329">
        <v>259855</v>
      </c>
      <c r="S38" s="329">
        <v>198182.71900000001</v>
      </c>
      <c r="T38" s="329">
        <v>1394862.932</v>
      </c>
      <c r="U38" s="329">
        <v>382512</v>
      </c>
      <c r="V38" s="329">
        <v>431249</v>
      </c>
      <c r="W38" s="329">
        <v>430603.45699999999</v>
      </c>
      <c r="X38" s="329">
        <v>3091585.6549999998</v>
      </c>
      <c r="Y38" s="329">
        <v>9188</v>
      </c>
      <c r="Z38" s="329">
        <v>193571</v>
      </c>
      <c r="AA38" s="329">
        <v>131212.34700000001</v>
      </c>
      <c r="AB38" s="329">
        <v>41905.822999999997</v>
      </c>
      <c r="AC38" s="329">
        <v>432</v>
      </c>
      <c r="AD38" s="329">
        <v>3263</v>
      </c>
      <c r="AE38" s="329">
        <v>41737.449999999997</v>
      </c>
      <c r="AF38" s="329">
        <v>29728.191999999999</v>
      </c>
    </row>
    <row r="39" spans="1:32" ht="21" customHeight="1">
      <c r="A39" s="791"/>
      <c r="B39" s="479" t="s">
        <v>422</v>
      </c>
      <c r="C39" s="329">
        <v>671095</v>
      </c>
      <c r="D39" s="329">
        <v>10587125.768999999</v>
      </c>
      <c r="E39" s="329">
        <v>353123</v>
      </c>
      <c r="F39" s="329">
        <v>590370</v>
      </c>
      <c r="G39" s="329">
        <v>962849.97699999996</v>
      </c>
      <c r="H39" s="329">
        <v>7772059.3880000003</v>
      </c>
      <c r="I39" s="329">
        <v>6480</v>
      </c>
      <c r="J39" s="329">
        <v>82377</v>
      </c>
      <c r="K39" s="329">
        <v>425284.58500000002</v>
      </c>
      <c r="L39" s="329">
        <v>3725991.8810000001</v>
      </c>
      <c r="M39" s="329">
        <v>346643</v>
      </c>
      <c r="N39" s="329">
        <v>507993</v>
      </c>
      <c r="O39" s="329">
        <v>537565.39199999999</v>
      </c>
      <c r="P39" s="329">
        <v>4046067.5070000002</v>
      </c>
      <c r="Q39" s="329">
        <v>86583</v>
      </c>
      <c r="R39" s="329">
        <v>145736</v>
      </c>
      <c r="S39" s="329">
        <v>111103.211</v>
      </c>
      <c r="T39" s="329">
        <v>779301.50899999996</v>
      </c>
      <c r="U39" s="329">
        <v>230494</v>
      </c>
      <c r="V39" s="329">
        <v>266200</v>
      </c>
      <c r="W39" s="329">
        <v>266892.08100000001</v>
      </c>
      <c r="X39" s="329">
        <v>1931041.9720000001</v>
      </c>
      <c r="Y39" s="329">
        <v>6165</v>
      </c>
      <c r="Z39" s="329">
        <v>211399</v>
      </c>
      <c r="AA39" s="329">
        <v>142326.20300000001</v>
      </c>
      <c r="AB39" s="329">
        <v>48706.292999999998</v>
      </c>
      <c r="AC39" s="329">
        <v>895</v>
      </c>
      <c r="AD39" s="329">
        <v>6807</v>
      </c>
      <c r="AE39" s="329">
        <v>78689.600000000006</v>
      </c>
      <c r="AF39" s="329">
        <v>56016.607000000004</v>
      </c>
    </row>
    <row r="40" spans="1:32" ht="19.5" customHeight="1">
      <c r="A40" s="791"/>
      <c r="B40" s="24" t="s">
        <v>237</v>
      </c>
      <c r="C40" s="329">
        <v>250642</v>
      </c>
      <c r="D40" s="329">
        <v>4361021.42</v>
      </c>
      <c r="E40" s="329">
        <v>133012</v>
      </c>
      <c r="F40" s="329">
        <v>209466</v>
      </c>
      <c r="G40" s="329">
        <v>410143.31199999998</v>
      </c>
      <c r="H40" s="329">
        <v>3265899.986</v>
      </c>
      <c r="I40" s="329">
        <v>2572</v>
      </c>
      <c r="J40" s="329">
        <v>25532</v>
      </c>
      <c r="K40" s="329">
        <v>181122.87299999999</v>
      </c>
      <c r="L40" s="329">
        <v>1557290.33</v>
      </c>
      <c r="M40" s="329">
        <v>130440</v>
      </c>
      <c r="N40" s="329">
        <v>183934</v>
      </c>
      <c r="O40" s="329">
        <v>229020.43900000001</v>
      </c>
      <c r="P40" s="329">
        <v>1708609.656</v>
      </c>
      <c r="Q40" s="329">
        <v>33271</v>
      </c>
      <c r="R40" s="329">
        <v>55342</v>
      </c>
      <c r="S40" s="329">
        <v>40849.178</v>
      </c>
      <c r="T40" s="329">
        <v>287462.69799999997</v>
      </c>
      <c r="U40" s="329">
        <v>84201</v>
      </c>
      <c r="V40" s="329">
        <v>95808</v>
      </c>
      <c r="W40" s="329">
        <v>108988.69</v>
      </c>
      <c r="X40" s="329">
        <v>779581.93799999997</v>
      </c>
      <c r="Y40" s="329">
        <v>2441</v>
      </c>
      <c r="Z40" s="329">
        <v>61808</v>
      </c>
      <c r="AA40" s="329">
        <v>41557.300999999999</v>
      </c>
      <c r="AB40" s="329">
        <v>13118.540999999999</v>
      </c>
      <c r="AC40" s="329">
        <v>158</v>
      </c>
      <c r="AD40" s="329">
        <v>1441</v>
      </c>
      <c r="AE40" s="329">
        <v>19732.84</v>
      </c>
      <c r="AF40" s="329">
        <v>14958.257</v>
      </c>
    </row>
    <row r="41" spans="1:32" ht="19.5" customHeight="1">
      <c r="A41" s="792"/>
      <c r="B41" s="411" t="s">
        <v>405</v>
      </c>
      <c r="C41" s="330">
        <v>924819</v>
      </c>
      <c r="D41" s="330">
        <v>18591808.294</v>
      </c>
      <c r="E41" s="330">
        <v>500155</v>
      </c>
      <c r="F41" s="330">
        <v>896916</v>
      </c>
      <c r="G41" s="330">
        <v>1568695.6029999999</v>
      </c>
      <c r="H41" s="330">
        <v>13971455.283</v>
      </c>
      <c r="I41" s="330">
        <v>11812</v>
      </c>
      <c r="J41" s="330">
        <v>163742</v>
      </c>
      <c r="K41" s="330">
        <v>781443.94099999999</v>
      </c>
      <c r="L41" s="330">
        <v>7267716.5719999997</v>
      </c>
      <c r="M41" s="330">
        <v>488343</v>
      </c>
      <c r="N41" s="330">
        <v>733174</v>
      </c>
      <c r="O41" s="330">
        <v>787251.66200000001</v>
      </c>
      <c r="P41" s="330">
        <v>6703738.7110000001</v>
      </c>
      <c r="Q41" s="330">
        <v>97462</v>
      </c>
      <c r="R41" s="330">
        <v>171227</v>
      </c>
      <c r="S41" s="330">
        <v>135487.69500000001</v>
      </c>
      <c r="T41" s="330">
        <v>1094297.26</v>
      </c>
      <c r="U41" s="330">
        <v>325874</v>
      </c>
      <c r="V41" s="330">
        <v>378412</v>
      </c>
      <c r="W41" s="330">
        <v>400737.50300000003</v>
      </c>
      <c r="X41" s="330">
        <v>3317171.7779999999</v>
      </c>
      <c r="Y41" s="330">
        <v>11267</v>
      </c>
      <c r="Z41" s="330">
        <v>423581</v>
      </c>
      <c r="AA41" s="330">
        <v>286065.10700000002</v>
      </c>
      <c r="AB41" s="330">
        <v>93267.027000000002</v>
      </c>
      <c r="AC41" s="330">
        <v>1328</v>
      </c>
      <c r="AD41" s="330">
        <v>10706</v>
      </c>
      <c r="AE41" s="330">
        <v>132333.68</v>
      </c>
      <c r="AF41" s="330">
        <v>115616.946</v>
      </c>
    </row>
    <row r="42" spans="1:32" ht="21" customHeight="1">
      <c r="A42" s="768" t="s">
        <v>458</v>
      </c>
      <c r="B42" s="23" t="s">
        <v>526</v>
      </c>
      <c r="C42" s="329">
        <v>323915726</v>
      </c>
      <c r="D42" s="329">
        <v>3686632267.855</v>
      </c>
      <c r="E42" s="329">
        <v>168331535</v>
      </c>
      <c r="F42" s="329">
        <v>246101333</v>
      </c>
      <c r="G42" s="329">
        <v>320415609.02200001</v>
      </c>
      <c r="H42" s="329">
        <v>2532362831.441</v>
      </c>
      <c r="I42" s="329">
        <v>2146279</v>
      </c>
      <c r="J42" s="329">
        <v>17920787</v>
      </c>
      <c r="K42" s="329">
        <v>116389593.37800001</v>
      </c>
      <c r="L42" s="329">
        <v>1009787251.967</v>
      </c>
      <c r="M42" s="329">
        <v>166185256</v>
      </c>
      <c r="N42" s="329">
        <v>228180546</v>
      </c>
      <c r="O42" s="329">
        <v>204026015.64399999</v>
      </c>
      <c r="P42" s="329">
        <v>1522575579.474</v>
      </c>
      <c r="Q42" s="329">
        <v>50071703</v>
      </c>
      <c r="R42" s="329">
        <v>76847350</v>
      </c>
      <c r="S42" s="329">
        <v>60081359.232000001</v>
      </c>
      <c r="T42" s="329">
        <v>425720883.315</v>
      </c>
      <c r="U42" s="329">
        <v>105219392</v>
      </c>
      <c r="V42" s="329">
        <v>123075256</v>
      </c>
      <c r="W42" s="329">
        <v>96019839.996000007</v>
      </c>
      <c r="X42" s="329">
        <v>704715574.00699997</v>
      </c>
      <c r="Y42" s="329">
        <v>1875982</v>
      </c>
      <c r="Z42" s="329">
        <v>40269341</v>
      </c>
      <c r="AA42" s="329">
        <v>26527705.166999999</v>
      </c>
      <c r="AB42" s="329">
        <v>8527016.2949999999</v>
      </c>
      <c r="AC42" s="329">
        <v>293096</v>
      </c>
      <c r="AD42" s="329">
        <v>1749294</v>
      </c>
      <c r="AE42" s="329">
        <v>20784633.965</v>
      </c>
      <c r="AF42" s="329">
        <v>15305962.797</v>
      </c>
    </row>
    <row r="43" spans="1:32" ht="21" customHeight="1">
      <c r="A43" s="791"/>
      <c r="B43" s="356" t="s">
        <v>418</v>
      </c>
      <c r="C43" s="329">
        <v>162327319</v>
      </c>
      <c r="D43" s="329">
        <v>1896732761.4419999</v>
      </c>
      <c r="E43" s="329">
        <v>84000851</v>
      </c>
      <c r="F43" s="329">
        <v>119633212</v>
      </c>
      <c r="G43" s="329">
        <v>163699012.764</v>
      </c>
      <c r="H43" s="329">
        <v>1281843796.49</v>
      </c>
      <c r="I43" s="329">
        <v>1049141</v>
      </c>
      <c r="J43" s="329">
        <v>8112899</v>
      </c>
      <c r="K43" s="329">
        <v>57276020.836999997</v>
      </c>
      <c r="L43" s="329">
        <v>494952657.23500001</v>
      </c>
      <c r="M43" s="329">
        <v>82951710</v>
      </c>
      <c r="N43" s="329">
        <v>111520313</v>
      </c>
      <c r="O43" s="329">
        <v>106422991.927</v>
      </c>
      <c r="P43" s="329">
        <v>786891139.255</v>
      </c>
      <c r="Q43" s="329">
        <v>26575545</v>
      </c>
      <c r="R43" s="329">
        <v>42954662</v>
      </c>
      <c r="S43" s="329">
        <v>33873681.598999999</v>
      </c>
      <c r="T43" s="329">
        <v>237842325.398</v>
      </c>
      <c r="U43" s="329">
        <v>51705649</v>
      </c>
      <c r="V43" s="329">
        <v>58884768</v>
      </c>
      <c r="W43" s="329">
        <v>50958480.737999998</v>
      </c>
      <c r="X43" s="329">
        <v>370691180.45499998</v>
      </c>
      <c r="Y43" s="329">
        <v>936361</v>
      </c>
      <c r="Z43" s="329">
        <v>18090170</v>
      </c>
      <c r="AA43" s="329">
        <v>11981230.5</v>
      </c>
      <c r="AB43" s="329">
        <v>3814437.4619999998</v>
      </c>
      <c r="AC43" s="329">
        <v>45274</v>
      </c>
      <c r="AD43" s="329">
        <v>295470</v>
      </c>
      <c r="AE43" s="329">
        <v>3520123.9350000001</v>
      </c>
      <c r="AF43" s="329">
        <v>2541021.6370000001</v>
      </c>
    </row>
    <row r="44" spans="1:32" ht="21" customHeight="1">
      <c r="A44" s="791"/>
      <c r="B44" s="479" t="s">
        <v>419</v>
      </c>
      <c r="C44" s="329">
        <v>104739853</v>
      </c>
      <c r="D44" s="329">
        <v>1053275032.763</v>
      </c>
      <c r="E44" s="329">
        <v>54026854</v>
      </c>
      <c r="F44" s="329">
        <v>78742441</v>
      </c>
      <c r="G44" s="329">
        <v>89547510.599999994</v>
      </c>
      <c r="H44" s="329">
        <v>688760753.66400003</v>
      </c>
      <c r="I44" s="329">
        <v>592141</v>
      </c>
      <c r="J44" s="329">
        <v>5652740</v>
      </c>
      <c r="K44" s="329">
        <v>30264994.620000001</v>
      </c>
      <c r="L44" s="329">
        <v>256264257.39399999</v>
      </c>
      <c r="M44" s="329">
        <v>53434713</v>
      </c>
      <c r="N44" s="329">
        <v>73089701</v>
      </c>
      <c r="O44" s="329">
        <v>59282515.979999997</v>
      </c>
      <c r="P44" s="329">
        <v>432496496.26999998</v>
      </c>
      <c r="Q44" s="329">
        <v>17674431</v>
      </c>
      <c r="R44" s="329">
        <v>25668492</v>
      </c>
      <c r="S44" s="329">
        <v>19724433.421</v>
      </c>
      <c r="T44" s="329">
        <v>138479100.042</v>
      </c>
      <c r="U44" s="329">
        <v>32865931</v>
      </c>
      <c r="V44" s="329">
        <v>37861105</v>
      </c>
      <c r="W44" s="329">
        <v>29766084.835999999</v>
      </c>
      <c r="X44" s="329">
        <v>215471727.90700001</v>
      </c>
      <c r="Y44" s="329">
        <v>526228</v>
      </c>
      <c r="Z44" s="329">
        <v>13305822</v>
      </c>
      <c r="AA44" s="329">
        <v>8653764.9379999992</v>
      </c>
      <c r="AB44" s="329">
        <v>2821717.8080000002</v>
      </c>
      <c r="AC44" s="329">
        <v>172637</v>
      </c>
      <c r="AD44" s="329">
        <v>967509</v>
      </c>
      <c r="AE44" s="329">
        <v>10957666.115</v>
      </c>
      <c r="AF44" s="329">
        <v>7741733.3420000002</v>
      </c>
    </row>
    <row r="45" spans="1:32" ht="21" customHeight="1">
      <c r="A45" s="791"/>
      <c r="B45" s="24" t="s">
        <v>420</v>
      </c>
      <c r="C45" s="329">
        <v>35132739</v>
      </c>
      <c r="D45" s="329">
        <v>374397548.96700001</v>
      </c>
      <c r="E45" s="329">
        <v>18795817</v>
      </c>
      <c r="F45" s="329">
        <v>29006023</v>
      </c>
      <c r="G45" s="329">
        <v>34860995.317000002</v>
      </c>
      <c r="H45" s="329">
        <v>292749334.65600002</v>
      </c>
      <c r="I45" s="329">
        <v>293541</v>
      </c>
      <c r="J45" s="329">
        <v>1886824</v>
      </c>
      <c r="K45" s="329">
        <v>14363929.700999999</v>
      </c>
      <c r="L45" s="329">
        <v>128462708.352</v>
      </c>
      <c r="M45" s="329">
        <v>18502276</v>
      </c>
      <c r="N45" s="329">
        <v>27119199</v>
      </c>
      <c r="O45" s="329">
        <v>20497065.616</v>
      </c>
      <c r="P45" s="329">
        <v>164286626.30399999</v>
      </c>
      <c r="Q45" s="329">
        <v>3122470</v>
      </c>
      <c r="R45" s="329">
        <v>3683794</v>
      </c>
      <c r="S45" s="329">
        <v>3007000.7220000001</v>
      </c>
      <c r="T45" s="329">
        <v>24083242.258000001</v>
      </c>
      <c r="U45" s="329">
        <v>13158289</v>
      </c>
      <c r="V45" s="329">
        <v>17798976</v>
      </c>
      <c r="W45" s="329">
        <v>6642721.9910000004</v>
      </c>
      <c r="X45" s="329">
        <v>53346612.259000003</v>
      </c>
      <c r="Y45" s="329">
        <v>213158</v>
      </c>
      <c r="Z45" s="329">
        <v>3360195</v>
      </c>
      <c r="AA45" s="329">
        <v>2165916.9879999999</v>
      </c>
      <c r="AB45" s="329">
        <v>694903.93799999997</v>
      </c>
      <c r="AC45" s="329">
        <v>56163</v>
      </c>
      <c r="AD45" s="329">
        <v>329980</v>
      </c>
      <c r="AE45" s="329">
        <v>4402411.8849999998</v>
      </c>
      <c r="AF45" s="329">
        <v>3523455.8560000001</v>
      </c>
    </row>
    <row r="46" spans="1:32" ht="21" customHeight="1">
      <c r="A46" s="791"/>
      <c r="B46" s="479" t="s">
        <v>421</v>
      </c>
      <c r="C46" s="329">
        <v>8792647</v>
      </c>
      <c r="D46" s="329">
        <v>137653930.48199999</v>
      </c>
      <c r="E46" s="329">
        <v>4658164</v>
      </c>
      <c r="F46" s="329">
        <v>7230559</v>
      </c>
      <c r="G46" s="329">
        <v>12603450.602</v>
      </c>
      <c r="H46" s="329">
        <v>102277374.858</v>
      </c>
      <c r="I46" s="329">
        <v>80127</v>
      </c>
      <c r="J46" s="329">
        <v>737400</v>
      </c>
      <c r="K46" s="329">
        <v>5529783.8640000001</v>
      </c>
      <c r="L46" s="329">
        <v>49133222.177000001</v>
      </c>
      <c r="M46" s="329">
        <v>4578037</v>
      </c>
      <c r="N46" s="329">
        <v>6493159</v>
      </c>
      <c r="O46" s="329">
        <v>7073666.7379999999</v>
      </c>
      <c r="P46" s="329">
        <v>53144152.681000002</v>
      </c>
      <c r="Q46" s="329">
        <v>1135263</v>
      </c>
      <c r="R46" s="329">
        <v>1914478</v>
      </c>
      <c r="S46" s="329">
        <v>1475369.9509999999</v>
      </c>
      <c r="T46" s="329">
        <v>10361488.588</v>
      </c>
      <c r="U46" s="329">
        <v>2995343</v>
      </c>
      <c r="V46" s="329">
        <v>3373208</v>
      </c>
      <c r="W46" s="329">
        <v>3374208.6910000001</v>
      </c>
      <c r="X46" s="329">
        <v>24372476.739</v>
      </c>
      <c r="Y46" s="329">
        <v>75728</v>
      </c>
      <c r="Z46" s="329">
        <v>1731951</v>
      </c>
      <c r="AA46" s="329">
        <v>1171363.8899999999</v>
      </c>
      <c r="AB46" s="329">
        <v>371979.266</v>
      </c>
      <c r="AC46" s="329">
        <v>3877</v>
      </c>
      <c r="AD46" s="329">
        <v>30066</v>
      </c>
      <c r="AE46" s="329">
        <v>369196.9</v>
      </c>
      <c r="AF46" s="329">
        <v>270611.03100000002</v>
      </c>
    </row>
    <row r="47" spans="1:32" ht="21" customHeight="1">
      <c r="A47" s="791"/>
      <c r="B47" s="479" t="s">
        <v>422</v>
      </c>
      <c r="C47" s="329">
        <v>4386577</v>
      </c>
      <c r="D47" s="329">
        <v>65099118.704000004</v>
      </c>
      <c r="E47" s="329">
        <v>2293949</v>
      </c>
      <c r="F47" s="329">
        <v>3774575</v>
      </c>
      <c r="G47" s="329">
        <v>5862365.6699999999</v>
      </c>
      <c r="H47" s="329">
        <v>47289087.659000002</v>
      </c>
      <c r="I47" s="329">
        <v>36280</v>
      </c>
      <c r="J47" s="329">
        <v>450480</v>
      </c>
      <c r="K47" s="329">
        <v>2463204.6660000002</v>
      </c>
      <c r="L47" s="329">
        <v>21815237.857000001</v>
      </c>
      <c r="M47" s="329">
        <v>2257669</v>
      </c>
      <c r="N47" s="329">
        <v>3324095</v>
      </c>
      <c r="O47" s="329">
        <v>3399161.0040000002</v>
      </c>
      <c r="P47" s="329">
        <v>25473849.802000001</v>
      </c>
      <c r="Q47" s="329">
        <v>569904</v>
      </c>
      <c r="R47" s="329">
        <v>943416</v>
      </c>
      <c r="S47" s="329">
        <v>706769.41599999997</v>
      </c>
      <c r="T47" s="329">
        <v>4954873.6210000003</v>
      </c>
      <c r="U47" s="329">
        <v>1517393</v>
      </c>
      <c r="V47" s="329">
        <v>1742213</v>
      </c>
      <c r="W47" s="329">
        <v>1688127.3089999999</v>
      </c>
      <c r="X47" s="329">
        <v>12247420.483999999</v>
      </c>
      <c r="Y47" s="329">
        <v>34457</v>
      </c>
      <c r="Z47" s="329">
        <v>1131606</v>
      </c>
      <c r="AA47" s="329">
        <v>761353.49800000002</v>
      </c>
      <c r="AB47" s="329">
        <v>247842.92</v>
      </c>
      <c r="AC47" s="329">
        <v>5331</v>
      </c>
      <c r="AD47" s="329">
        <v>42014</v>
      </c>
      <c r="AE47" s="329">
        <v>494394.78</v>
      </c>
      <c r="AF47" s="329">
        <v>359894.02</v>
      </c>
    </row>
    <row r="48" spans="1:32" ht="19.5" customHeight="1">
      <c r="A48" s="791"/>
      <c r="B48" s="24" t="s">
        <v>237</v>
      </c>
      <c r="C48" s="329">
        <v>2601762</v>
      </c>
      <c r="D48" s="329">
        <v>44447382.520000003</v>
      </c>
      <c r="E48" s="329">
        <v>1385999</v>
      </c>
      <c r="F48" s="329">
        <v>2236150</v>
      </c>
      <c r="G48" s="329">
        <v>4176610.037</v>
      </c>
      <c r="H48" s="329">
        <v>33426844.372000001</v>
      </c>
      <c r="I48" s="329">
        <v>27442</v>
      </c>
      <c r="J48" s="329">
        <v>270062</v>
      </c>
      <c r="K48" s="329">
        <v>1892222.746</v>
      </c>
      <c r="L48" s="329">
        <v>16325200.57</v>
      </c>
      <c r="M48" s="329">
        <v>1358557</v>
      </c>
      <c r="N48" s="329">
        <v>1966088</v>
      </c>
      <c r="O48" s="329">
        <v>2284387.2910000002</v>
      </c>
      <c r="P48" s="329">
        <v>17101643.802000001</v>
      </c>
      <c r="Q48" s="329">
        <v>327349</v>
      </c>
      <c r="R48" s="329">
        <v>540078</v>
      </c>
      <c r="S48" s="329">
        <v>404437.22399999999</v>
      </c>
      <c r="T48" s="329">
        <v>2839558.3190000001</v>
      </c>
      <c r="U48" s="329">
        <v>885678</v>
      </c>
      <c r="V48" s="329">
        <v>1004974</v>
      </c>
      <c r="W48" s="329">
        <v>1083070.2139999999</v>
      </c>
      <c r="X48" s="329">
        <v>7804525.7110000001</v>
      </c>
      <c r="Y48" s="329">
        <v>26057</v>
      </c>
      <c r="Z48" s="329">
        <v>644523</v>
      </c>
      <c r="AA48" s="329">
        <v>435839.163</v>
      </c>
      <c r="AB48" s="329">
        <v>139360.61900000001</v>
      </c>
      <c r="AC48" s="329">
        <v>2736</v>
      </c>
      <c r="AD48" s="329">
        <v>25103</v>
      </c>
      <c r="AE48" s="329">
        <v>318890.43</v>
      </c>
      <c r="AF48" s="329">
        <v>237093.49900000001</v>
      </c>
    </row>
    <row r="49" spans="1:32" ht="19.5" customHeight="1">
      <c r="A49" s="792"/>
      <c r="B49" s="411" t="s">
        <v>405</v>
      </c>
      <c r="C49" s="330">
        <v>5934829</v>
      </c>
      <c r="D49" s="330">
        <v>115026492.977</v>
      </c>
      <c r="E49" s="330">
        <v>3169901</v>
      </c>
      <c r="F49" s="330">
        <v>5478373</v>
      </c>
      <c r="G49" s="330">
        <v>9665664.0319999997</v>
      </c>
      <c r="H49" s="330">
        <v>86015639.741999999</v>
      </c>
      <c r="I49" s="330">
        <v>67607</v>
      </c>
      <c r="J49" s="330">
        <v>810382</v>
      </c>
      <c r="K49" s="330">
        <v>4599436.9440000001</v>
      </c>
      <c r="L49" s="330">
        <v>42833968.381999999</v>
      </c>
      <c r="M49" s="330">
        <v>3102294</v>
      </c>
      <c r="N49" s="330">
        <v>4667991</v>
      </c>
      <c r="O49" s="330">
        <v>5066227.0880000005</v>
      </c>
      <c r="P49" s="330">
        <v>43181671.359999999</v>
      </c>
      <c r="Q49" s="330">
        <v>666741</v>
      </c>
      <c r="R49" s="330">
        <v>1142430</v>
      </c>
      <c r="S49" s="330">
        <v>889666.89899999998</v>
      </c>
      <c r="T49" s="330">
        <v>7160295.0889999997</v>
      </c>
      <c r="U49" s="330">
        <v>2091109</v>
      </c>
      <c r="V49" s="330">
        <v>2410012</v>
      </c>
      <c r="W49" s="330">
        <v>2507146.2170000002</v>
      </c>
      <c r="X49" s="330">
        <v>20781630.452</v>
      </c>
      <c r="Y49" s="330">
        <v>63993</v>
      </c>
      <c r="Z49" s="330">
        <v>2005074</v>
      </c>
      <c r="AA49" s="330">
        <v>1358236.19</v>
      </c>
      <c r="AB49" s="330">
        <v>436774.28200000001</v>
      </c>
      <c r="AC49" s="330">
        <v>7078</v>
      </c>
      <c r="AD49" s="330">
        <v>59152</v>
      </c>
      <c r="AE49" s="330">
        <v>721949.92</v>
      </c>
      <c r="AF49" s="330">
        <v>632153.41200000001</v>
      </c>
    </row>
    <row r="50" spans="1:32" s="34" customFormat="1" ht="21" customHeight="1">
      <c r="A50" s="324"/>
      <c r="C50" s="325" t="s">
        <v>349</v>
      </c>
      <c r="D50" s="325"/>
      <c r="E50" s="325"/>
      <c r="F50" s="325"/>
      <c r="G50" s="325"/>
      <c r="H50" s="325"/>
      <c r="I50" s="325"/>
      <c r="J50" s="325"/>
      <c r="K50" s="325"/>
      <c r="L50" s="325"/>
      <c r="M50" s="325"/>
      <c r="N50" s="325"/>
      <c r="O50" s="324"/>
      <c r="P50" s="324"/>
      <c r="Q50" s="325" t="s">
        <v>349</v>
      </c>
      <c r="R50" s="325"/>
      <c r="S50" s="325"/>
      <c r="T50" s="325"/>
      <c r="U50" s="325"/>
      <c r="V50" s="325"/>
      <c r="W50" s="325"/>
      <c r="X50" s="325"/>
      <c r="Y50" s="325"/>
      <c r="Z50" s="325"/>
      <c r="AA50" s="325"/>
      <c r="AB50" s="325"/>
      <c r="AC50" s="325"/>
      <c r="AD50" s="325"/>
      <c r="AE50" s="324"/>
      <c r="AF50" s="324"/>
    </row>
    <row r="51" spans="1:32">
      <c r="D51" s="326"/>
      <c r="L51" s="327"/>
      <c r="O51" s="327"/>
      <c r="P51" s="8" t="s">
        <v>702</v>
      </c>
      <c r="X51" s="327"/>
      <c r="AF51" s="8" t="s">
        <v>702</v>
      </c>
    </row>
    <row r="52" spans="1:32" s="367" customFormat="1" ht="12">
      <c r="A52" s="773" t="s">
        <v>554</v>
      </c>
      <c r="B52" s="774"/>
      <c r="C52" s="787" t="s">
        <v>519</v>
      </c>
      <c r="D52" s="788"/>
      <c r="E52" s="782" t="s">
        <v>542</v>
      </c>
      <c r="F52" s="783"/>
      <c r="G52" s="783"/>
      <c r="H52" s="783"/>
      <c r="I52" s="783"/>
      <c r="J52" s="783"/>
      <c r="K52" s="783"/>
      <c r="L52" s="783"/>
      <c r="M52" s="785"/>
      <c r="N52" s="785"/>
      <c r="O52" s="785"/>
      <c r="P52" s="786"/>
      <c r="Q52" s="765" t="s">
        <v>555</v>
      </c>
      <c r="R52" s="765"/>
      <c r="S52" s="765"/>
      <c r="T52" s="765"/>
      <c r="U52" s="765" t="s">
        <v>461</v>
      </c>
      <c r="V52" s="765"/>
      <c r="W52" s="765"/>
      <c r="X52" s="765"/>
      <c r="Y52" s="765" t="s">
        <v>229</v>
      </c>
      <c r="Z52" s="765"/>
      <c r="AA52" s="765"/>
      <c r="AB52" s="765"/>
      <c r="AC52" s="765" t="s">
        <v>551</v>
      </c>
      <c r="AD52" s="765"/>
      <c r="AE52" s="765"/>
      <c r="AF52" s="765"/>
    </row>
    <row r="53" spans="1:32" s="367" customFormat="1" ht="12">
      <c r="A53" s="775"/>
      <c r="B53" s="776"/>
      <c r="C53" s="789"/>
      <c r="D53" s="790"/>
      <c r="E53" s="779" t="s">
        <v>526</v>
      </c>
      <c r="F53" s="780"/>
      <c r="G53" s="780"/>
      <c r="H53" s="781"/>
      <c r="I53" s="782" t="s">
        <v>547</v>
      </c>
      <c r="J53" s="783"/>
      <c r="K53" s="783"/>
      <c r="L53" s="784"/>
      <c r="M53" s="782" t="s">
        <v>548</v>
      </c>
      <c r="N53" s="783"/>
      <c r="O53" s="783"/>
      <c r="P53" s="784"/>
      <c r="Q53" s="765"/>
      <c r="R53" s="765"/>
      <c r="S53" s="765"/>
      <c r="T53" s="765"/>
      <c r="U53" s="765"/>
      <c r="V53" s="765"/>
      <c r="W53" s="765"/>
      <c r="X53" s="765"/>
      <c r="Y53" s="765"/>
      <c r="Z53" s="765"/>
      <c r="AA53" s="765"/>
      <c r="AB53" s="765"/>
      <c r="AC53" s="765"/>
      <c r="AD53" s="765"/>
      <c r="AE53" s="765"/>
      <c r="AF53" s="765"/>
    </row>
    <row r="54" spans="1:32" s="367" customFormat="1" ht="12">
      <c r="A54" s="777"/>
      <c r="B54" s="778"/>
      <c r="C54" s="360" t="s">
        <v>520</v>
      </c>
      <c r="D54" s="366" t="s">
        <v>521</v>
      </c>
      <c r="E54" s="360" t="s">
        <v>520</v>
      </c>
      <c r="F54" s="363" t="s">
        <v>543</v>
      </c>
      <c r="G54" s="360" t="s">
        <v>544</v>
      </c>
      <c r="H54" s="362" t="s">
        <v>521</v>
      </c>
      <c r="I54" s="360" t="s">
        <v>520</v>
      </c>
      <c r="J54" s="366" t="s">
        <v>543</v>
      </c>
      <c r="K54" s="360" t="s">
        <v>544</v>
      </c>
      <c r="L54" s="366" t="s">
        <v>521</v>
      </c>
      <c r="M54" s="360" t="s">
        <v>520</v>
      </c>
      <c r="N54" s="366" t="s">
        <v>543</v>
      </c>
      <c r="O54" s="360" t="s">
        <v>544</v>
      </c>
      <c r="P54" s="360" t="s">
        <v>521</v>
      </c>
      <c r="Q54" s="360" t="s">
        <v>520</v>
      </c>
      <c r="R54" s="366" t="s">
        <v>543</v>
      </c>
      <c r="S54" s="360" t="s">
        <v>544</v>
      </c>
      <c r="T54" s="363" t="s">
        <v>521</v>
      </c>
      <c r="U54" s="360" t="s">
        <v>520</v>
      </c>
      <c r="V54" s="368" t="s">
        <v>549</v>
      </c>
      <c r="W54" s="360" t="s">
        <v>544</v>
      </c>
      <c r="X54" s="366" t="s">
        <v>521</v>
      </c>
      <c r="Y54" s="360" t="s">
        <v>520</v>
      </c>
      <c r="Z54" s="366" t="s">
        <v>203</v>
      </c>
      <c r="AA54" s="360" t="s">
        <v>550</v>
      </c>
      <c r="AB54" s="366" t="s">
        <v>521</v>
      </c>
      <c r="AC54" s="360" t="s">
        <v>520</v>
      </c>
      <c r="AD54" s="366" t="s">
        <v>543</v>
      </c>
      <c r="AE54" s="360" t="s">
        <v>553</v>
      </c>
      <c r="AF54" s="360" t="s">
        <v>521</v>
      </c>
    </row>
    <row r="55" spans="1:32">
      <c r="A55" s="23"/>
      <c r="B55" s="10"/>
      <c r="C55" s="16" t="s">
        <v>522</v>
      </c>
      <c r="D55" s="152" t="s">
        <v>524</v>
      </c>
      <c r="E55" s="16" t="s">
        <v>522</v>
      </c>
      <c r="F55" s="152" t="s">
        <v>545</v>
      </c>
      <c r="G55" s="16" t="s">
        <v>623</v>
      </c>
      <c r="H55" s="152" t="s">
        <v>524</v>
      </c>
      <c r="I55" s="16" t="s">
        <v>522</v>
      </c>
      <c r="J55" s="152" t="s">
        <v>545</v>
      </c>
      <c r="K55" s="16" t="s">
        <v>623</v>
      </c>
      <c r="L55" s="152" t="s">
        <v>524</v>
      </c>
      <c r="M55" s="16" t="s">
        <v>522</v>
      </c>
      <c r="N55" s="152" t="s">
        <v>545</v>
      </c>
      <c r="O55" s="16" t="s">
        <v>623</v>
      </c>
      <c r="P55" s="16" t="s">
        <v>524</v>
      </c>
      <c r="Q55" s="16" t="s">
        <v>522</v>
      </c>
      <c r="R55" s="152" t="s">
        <v>545</v>
      </c>
      <c r="S55" s="16" t="s">
        <v>623</v>
      </c>
      <c r="T55" s="178" t="s">
        <v>524</v>
      </c>
      <c r="U55" s="16" t="s">
        <v>522</v>
      </c>
      <c r="V55" s="152" t="s">
        <v>557</v>
      </c>
      <c r="W55" s="16" t="s">
        <v>623</v>
      </c>
      <c r="X55" s="152" t="s">
        <v>524</v>
      </c>
      <c r="Y55" s="16" t="s">
        <v>522</v>
      </c>
      <c r="Z55" s="152" t="s">
        <v>211</v>
      </c>
      <c r="AA55" s="16" t="s">
        <v>524</v>
      </c>
      <c r="AB55" s="152" t="s">
        <v>524</v>
      </c>
      <c r="AC55" s="16" t="s">
        <v>522</v>
      </c>
      <c r="AD55" s="152" t="s">
        <v>545</v>
      </c>
      <c r="AE55" s="16" t="s">
        <v>524</v>
      </c>
      <c r="AF55" s="16" t="s">
        <v>524</v>
      </c>
    </row>
    <row r="56" spans="1:32" ht="21" customHeight="1">
      <c r="A56" s="27"/>
      <c r="B56" s="22" t="s">
        <v>526</v>
      </c>
      <c r="C56" s="329">
        <v>-1</v>
      </c>
      <c r="D56" s="329">
        <v>-2.7360000000000002</v>
      </c>
      <c r="E56" s="329">
        <v>0</v>
      </c>
      <c r="F56" s="329">
        <v>0</v>
      </c>
      <c r="G56" s="329">
        <v>0</v>
      </c>
      <c r="H56" s="329">
        <v>0</v>
      </c>
      <c r="I56" s="329">
        <v>0</v>
      </c>
      <c r="J56" s="329">
        <v>0</v>
      </c>
      <c r="K56" s="329">
        <v>0</v>
      </c>
      <c r="L56" s="329">
        <v>0</v>
      </c>
      <c r="M56" s="329">
        <v>0</v>
      </c>
      <c r="N56" s="329">
        <v>0</v>
      </c>
      <c r="O56" s="329">
        <v>0</v>
      </c>
      <c r="P56" s="329">
        <v>0</v>
      </c>
      <c r="Q56" s="329">
        <v>0</v>
      </c>
      <c r="R56" s="329">
        <v>0</v>
      </c>
      <c r="S56" s="329">
        <v>0</v>
      </c>
      <c r="T56" s="329">
        <v>0</v>
      </c>
      <c r="U56" s="329">
        <v>-1</v>
      </c>
      <c r="V56" s="329">
        <v>-1</v>
      </c>
      <c r="W56" s="329">
        <v>-0.30399999999999999</v>
      </c>
      <c r="X56" s="329">
        <v>-2.7360000000000002</v>
      </c>
      <c r="Y56" s="329">
        <v>0</v>
      </c>
      <c r="Z56" s="329">
        <v>0</v>
      </c>
      <c r="AA56" s="329">
        <v>0</v>
      </c>
      <c r="AB56" s="329">
        <v>0</v>
      </c>
      <c r="AC56" s="329">
        <v>0</v>
      </c>
      <c r="AD56" s="329">
        <v>0</v>
      </c>
      <c r="AE56" s="329">
        <v>0</v>
      </c>
      <c r="AF56" s="329">
        <v>0</v>
      </c>
    </row>
    <row r="57" spans="1:32" ht="21" customHeight="1">
      <c r="A57" s="27" t="s">
        <v>460</v>
      </c>
      <c r="B57" s="22" t="s">
        <v>238</v>
      </c>
      <c r="C57" s="329">
        <v>0</v>
      </c>
      <c r="D57" s="329">
        <v>0</v>
      </c>
      <c r="E57" s="329">
        <v>0</v>
      </c>
      <c r="F57" s="329">
        <v>0</v>
      </c>
      <c r="G57" s="329">
        <v>0</v>
      </c>
      <c r="H57" s="329">
        <v>0</v>
      </c>
      <c r="I57" s="329">
        <v>0</v>
      </c>
      <c r="J57" s="329">
        <v>0</v>
      </c>
      <c r="K57" s="329">
        <v>0</v>
      </c>
      <c r="L57" s="329">
        <v>0</v>
      </c>
      <c r="M57" s="329">
        <v>0</v>
      </c>
      <c r="N57" s="329">
        <v>0</v>
      </c>
      <c r="O57" s="329">
        <v>0</v>
      </c>
      <c r="P57" s="329">
        <v>0</v>
      </c>
      <c r="Q57" s="329">
        <v>0</v>
      </c>
      <c r="R57" s="329">
        <v>0</v>
      </c>
      <c r="S57" s="329">
        <v>0</v>
      </c>
      <c r="T57" s="329">
        <v>0</v>
      </c>
      <c r="U57" s="329">
        <v>0</v>
      </c>
      <c r="V57" s="329">
        <v>0</v>
      </c>
      <c r="W57" s="329">
        <v>0</v>
      </c>
      <c r="X57" s="329">
        <v>0</v>
      </c>
      <c r="Y57" s="329">
        <v>0</v>
      </c>
      <c r="Z57" s="329">
        <v>0</v>
      </c>
      <c r="AA57" s="329">
        <v>0</v>
      </c>
      <c r="AB57" s="329">
        <v>0</v>
      </c>
      <c r="AC57" s="329">
        <v>0</v>
      </c>
      <c r="AD57" s="329">
        <v>0</v>
      </c>
      <c r="AE57" s="329">
        <v>0</v>
      </c>
      <c r="AF57" s="329">
        <v>0</v>
      </c>
    </row>
    <row r="58" spans="1:32" ht="21" customHeight="1">
      <c r="A58" s="33"/>
      <c r="B58" s="22" t="s">
        <v>120</v>
      </c>
      <c r="C58" s="330">
        <v>-1</v>
      </c>
      <c r="D58" s="330">
        <v>-2.7360000000000002</v>
      </c>
      <c r="E58" s="330">
        <v>0</v>
      </c>
      <c r="F58" s="330">
        <v>0</v>
      </c>
      <c r="G58" s="330">
        <v>0</v>
      </c>
      <c r="H58" s="330">
        <v>0</v>
      </c>
      <c r="I58" s="330">
        <v>0</v>
      </c>
      <c r="J58" s="330">
        <v>0</v>
      </c>
      <c r="K58" s="330">
        <v>0</v>
      </c>
      <c r="L58" s="330">
        <v>0</v>
      </c>
      <c r="M58" s="330">
        <v>0</v>
      </c>
      <c r="N58" s="330">
        <v>0</v>
      </c>
      <c r="O58" s="330">
        <v>0</v>
      </c>
      <c r="P58" s="330">
        <v>0</v>
      </c>
      <c r="Q58" s="330">
        <v>0</v>
      </c>
      <c r="R58" s="330">
        <v>0</v>
      </c>
      <c r="S58" s="330">
        <v>0</v>
      </c>
      <c r="T58" s="330">
        <v>0</v>
      </c>
      <c r="U58" s="330">
        <v>-1</v>
      </c>
      <c r="V58" s="330">
        <v>-1</v>
      </c>
      <c r="W58" s="330">
        <v>-0.30399999999999999</v>
      </c>
      <c r="X58" s="330">
        <v>-2.7360000000000002</v>
      </c>
      <c r="Y58" s="330">
        <v>0</v>
      </c>
      <c r="Z58" s="330">
        <v>0</v>
      </c>
      <c r="AA58" s="330">
        <v>0</v>
      </c>
      <c r="AB58" s="330">
        <v>0</v>
      </c>
      <c r="AC58" s="330">
        <v>0</v>
      </c>
      <c r="AD58" s="330">
        <v>0</v>
      </c>
      <c r="AE58" s="330">
        <v>0</v>
      </c>
      <c r="AF58" s="330">
        <v>0</v>
      </c>
    </row>
    <row r="59" spans="1:32" ht="21" customHeight="1">
      <c r="A59" s="771" t="s">
        <v>531</v>
      </c>
      <c r="B59" s="771"/>
      <c r="C59" s="330">
        <v>978958</v>
      </c>
      <c r="D59" s="330">
        <v>13242547.612</v>
      </c>
      <c r="E59" s="330">
        <v>480213</v>
      </c>
      <c r="F59" s="330">
        <v>749602</v>
      </c>
      <c r="G59" s="330">
        <v>1159158.4339999999</v>
      </c>
      <c r="H59" s="330">
        <v>9196991.6170000006</v>
      </c>
      <c r="I59" s="330">
        <v>10503</v>
      </c>
      <c r="J59" s="330">
        <v>84127</v>
      </c>
      <c r="K59" s="330">
        <v>538957.87100000004</v>
      </c>
      <c r="L59" s="330">
        <v>4645634.5</v>
      </c>
      <c r="M59" s="330">
        <v>469710</v>
      </c>
      <c r="N59" s="330">
        <v>665475</v>
      </c>
      <c r="O59" s="330">
        <v>620200.56299999997</v>
      </c>
      <c r="P59" s="330">
        <v>4551357.1169999996</v>
      </c>
      <c r="Q59" s="330">
        <v>241213</v>
      </c>
      <c r="R59" s="330">
        <v>405445</v>
      </c>
      <c r="S59" s="330">
        <v>335585.80699999997</v>
      </c>
      <c r="T59" s="330">
        <v>2359922.0809999998</v>
      </c>
      <c r="U59" s="330">
        <v>257404</v>
      </c>
      <c r="V59" s="330">
        <v>295111</v>
      </c>
      <c r="W59" s="330">
        <v>222354.943</v>
      </c>
      <c r="X59" s="330">
        <v>1636569.1140000001</v>
      </c>
      <c r="Y59" s="330">
        <v>9876</v>
      </c>
      <c r="Z59" s="330">
        <v>198328</v>
      </c>
      <c r="AA59" s="330">
        <v>130532.681</v>
      </c>
      <c r="AB59" s="330">
        <v>40883.690999999999</v>
      </c>
      <c r="AC59" s="330">
        <v>128</v>
      </c>
      <c r="AD59" s="330">
        <v>897</v>
      </c>
      <c r="AE59" s="330">
        <v>11249.46</v>
      </c>
      <c r="AF59" s="330">
        <v>8181.1090000000004</v>
      </c>
    </row>
    <row r="60" spans="1:32" ht="21" customHeight="1">
      <c r="A60" s="771" t="s">
        <v>459</v>
      </c>
      <c r="B60" s="772"/>
      <c r="C60" s="330">
        <v>46007368</v>
      </c>
      <c r="D60" s="330">
        <v>1730324012.902</v>
      </c>
      <c r="E60" s="330">
        <v>24361503</v>
      </c>
      <c r="F60" s="330">
        <v>75263754</v>
      </c>
      <c r="G60" s="330">
        <v>132778056.347</v>
      </c>
      <c r="H60" s="330">
        <v>1309135549.158</v>
      </c>
      <c r="I60" s="330">
        <v>1691947</v>
      </c>
      <c r="J60" s="330">
        <v>33713048</v>
      </c>
      <c r="K60" s="330">
        <v>90988108.217999995</v>
      </c>
      <c r="L60" s="330">
        <v>895790378.18700004</v>
      </c>
      <c r="M60" s="330">
        <v>22669556</v>
      </c>
      <c r="N60" s="330">
        <v>41550706</v>
      </c>
      <c r="O60" s="330">
        <v>41789948.129000001</v>
      </c>
      <c r="P60" s="330">
        <v>413345170.97100002</v>
      </c>
      <c r="Q60" s="330">
        <v>3734952</v>
      </c>
      <c r="R60" s="330">
        <v>7687002</v>
      </c>
      <c r="S60" s="330">
        <v>6920812.7510000002</v>
      </c>
      <c r="T60" s="330">
        <v>68275725.965000004</v>
      </c>
      <c r="U60" s="330">
        <v>17684087</v>
      </c>
      <c r="V60" s="330">
        <v>24391123</v>
      </c>
      <c r="W60" s="330">
        <v>26631041.620000001</v>
      </c>
      <c r="X60" s="330">
        <v>263877343.84999999</v>
      </c>
      <c r="Y60" s="330">
        <v>1617172</v>
      </c>
      <c r="Z60" s="330">
        <v>90950857</v>
      </c>
      <c r="AA60" s="330">
        <v>61237708.303000003</v>
      </c>
      <c r="AB60" s="330">
        <v>61115380.245999999</v>
      </c>
      <c r="AC60" s="330">
        <v>226826</v>
      </c>
      <c r="AD60" s="330">
        <v>2348411</v>
      </c>
      <c r="AE60" s="330">
        <v>28035255.559</v>
      </c>
      <c r="AF60" s="330">
        <v>27920013.682999998</v>
      </c>
    </row>
    <row r="61" spans="1:32" ht="21" customHeight="1">
      <c r="A61" s="771" t="s">
        <v>528</v>
      </c>
      <c r="B61" s="771"/>
      <c r="C61" s="330">
        <v>14</v>
      </c>
      <c r="D61" s="330">
        <v>206.89</v>
      </c>
      <c r="E61" s="330">
        <v>11</v>
      </c>
      <c r="F61" s="330">
        <v>11</v>
      </c>
      <c r="G61" s="330">
        <v>18.082999999999998</v>
      </c>
      <c r="H61" s="330">
        <v>180.83</v>
      </c>
      <c r="I61" s="330">
        <v>1</v>
      </c>
      <c r="J61" s="330">
        <v>1</v>
      </c>
      <c r="K61" s="330">
        <v>14.01</v>
      </c>
      <c r="L61" s="330">
        <v>140.1</v>
      </c>
      <c r="M61" s="330">
        <v>10</v>
      </c>
      <c r="N61" s="330">
        <v>10</v>
      </c>
      <c r="O61" s="330">
        <v>4.0730000000000004</v>
      </c>
      <c r="P61" s="330">
        <v>40.729999999999997</v>
      </c>
      <c r="Q61" s="330">
        <v>0</v>
      </c>
      <c r="R61" s="330">
        <v>0</v>
      </c>
      <c r="S61" s="330">
        <v>0</v>
      </c>
      <c r="T61" s="330">
        <v>0</v>
      </c>
      <c r="U61" s="330">
        <v>3</v>
      </c>
      <c r="V61" s="330">
        <v>3</v>
      </c>
      <c r="W61" s="330">
        <v>2.6059999999999999</v>
      </c>
      <c r="X61" s="330">
        <v>26.06</v>
      </c>
      <c r="Y61" s="330">
        <v>0</v>
      </c>
      <c r="Z61" s="330">
        <v>0</v>
      </c>
      <c r="AA61" s="330">
        <v>0</v>
      </c>
      <c r="AB61" s="330">
        <v>0</v>
      </c>
      <c r="AC61" s="330">
        <v>0</v>
      </c>
      <c r="AD61" s="330">
        <v>0</v>
      </c>
      <c r="AE61" s="330">
        <v>0</v>
      </c>
      <c r="AF61" s="330">
        <v>0</v>
      </c>
    </row>
    <row r="62" spans="1:32" ht="21" customHeight="1">
      <c r="A62" s="768" t="s">
        <v>411</v>
      </c>
      <c r="B62" s="250" t="s">
        <v>214</v>
      </c>
      <c r="C62" s="386">
        <v>1239920</v>
      </c>
      <c r="D62" s="386">
        <v>160682470.25099999</v>
      </c>
      <c r="E62" s="386">
        <v>724337</v>
      </c>
      <c r="F62" s="386">
        <v>6752858</v>
      </c>
      <c r="G62" s="386">
        <v>22363796.899999999</v>
      </c>
      <c r="H62" s="386">
        <v>143165880.977</v>
      </c>
      <c r="I62" s="386">
        <v>69306</v>
      </c>
      <c r="J62" s="386">
        <v>864400</v>
      </c>
      <c r="K62" s="386">
        <v>3345156.977</v>
      </c>
      <c r="L62" s="386">
        <v>20641036.346999999</v>
      </c>
      <c r="M62" s="386">
        <v>655031</v>
      </c>
      <c r="N62" s="386">
        <v>5888458</v>
      </c>
      <c r="O62" s="386">
        <v>19018639.923</v>
      </c>
      <c r="P62" s="386">
        <v>122524844.63</v>
      </c>
      <c r="Q62" s="386">
        <v>2514</v>
      </c>
      <c r="R62" s="386">
        <v>3247</v>
      </c>
      <c r="S62" s="386">
        <v>5639.4570000000003</v>
      </c>
      <c r="T62" s="386">
        <v>10198.837</v>
      </c>
      <c r="U62" s="386">
        <v>511805</v>
      </c>
      <c r="V62" s="386">
        <v>1330267</v>
      </c>
      <c r="W62" s="386">
        <v>5167011.3360000001</v>
      </c>
      <c r="X62" s="386">
        <v>16885692.041000001</v>
      </c>
      <c r="Y62" s="386">
        <v>15147</v>
      </c>
      <c r="Z62" s="386">
        <v>754992</v>
      </c>
      <c r="AA62" s="386">
        <v>532879.85499999998</v>
      </c>
      <c r="AB62" s="386">
        <v>532078.79099999997</v>
      </c>
      <c r="AC62" s="386">
        <v>1264</v>
      </c>
      <c r="AD62" s="386">
        <v>8758</v>
      </c>
      <c r="AE62" s="386">
        <v>101707.24</v>
      </c>
      <c r="AF62" s="386">
        <v>88619.604999999996</v>
      </c>
    </row>
    <row r="63" spans="1:32" ht="21" customHeight="1">
      <c r="A63" s="796"/>
      <c r="B63" s="22" t="s">
        <v>529</v>
      </c>
      <c r="C63" s="329">
        <v>59687</v>
      </c>
      <c r="D63" s="329">
        <v>1095702.554</v>
      </c>
      <c r="E63" s="329">
        <v>23750</v>
      </c>
      <c r="F63" s="329">
        <v>114570</v>
      </c>
      <c r="G63" s="329">
        <v>1505955.0919999999</v>
      </c>
      <c r="H63" s="329">
        <v>925389.326</v>
      </c>
      <c r="I63" s="329">
        <v>9535</v>
      </c>
      <c r="J63" s="329">
        <v>96001</v>
      </c>
      <c r="K63" s="329">
        <v>1487088.9779999999</v>
      </c>
      <c r="L63" s="329">
        <v>891323.228</v>
      </c>
      <c r="M63" s="329">
        <v>14215</v>
      </c>
      <c r="N63" s="329">
        <v>18569</v>
      </c>
      <c r="O63" s="329">
        <v>18866.114000000001</v>
      </c>
      <c r="P63" s="329">
        <v>34066.097999999998</v>
      </c>
      <c r="Q63" s="329">
        <v>33778</v>
      </c>
      <c r="R63" s="329">
        <v>44047</v>
      </c>
      <c r="S63" s="329">
        <v>110315.52</v>
      </c>
      <c r="T63" s="329">
        <v>157821.76000000001</v>
      </c>
      <c r="U63" s="329">
        <v>2083</v>
      </c>
      <c r="V63" s="329">
        <v>2440</v>
      </c>
      <c r="W63" s="329">
        <v>4641.0950000000003</v>
      </c>
      <c r="X63" s="329">
        <v>8650.2309999999998</v>
      </c>
      <c r="Y63" s="329">
        <v>136</v>
      </c>
      <c r="Z63" s="329">
        <v>3251</v>
      </c>
      <c r="AA63" s="329">
        <v>2140.8829999999998</v>
      </c>
      <c r="AB63" s="329">
        <v>2105.8629999999998</v>
      </c>
      <c r="AC63" s="329">
        <v>76</v>
      </c>
      <c r="AD63" s="329">
        <v>314</v>
      </c>
      <c r="AE63" s="329">
        <v>3632.2</v>
      </c>
      <c r="AF63" s="329">
        <v>1735.374</v>
      </c>
    </row>
    <row r="64" spans="1:32" ht="21" customHeight="1">
      <c r="A64" s="796"/>
      <c r="B64" s="24" t="s">
        <v>215</v>
      </c>
      <c r="C64" s="329">
        <v>23781273</v>
      </c>
      <c r="D64" s="329">
        <v>215249186.02500001</v>
      </c>
      <c r="E64" s="329">
        <v>12522653</v>
      </c>
      <c r="F64" s="329">
        <v>21807425</v>
      </c>
      <c r="G64" s="329">
        <v>16610126.741</v>
      </c>
      <c r="H64" s="329">
        <v>94413476.165000007</v>
      </c>
      <c r="I64" s="329">
        <v>0</v>
      </c>
      <c r="J64" s="329">
        <v>0</v>
      </c>
      <c r="K64" s="329">
        <v>0</v>
      </c>
      <c r="L64" s="329">
        <v>0</v>
      </c>
      <c r="M64" s="329">
        <v>12522653</v>
      </c>
      <c r="N64" s="329">
        <v>21807425</v>
      </c>
      <c r="O64" s="329">
        <v>16610126.741</v>
      </c>
      <c r="P64" s="329">
        <v>94413476.165000007</v>
      </c>
      <c r="Q64" s="329">
        <v>221</v>
      </c>
      <c r="R64" s="329">
        <v>409</v>
      </c>
      <c r="S64" s="329">
        <v>411.21600000000001</v>
      </c>
      <c r="T64" s="329">
        <v>2783.7130000000002</v>
      </c>
      <c r="U64" s="329">
        <v>10312238</v>
      </c>
      <c r="V64" s="329">
        <v>13725677</v>
      </c>
      <c r="W64" s="329">
        <v>15770382.789999999</v>
      </c>
      <c r="X64" s="329">
        <v>71563988.857999995</v>
      </c>
      <c r="Y64" s="329">
        <v>0</v>
      </c>
      <c r="Z64" s="329">
        <v>0</v>
      </c>
      <c r="AA64" s="329">
        <v>0</v>
      </c>
      <c r="AB64" s="329">
        <v>0</v>
      </c>
      <c r="AC64" s="329">
        <v>946161</v>
      </c>
      <c r="AD64" s="329">
        <v>5799074</v>
      </c>
      <c r="AE64" s="329">
        <v>58821763.674999997</v>
      </c>
      <c r="AF64" s="329">
        <v>49268937.288999997</v>
      </c>
    </row>
    <row r="65" spans="1:32" ht="21" customHeight="1">
      <c r="A65" s="797"/>
      <c r="B65" s="411" t="s">
        <v>235</v>
      </c>
      <c r="C65" s="330">
        <v>35176</v>
      </c>
      <c r="D65" s="330">
        <v>3835582.034</v>
      </c>
      <c r="E65" s="330">
        <v>35171</v>
      </c>
      <c r="F65" s="330">
        <v>1059018</v>
      </c>
      <c r="G65" s="330">
        <v>2784177.0120000001</v>
      </c>
      <c r="H65" s="330">
        <v>3705799.997</v>
      </c>
      <c r="I65" s="330">
        <v>35159</v>
      </c>
      <c r="J65" s="330">
        <v>1058967</v>
      </c>
      <c r="K65" s="330">
        <v>2784132.2459999998</v>
      </c>
      <c r="L65" s="330">
        <v>3705749.014</v>
      </c>
      <c r="M65" s="330">
        <v>12</v>
      </c>
      <c r="N65" s="330">
        <v>51</v>
      </c>
      <c r="O65" s="330">
        <v>44.765999999999998</v>
      </c>
      <c r="P65" s="330">
        <v>50.982999999999997</v>
      </c>
      <c r="Q65" s="330">
        <v>4</v>
      </c>
      <c r="R65" s="330">
        <v>4</v>
      </c>
      <c r="S65" s="330">
        <v>1.677</v>
      </c>
      <c r="T65" s="330">
        <v>5.0309999999999997</v>
      </c>
      <c r="U65" s="330">
        <v>0</v>
      </c>
      <c r="V65" s="330">
        <v>0</v>
      </c>
      <c r="W65" s="330">
        <v>-5.7000000000000002E-2</v>
      </c>
      <c r="X65" s="330">
        <v>0</v>
      </c>
      <c r="Y65" s="330">
        <v>3906</v>
      </c>
      <c r="Z65" s="330">
        <v>338781</v>
      </c>
      <c r="AA65" s="330">
        <v>211684.47700000001</v>
      </c>
      <c r="AB65" s="330">
        <v>129503.06600000001</v>
      </c>
      <c r="AC65" s="330">
        <v>1</v>
      </c>
      <c r="AD65" s="330">
        <v>14</v>
      </c>
      <c r="AE65" s="330">
        <v>273.94</v>
      </c>
      <c r="AF65" s="330">
        <v>273.94</v>
      </c>
    </row>
    <row r="66" spans="1:32" ht="21" customHeight="1">
      <c r="A66" s="768" t="s">
        <v>223</v>
      </c>
      <c r="B66" s="23" t="s">
        <v>530</v>
      </c>
      <c r="C66" s="386">
        <v>0</v>
      </c>
      <c r="D66" s="386">
        <v>0</v>
      </c>
      <c r="E66" s="386">
        <v>0</v>
      </c>
      <c r="F66" s="386">
        <v>0</v>
      </c>
      <c r="G66" s="386">
        <v>0</v>
      </c>
      <c r="H66" s="386">
        <v>0</v>
      </c>
      <c r="I66" s="386">
        <v>0</v>
      </c>
      <c r="J66" s="386">
        <v>0</v>
      </c>
      <c r="K66" s="386">
        <v>0</v>
      </c>
      <c r="L66" s="386">
        <v>0</v>
      </c>
      <c r="M66" s="386">
        <v>0</v>
      </c>
      <c r="N66" s="386">
        <v>0</v>
      </c>
      <c r="O66" s="386">
        <v>0</v>
      </c>
      <c r="P66" s="386">
        <v>0</v>
      </c>
      <c r="Q66" s="386">
        <v>0</v>
      </c>
      <c r="R66" s="386">
        <v>0</v>
      </c>
      <c r="S66" s="386">
        <v>0</v>
      </c>
      <c r="T66" s="386">
        <v>0</v>
      </c>
      <c r="U66" s="386">
        <v>0</v>
      </c>
      <c r="V66" s="386">
        <v>0</v>
      </c>
      <c r="W66" s="386">
        <v>0</v>
      </c>
      <c r="X66" s="386">
        <v>0</v>
      </c>
      <c r="Y66" s="386">
        <v>0</v>
      </c>
      <c r="Z66" s="386">
        <v>0</v>
      </c>
      <c r="AA66" s="386">
        <v>0</v>
      </c>
      <c r="AB66" s="386">
        <v>0</v>
      </c>
      <c r="AC66" s="386">
        <v>0</v>
      </c>
      <c r="AD66" s="386">
        <v>0</v>
      </c>
      <c r="AE66" s="386">
        <v>0</v>
      </c>
      <c r="AF66" s="386">
        <v>0</v>
      </c>
    </row>
    <row r="67" spans="1:32" ht="21" customHeight="1">
      <c r="A67" s="770"/>
      <c r="B67" s="411" t="s">
        <v>142</v>
      </c>
      <c r="C67" s="330">
        <v>37263</v>
      </c>
      <c r="D67" s="330">
        <v>3224754.8089999999</v>
      </c>
      <c r="E67" s="330">
        <v>37250</v>
      </c>
      <c r="F67" s="330">
        <v>745868</v>
      </c>
      <c r="G67" s="330">
        <v>2017750.801</v>
      </c>
      <c r="H67" s="330">
        <v>2542405.3110000002</v>
      </c>
      <c r="I67" s="330">
        <v>23474</v>
      </c>
      <c r="J67" s="330">
        <v>669049</v>
      </c>
      <c r="K67" s="330">
        <v>1962871.034</v>
      </c>
      <c r="L67" s="330">
        <v>2478622.9870000002</v>
      </c>
      <c r="M67" s="330">
        <v>13776</v>
      </c>
      <c r="N67" s="330">
        <v>76819</v>
      </c>
      <c r="O67" s="330">
        <v>54879.767</v>
      </c>
      <c r="P67" s="330">
        <v>63782.324000000001</v>
      </c>
      <c r="Q67" s="330">
        <v>9</v>
      </c>
      <c r="R67" s="330">
        <v>11</v>
      </c>
      <c r="S67" s="330">
        <v>8.9450000000000003</v>
      </c>
      <c r="T67" s="330">
        <v>24.190999999999999</v>
      </c>
      <c r="U67" s="330">
        <v>4</v>
      </c>
      <c r="V67" s="330">
        <v>4</v>
      </c>
      <c r="W67" s="330">
        <v>6.8520000000000003</v>
      </c>
      <c r="X67" s="330">
        <v>18.367999999999999</v>
      </c>
      <c r="Y67" s="330">
        <v>20135</v>
      </c>
      <c r="Z67" s="330">
        <v>1520387</v>
      </c>
      <c r="AA67" s="330">
        <v>954617.25800000003</v>
      </c>
      <c r="AB67" s="330">
        <v>682306.93900000001</v>
      </c>
      <c r="AC67" s="330">
        <v>0</v>
      </c>
      <c r="AD67" s="330">
        <v>0</v>
      </c>
      <c r="AE67" s="330">
        <v>0</v>
      </c>
      <c r="AF67" s="330">
        <v>0</v>
      </c>
    </row>
    <row r="68" spans="1:32" ht="21" customHeight="1">
      <c r="A68" s="768" t="s">
        <v>224</v>
      </c>
      <c r="B68" s="22" t="s">
        <v>533</v>
      </c>
      <c r="C68" s="386">
        <v>10425</v>
      </c>
      <c r="D68" s="386">
        <v>685524.20200000005</v>
      </c>
      <c r="E68" s="386">
        <v>7544</v>
      </c>
      <c r="F68" s="386">
        <v>12964</v>
      </c>
      <c r="G68" s="386">
        <v>54803.124000000003</v>
      </c>
      <c r="H68" s="386">
        <v>548031.24</v>
      </c>
      <c r="I68" s="386">
        <v>285</v>
      </c>
      <c r="J68" s="386">
        <v>4026</v>
      </c>
      <c r="K68" s="386">
        <v>26700.567999999999</v>
      </c>
      <c r="L68" s="386">
        <v>267005.68</v>
      </c>
      <c r="M68" s="386">
        <v>7259</v>
      </c>
      <c r="N68" s="386">
        <v>8938</v>
      </c>
      <c r="O68" s="386">
        <v>28102.556</v>
      </c>
      <c r="P68" s="386">
        <v>281025.56</v>
      </c>
      <c r="Q68" s="386">
        <v>65</v>
      </c>
      <c r="R68" s="386">
        <v>75</v>
      </c>
      <c r="S68" s="386">
        <v>58.16</v>
      </c>
      <c r="T68" s="386">
        <v>581.6</v>
      </c>
      <c r="U68" s="386">
        <v>2802</v>
      </c>
      <c r="V68" s="386">
        <v>2941</v>
      </c>
      <c r="W68" s="386">
        <v>12984.223</v>
      </c>
      <c r="X68" s="386">
        <v>129842.23</v>
      </c>
      <c r="Y68" s="386">
        <v>251</v>
      </c>
      <c r="Z68" s="386">
        <v>9111</v>
      </c>
      <c r="AA68" s="386">
        <v>6454.1719999999996</v>
      </c>
      <c r="AB68" s="386">
        <v>6454.1719999999996</v>
      </c>
      <c r="AC68" s="386">
        <v>14</v>
      </c>
      <c r="AD68" s="386">
        <v>54</v>
      </c>
      <c r="AE68" s="386">
        <v>614.96</v>
      </c>
      <c r="AF68" s="386">
        <v>614.96</v>
      </c>
    </row>
    <row r="69" spans="1:32" ht="21" customHeight="1">
      <c r="A69" s="770"/>
      <c r="B69" s="35" t="s">
        <v>174</v>
      </c>
      <c r="C69" s="330">
        <v>82706</v>
      </c>
      <c r="D69" s="330">
        <v>3298449.0869999998</v>
      </c>
      <c r="E69" s="330">
        <v>45067</v>
      </c>
      <c r="F69" s="330">
        <v>147310</v>
      </c>
      <c r="G69" s="330">
        <v>255654.37899999999</v>
      </c>
      <c r="H69" s="330">
        <v>2548490.34</v>
      </c>
      <c r="I69" s="330">
        <v>3088</v>
      </c>
      <c r="J69" s="330">
        <v>57195</v>
      </c>
      <c r="K69" s="330">
        <v>167176.39000000001</v>
      </c>
      <c r="L69" s="330">
        <v>1667895.6569999999</v>
      </c>
      <c r="M69" s="330">
        <v>41979</v>
      </c>
      <c r="N69" s="330">
        <v>90115</v>
      </c>
      <c r="O69" s="330">
        <v>88477.989000000001</v>
      </c>
      <c r="P69" s="330">
        <v>880594.68299999996</v>
      </c>
      <c r="Q69" s="330">
        <v>5440</v>
      </c>
      <c r="R69" s="330">
        <v>11007</v>
      </c>
      <c r="S69" s="330">
        <v>10761.141</v>
      </c>
      <c r="T69" s="330">
        <v>107057.338</v>
      </c>
      <c r="U69" s="330">
        <v>31674</v>
      </c>
      <c r="V69" s="330">
        <v>46499</v>
      </c>
      <c r="W69" s="330">
        <v>47157.269</v>
      </c>
      <c r="X69" s="330">
        <v>470148.34600000002</v>
      </c>
      <c r="Y69" s="330">
        <v>2927</v>
      </c>
      <c r="Z69" s="330">
        <v>148017</v>
      </c>
      <c r="AA69" s="330">
        <v>102307.73299999999</v>
      </c>
      <c r="AB69" s="330">
        <v>102215.41099999999</v>
      </c>
      <c r="AC69" s="330">
        <v>525</v>
      </c>
      <c r="AD69" s="330">
        <v>5805</v>
      </c>
      <c r="AE69" s="330">
        <v>70262.429999999993</v>
      </c>
      <c r="AF69" s="330">
        <v>70537.652000000002</v>
      </c>
    </row>
    <row r="70" spans="1:32" ht="21" customHeight="1">
      <c r="A70" s="30" t="s">
        <v>534</v>
      </c>
      <c r="B70" s="23" t="s">
        <v>535</v>
      </c>
      <c r="C70" s="386">
        <v>13983</v>
      </c>
      <c r="D70" s="386">
        <v>5523266.585</v>
      </c>
      <c r="E70" s="386">
        <v>13814</v>
      </c>
      <c r="F70" s="386">
        <v>266189</v>
      </c>
      <c r="G70" s="386">
        <v>686514.22100000002</v>
      </c>
      <c r="H70" s="386">
        <v>5052816.6109999996</v>
      </c>
      <c r="I70" s="386">
        <v>13814</v>
      </c>
      <c r="J70" s="386">
        <v>266189</v>
      </c>
      <c r="K70" s="386">
        <v>686514.22100000002</v>
      </c>
      <c r="L70" s="386">
        <v>5052816.6109999996</v>
      </c>
      <c r="M70" s="386">
        <v>0</v>
      </c>
      <c r="N70" s="386">
        <v>0</v>
      </c>
      <c r="O70" s="386">
        <v>0</v>
      </c>
      <c r="P70" s="386">
        <v>0</v>
      </c>
      <c r="Q70" s="386">
        <v>163</v>
      </c>
      <c r="R70" s="386">
        <v>289</v>
      </c>
      <c r="S70" s="386">
        <v>195.80500000000001</v>
      </c>
      <c r="T70" s="386">
        <v>1665.7650000000001</v>
      </c>
      <c r="U70" s="386">
        <v>1</v>
      </c>
      <c r="V70" s="386">
        <v>1</v>
      </c>
      <c r="W70" s="386">
        <v>1.157</v>
      </c>
      <c r="X70" s="386">
        <v>3.4710000000000001</v>
      </c>
      <c r="Y70" s="386">
        <v>13391</v>
      </c>
      <c r="Z70" s="386">
        <v>780205</v>
      </c>
      <c r="AA70" s="386">
        <v>516618.05900000001</v>
      </c>
      <c r="AB70" s="386">
        <v>468576.58799999999</v>
      </c>
      <c r="AC70" s="386">
        <v>5</v>
      </c>
      <c r="AD70" s="386">
        <v>20</v>
      </c>
      <c r="AE70" s="386">
        <v>204.15</v>
      </c>
      <c r="AF70" s="386">
        <v>204.15</v>
      </c>
    </row>
    <row r="71" spans="1:32" ht="21" customHeight="1">
      <c r="A71" s="766" t="s">
        <v>536</v>
      </c>
      <c r="B71" s="767"/>
      <c r="C71" s="387">
        <v>0</v>
      </c>
      <c r="D71" s="387">
        <v>0</v>
      </c>
      <c r="E71" s="387">
        <v>0</v>
      </c>
      <c r="F71" s="387">
        <v>0</v>
      </c>
      <c r="G71" s="387">
        <v>0</v>
      </c>
      <c r="H71" s="387">
        <v>0</v>
      </c>
      <c r="I71" s="387">
        <v>0</v>
      </c>
      <c r="J71" s="387">
        <v>0</v>
      </c>
      <c r="K71" s="387">
        <v>0</v>
      </c>
      <c r="L71" s="387">
        <v>0</v>
      </c>
      <c r="M71" s="387">
        <v>0</v>
      </c>
      <c r="N71" s="387">
        <v>0</v>
      </c>
      <c r="O71" s="387">
        <v>0</v>
      </c>
      <c r="P71" s="387">
        <v>0</v>
      </c>
      <c r="Q71" s="387">
        <v>0</v>
      </c>
      <c r="R71" s="387">
        <v>0</v>
      </c>
      <c r="S71" s="387">
        <v>0</v>
      </c>
      <c r="T71" s="387">
        <v>0</v>
      </c>
      <c r="U71" s="387">
        <v>0</v>
      </c>
      <c r="V71" s="387">
        <v>0</v>
      </c>
      <c r="W71" s="387">
        <v>0</v>
      </c>
      <c r="X71" s="387">
        <v>0</v>
      </c>
      <c r="Y71" s="387">
        <v>0</v>
      </c>
      <c r="Z71" s="387">
        <v>0</v>
      </c>
      <c r="AA71" s="387">
        <v>0</v>
      </c>
      <c r="AB71" s="387">
        <v>0</v>
      </c>
      <c r="AC71" s="387">
        <v>0</v>
      </c>
      <c r="AD71" s="387">
        <v>0</v>
      </c>
      <c r="AE71" s="387">
        <v>0</v>
      </c>
      <c r="AF71" s="387">
        <v>0</v>
      </c>
    </row>
    <row r="72" spans="1:32" ht="21" customHeight="1">
      <c r="A72" s="766" t="s">
        <v>537</v>
      </c>
      <c r="B72" s="767"/>
      <c r="C72" s="330">
        <v>59108</v>
      </c>
      <c r="D72" s="330">
        <v>6839804.1660000002</v>
      </c>
      <c r="E72" s="330">
        <v>59106</v>
      </c>
      <c r="F72" s="330">
        <v>1099732</v>
      </c>
      <c r="G72" s="330">
        <v>10074220.683</v>
      </c>
      <c r="H72" s="330">
        <v>5838068.6739999996</v>
      </c>
      <c r="I72" s="330">
        <v>59090</v>
      </c>
      <c r="J72" s="330">
        <v>1099715</v>
      </c>
      <c r="K72" s="330">
        <v>10074165.687999999</v>
      </c>
      <c r="L72" s="330">
        <v>5837968.0599999996</v>
      </c>
      <c r="M72" s="330">
        <v>16</v>
      </c>
      <c r="N72" s="330">
        <v>17</v>
      </c>
      <c r="O72" s="330">
        <v>54.994999999999997</v>
      </c>
      <c r="P72" s="330">
        <v>100.614</v>
      </c>
      <c r="Q72" s="330">
        <v>-1</v>
      </c>
      <c r="R72" s="330">
        <v>-1</v>
      </c>
      <c r="S72" s="330">
        <v>-0.253</v>
      </c>
      <c r="T72" s="330">
        <v>-0.50600000000000001</v>
      </c>
      <c r="U72" s="330">
        <v>3</v>
      </c>
      <c r="V72" s="330">
        <v>3</v>
      </c>
      <c r="W72" s="330">
        <v>0.82499999999999996</v>
      </c>
      <c r="X72" s="330">
        <v>1.65</v>
      </c>
      <c r="Y72" s="330">
        <v>51169</v>
      </c>
      <c r="Z72" s="330">
        <v>2171537</v>
      </c>
      <c r="AA72" s="330">
        <v>1415569.865</v>
      </c>
      <c r="AB72" s="330">
        <v>1001734.348</v>
      </c>
      <c r="AC72" s="330">
        <v>0</v>
      </c>
      <c r="AD72" s="330">
        <v>0</v>
      </c>
      <c r="AE72" s="330">
        <v>0</v>
      </c>
      <c r="AF72" s="330">
        <v>0</v>
      </c>
    </row>
    <row r="73" spans="1:32" ht="21" customHeight="1">
      <c r="A73" s="766" t="s">
        <v>394</v>
      </c>
      <c r="B73" s="767"/>
      <c r="C73" s="330">
        <v>181008</v>
      </c>
      <c r="D73" s="330">
        <v>5440522.8990000002</v>
      </c>
      <c r="E73" s="330">
        <v>97479</v>
      </c>
      <c r="F73" s="330">
        <v>223972</v>
      </c>
      <c r="G73" s="330">
        <v>387568.03200000001</v>
      </c>
      <c r="H73" s="330">
        <v>3871136.031</v>
      </c>
      <c r="I73" s="330">
        <v>3662</v>
      </c>
      <c r="J73" s="330">
        <v>59924</v>
      </c>
      <c r="K73" s="330">
        <v>222491.49299999999</v>
      </c>
      <c r="L73" s="330">
        <v>2221727.67</v>
      </c>
      <c r="M73" s="330">
        <v>93817</v>
      </c>
      <c r="N73" s="330">
        <v>164048</v>
      </c>
      <c r="O73" s="330">
        <v>165076.53899999999</v>
      </c>
      <c r="P73" s="330">
        <v>1649408.361</v>
      </c>
      <c r="Q73" s="330">
        <v>11527</v>
      </c>
      <c r="R73" s="330">
        <v>23812</v>
      </c>
      <c r="S73" s="330">
        <v>22799.406999999999</v>
      </c>
      <c r="T73" s="330">
        <v>227855.67800000001</v>
      </c>
      <c r="U73" s="330">
        <v>71576</v>
      </c>
      <c r="V73" s="330">
        <v>92738</v>
      </c>
      <c r="W73" s="330">
        <v>119867.66</v>
      </c>
      <c r="X73" s="330">
        <v>1199149.0220000001</v>
      </c>
      <c r="Y73" s="330">
        <v>3425</v>
      </c>
      <c r="Z73" s="330">
        <v>146535</v>
      </c>
      <c r="AA73" s="330">
        <v>99243.198000000004</v>
      </c>
      <c r="AB73" s="330">
        <v>99225.937999999995</v>
      </c>
      <c r="AC73" s="330">
        <v>426</v>
      </c>
      <c r="AD73" s="330">
        <v>3561</v>
      </c>
      <c r="AE73" s="330">
        <v>43158.73</v>
      </c>
      <c r="AF73" s="330">
        <v>43156.23</v>
      </c>
    </row>
    <row r="74" spans="1:32" s="34" customFormat="1" ht="21" customHeight="1">
      <c r="A74" s="768" t="s">
        <v>413</v>
      </c>
      <c r="B74" s="23" t="s">
        <v>377</v>
      </c>
      <c r="C74" s="386">
        <v>56861</v>
      </c>
      <c r="D74" s="386">
        <v>229921.90700000001</v>
      </c>
      <c r="E74" s="386">
        <v>34308</v>
      </c>
      <c r="F74" s="386">
        <v>72091</v>
      </c>
      <c r="G74" s="386">
        <v>46278.446000000004</v>
      </c>
      <c r="H74" s="386">
        <v>156353.34</v>
      </c>
      <c r="I74" s="386">
        <v>2453</v>
      </c>
      <c r="J74" s="386">
        <v>26556</v>
      </c>
      <c r="K74" s="386">
        <v>9249.86</v>
      </c>
      <c r="L74" s="386">
        <v>44234.502</v>
      </c>
      <c r="M74" s="386">
        <v>31855</v>
      </c>
      <c r="N74" s="386">
        <v>45535</v>
      </c>
      <c r="O74" s="386">
        <v>37028.586000000003</v>
      </c>
      <c r="P74" s="386">
        <v>112118.838</v>
      </c>
      <c r="Q74" s="386">
        <v>6</v>
      </c>
      <c r="R74" s="386">
        <v>34</v>
      </c>
      <c r="S74" s="386">
        <v>1.8380000000000001</v>
      </c>
      <c r="T74" s="386">
        <v>13.007999999999999</v>
      </c>
      <c r="U74" s="386">
        <v>22547</v>
      </c>
      <c r="V74" s="386">
        <v>27463</v>
      </c>
      <c r="W74" s="386">
        <v>24878.241999999998</v>
      </c>
      <c r="X74" s="386">
        <v>73555.558999999994</v>
      </c>
      <c r="Y74" s="386">
        <v>0</v>
      </c>
      <c r="Z74" s="386">
        <v>0</v>
      </c>
      <c r="AA74" s="386">
        <v>0</v>
      </c>
      <c r="AB74" s="386">
        <v>0</v>
      </c>
      <c r="AC74" s="386">
        <v>0</v>
      </c>
      <c r="AD74" s="386">
        <v>0</v>
      </c>
      <c r="AE74" s="386">
        <v>0</v>
      </c>
      <c r="AF74" s="386">
        <v>0</v>
      </c>
    </row>
    <row r="75" spans="1:32" ht="21" customHeight="1">
      <c r="A75" s="769"/>
      <c r="B75" s="24" t="s">
        <v>378</v>
      </c>
      <c r="C75" s="329">
        <v>4122</v>
      </c>
      <c r="D75" s="329">
        <v>1307958.429</v>
      </c>
      <c r="E75" s="329">
        <v>4065</v>
      </c>
      <c r="F75" s="329">
        <v>83101</v>
      </c>
      <c r="G75" s="329">
        <v>225300.652</v>
      </c>
      <c r="H75" s="329">
        <v>1177578.027</v>
      </c>
      <c r="I75" s="329">
        <v>4056</v>
      </c>
      <c r="J75" s="329">
        <v>83089</v>
      </c>
      <c r="K75" s="329">
        <v>225295.11600000001</v>
      </c>
      <c r="L75" s="329">
        <v>1177537.1569999999</v>
      </c>
      <c r="M75" s="329">
        <v>9</v>
      </c>
      <c r="N75" s="329">
        <v>12</v>
      </c>
      <c r="O75" s="329">
        <v>5.5359999999999996</v>
      </c>
      <c r="P75" s="329">
        <v>40.869999999999997</v>
      </c>
      <c r="Q75" s="329">
        <v>56</v>
      </c>
      <c r="R75" s="329">
        <v>138</v>
      </c>
      <c r="S75" s="329">
        <v>47.677</v>
      </c>
      <c r="T75" s="329">
        <v>304.64</v>
      </c>
      <c r="U75" s="329">
        <v>1</v>
      </c>
      <c r="V75" s="329">
        <v>3</v>
      </c>
      <c r="W75" s="329">
        <v>0.44400000000000001</v>
      </c>
      <c r="X75" s="329">
        <v>1.3320000000000001</v>
      </c>
      <c r="Y75" s="329">
        <v>3931</v>
      </c>
      <c r="Z75" s="329">
        <v>235496</v>
      </c>
      <c r="AA75" s="329">
        <v>157691.15599999999</v>
      </c>
      <c r="AB75" s="329">
        <v>130074.43</v>
      </c>
      <c r="AC75" s="329">
        <v>0</v>
      </c>
      <c r="AD75" s="329">
        <v>0</v>
      </c>
      <c r="AE75" s="329">
        <v>0</v>
      </c>
      <c r="AF75" s="329">
        <v>0</v>
      </c>
    </row>
    <row r="76" spans="1:32" ht="21" customHeight="1">
      <c r="A76" s="769"/>
      <c r="B76" s="24" t="s">
        <v>540</v>
      </c>
      <c r="C76" s="329">
        <v>21638015</v>
      </c>
      <c r="D76" s="329">
        <v>123395270.25399999</v>
      </c>
      <c r="E76" s="329">
        <v>20626526</v>
      </c>
      <c r="F76" s="329">
        <v>24808452</v>
      </c>
      <c r="G76" s="329">
        <v>43545671.325999998</v>
      </c>
      <c r="H76" s="329">
        <v>119789757.432</v>
      </c>
      <c r="I76" s="329">
        <v>2394316</v>
      </c>
      <c r="J76" s="329">
        <v>4421455</v>
      </c>
      <c r="K76" s="329">
        <v>19639555.828000002</v>
      </c>
      <c r="L76" s="329">
        <v>46048034.25</v>
      </c>
      <c r="M76" s="329">
        <v>18232210</v>
      </c>
      <c r="N76" s="329">
        <v>20386997</v>
      </c>
      <c r="O76" s="329">
        <v>23906115.498</v>
      </c>
      <c r="P76" s="329">
        <v>73741723.181999996</v>
      </c>
      <c r="Q76" s="329">
        <v>57493</v>
      </c>
      <c r="R76" s="329">
        <v>60710</v>
      </c>
      <c r="S76" s="329">
        <v>76509.445999999996</v>
      </c>
      <c r="T76" s="329">
        <v>241581.761</v>
      </c>
      <c r="U76" s="329">
        <v>950357</v>
      </c>
      <c r="V76" s="329">
        <v>1036768</v>
      </c>
      <c r="W76" s="329">
        <v>333340.592</v>
      </c>
      <c r="X76" s="329">
        <v>1012618.602</v>
      </c>
      <c r="Y76" s="329">
        <v>224369</v>
      </c>
      <c r="Z76" s="329">
        <v>4504333</v>
      </c>
      <c r="AA76" s="329">
        <v>2977923.9550000001</v>
      </c>
      <c r="AB76" s="329">
        <v>2169663.872</v>
      </c>
      <c r="AC76" s="329">
        <v>3639</v>
      </c>
      <c r="AD76" s="329">
        <v>15152</v>
      </c>
      <c r="AE76" s="329">
        <v>280266.48499999999</v>
      </c>
      <c r="AF76" s="329">
        <v>181648.587</v>
      </c>
    </row>
    <row r="77" spans="1:32" ht="21" customHeight="1">
      <c r="A77" s="770"/>
      <c r="B77" s="35" t="s">
        <v>541</v>
      </c>
      <c r="C77" s="330">
        <v>0</v>
      </c>
      <c r="D77" s="330">
        <v>0</v>
      </c>
      <c r="E77" s="330">
        <v>0</v>
      </c>
      <c r="F77" s="330">
        <v>0</v>
      </c>
      <c r="G77" s="330">
        <v>0</v>
      </c>
      <c r="H77" s="330">
        <v>0</v>
      </c>
      <c r="I77" s="330">
        <v>0</v>
      </c>
      <c r="J77" s="330">
        <v>0</v>
      </c>
      <c r="K77" s="330">
        <v>0</v>
      </c>
      <c r="L77" s="330">
        <v>0</v>
      </c>
      <c r="M77" s="330">
        <v>0</v>
      </c>
      <c r="N77" s="330">
        <v>0</v>
      </c>
      <c r="O77" s="330">
        <v>0</v>
      </c>
      <c r="P77" s="330">
        <v>0</v>
      </c>
      <c r="Q77" s="330">
        <v>0</v>
      </c>
      <c r="R77" s="330">
        <v>0</v>
      </c>
      <c r="S77" s="330">
        <v>0</v>
      </c>
      <c r="T77" s="330">
        <v>0</v>
      </c>
      <c r="U77" s="330">
        <v>0</v>
      </c>
      <c r="V77" s="330">
        <v>0</v>
      </c>
      <c r="W77" s="330">
        <v>0</v>
      </c>
      <c r="X77" s="330">
        <v>0</v>
      </c>
      <c r="Y77" s="330">
        <v>0</v>
      </c>
      <c r="Z77" s="330">
        <v>0</v>
      </c>
      <c r="AA77" s="330">
        <v>0</v>
      </c>
      <c r="AB77" s="330">
        <v>0</v>
      </c>
      <c r="AC77" s="330">
        <v>0</v>
      </c>
      <c r="AD77" s="330">
        <v>0</v>
      </c>
      <c r="AE77" s="330">
        <v>0</v>
      </c>
      <c r="AF77" s="330">
        <v>0</v>
      </c>
    </row>
    <row r="78" spans="1:32" ht="21" customHeight="1">
      <c r="A78" s="766" t="s">
        <v>175</v>
      </c>
      <c r="B78" s="767"/>
      <c r="C78" s="330">
        <v>23068</v>
      </c>
      <c r="D78" s="330">
        <v>17093293.508000001</v>
      </c>
      <c r="E78" s="330">
        <v>16691</v>
      </c>
      <c r="F78" s="330">
        <v>326731</v>
      </c>
      <c r="G78" s="330">
        <v>1682263.7620000001</v>
      </c>
      <c r="H78" s="330">
        <v>16822637.620000001</v>
      </c>
      <c r="I78" s="330">
        <v>9901</v>
      </c>
      <c r="J78" s="330">
        <v>292616</v>
      </c>
      <c r="K78" s="330">
        <v>1584754.5209999999</v>
      </c>
      <c r="L78" s="330">
        <v>15847545.210000001</v>
      </c>
      <c r="M78" s="330">
        <v>6790</v>
      </c>
      <c r="N78" s="330">
        <v>34115</v>
      </c>
      <c r="O78" s="330">
        <v>97509.240999999995</v>
      </c>
      <c r="P78" s="330">
        <v>975092.41</v>
      </c>
      <c r="Q78" s="330">
        <v>0</v>
      </c>
      <c r="R78" s="330">
        <v>0</v>
      </c>
      <c r="S78" s="330">
        <v>0</v>
      </c>
      <c r="T78" s="330">
        <v>0</v>
      </c>
      <c r="U78" s="330">
        <v>2949</v>
      </c>
      <c r="V78" s="330">
        <v>7188</v>
      </c>
      <c r="W78" s="330">
        <v>5954.9960000000001</v>
      </c>
      <c r="X78" s="330">
        <v>59549.96</v>
      </c>
      <c r="Y78" s="330">
        <v>2</v>
      </c>
      <c r="Z78" s="330">
        <v>31</v>
      </c>
      <c r="AA78" s="330">
        <v>22.468</v>
      </c>
      <c r="AB78" s="330">
        <v>22.468</v>
      </c>
      <c r="AC78" s="330">
        <v>3428</v>
      </c>
      <c r="AD78" s="330">
        <v>19841</v>
      </c>
      <c r="AE78" s="330">
        <v>211083.46</v>
      </c>
      <c r="AF78" s="330">
        <v>211083.46</v>
      </c>
    </row>
    <row r="79" spans="1:32" ht="21" customHeight="1">
      <c r="A79" s="766" t="s">
        <v>686</v>
      </c>
      <c r="B79" s="767"/>
      <c r="C79" s="330">
        <v>198615</v>
      </c>
      <c r="D79" s="330">
        <v>3409744.2969999998</v>
      </c>
      <c r="E79" s="330">
        <v>54399</v>
      </c>
      <c r="F79" s="330">
        <v>93560</v>
      </c>
      <c r="G79" s="330">
        <v>964193.99</v>
      </c>
      <c r="H79" s="330">
        <v>842885.16899999999</v>
      </c>
      <c r="I79" s="330">
        <v>1635</v>
      </c>
      <c r="J79" s="330">
        <v>14528</v>
      </c>
      <c r="K79" s="330">
        <v>93571.104999999996</v>
      </c>
      <c r="L79" s="330">
        <v>84434.339000000007</v>
      </c>
      <c r="M79" s="330">
        <v>52764</v>
      </c>
      <c r="N79" s="330">
        <v>79032</v>
      </c>
      <c r="O79" s="330">
        <v>870622.88500000001</v>
      </c>
      <c r="P79" s="330">
        <v>758450.83</v>
      </c>
      <c r="Q79" s="330">
        <v>0</v>
      </c>
      <c r="R79" s="330">
        <v>0</v>
      </c>
      <c r="S79" s="330">
        <v>0</v>
      </c>
      <c r="T79" s="330">
        <v>0</v>
      </c>
      <c r="U79" s="330">
        <v>144193</v>
      </c>
      <c r="V79" s="330">
        <v>151923</v>
      </c>
      <c r="W79" s="330">
        <v>2041510.5959999999</v>
      </c>
      <c r="X79" s="330">
        <v>2566045.0809999998</v>
      </c>
      <c r="Y79" s="330">
        <v>1</v>
      </c>
      <c r="Z79" s="330">
        <v>13</v>
      </c>
      <c r="AA79" s="330">
        <v>8.57</v>
      </c>
      <c r="AB79" s="330">
        <v>5.98</v>
      </c>
      <c r="AC79" s="330">
        <v>23</v>
      </c>
      <c r="AD79" s="330">
        <v>281</v>
      </c>
      <c r="AE79" s="330">
        <v>3248</v>
      </c>
      <c r="AF79" s="330">
        <v>808.06700000000001</v>
      </c>
    </row>
    <row r="80" spans="1:32" ht="21" customHeight="1">
      <c r="A80" s="766" t="s">
        <v>539</v>
      </c>
      <c r="B80" s="767"/>
      <c r="C80" s="330">
        <v>0</v>
      </c>
      <c r="D80" s="330">
        <v>0</v>
      </c>
      <c r="E80" s="330">
        <v>0</v>
      </c>
      <c r="F80" s="330">
        <v>0</v>
      </c>
      <c r="G80" s="330">
        <v>0</v>
      </c>
      <c r="H80" s="330">
        <v>0</v>
      </c>
      <c r="I80" s="330">
        <v>0</v>
      </c>
      <c r="J80" s="330">
        <v>0</v>
      </c>
      <c r="K80" s="330">
        <v>0</v>
      </c>
      <c r="L80" s="330">
        <v>0</v>
      </c>
      <c r="M80" s="330">
        <v>0</v>
      </c>
      <c r="N80" s="330">
        <v>0</v>
      </c>
      <c r="O80" s="330">
        <v>0</v>
      </c>
      <c r="P80" s="330">
        <v>0</v>
      </c>
      <c r="Q80" s="330">
        <v>0</v>
      </c>
      <c r="R80" s="330">
        <v>0</v>
      </c>
      <c r="S80" s="330">
        <v>0</v>
      </c>
      <c r="T80" s="330">
        <v>0</v>
      </c>
      <c r="U80" s="330">
        <v>0</v>
      </c>
      <c r="V80" s="330">
        <v>0</v>
      </c>
      <c r="W80" s="330">
        <v>0</v>
      </c>
      <c r="X80" s="330">
        <v>0</v>
      </c>
      <c r="Y80" s="330">
        <v>0</v>
      </c>
      <c r="Z80" s="330">
        <v>0</v>
      </c>
      <c r="AA80" s="330">
        <v>0</v>
      </c>
      <c r="AB80" s="330">
        <v>0</v>
      </c>
      <c r="AC80" s="330">
        <v>0</v>
      </c>
      <c r="AD80" s="330">
        <v>0</v>
      </c>
      <c r="AE80" s="330">
        <v>0</v>
      </c>
      <c r="AF80" s="330">
        <v>0</v>
      </c>
    </row>
    <row r="81" spans="1:32" ht="21" customHeight="1">
      <c r="A81" s="771" t="s">
        <v>199</v>
      </c>
      <c r="B81" s="771"/>
      <c r="C81" s="330">
        <v>345260</v>
      </c>
      <c r="D81" s="330">
        <v>1953891.0379999999</v>
      </c>
      <c r="E81" s="330">
        <v>208978</v>
      </c>
      <c r="F81" s="330">
        <v>343820</v>
      </c>
      <c r="G81" s="330">
        <v>4326228.4939999999</v>
      </c>
      <c r="H81" s="330">
        <v>1183665.9909999999</v>
      </c>
      <c r="I81" s="330">
        <v>3758</v>
      </c>
      <c r="J81" s="330">
        <v>43829</v>
      </c>
      <c r="K81" s="330">
        <v>307859.13199999998</v>
      </c>
      <c r="L81" s="330">
        <v>223993.38699999999</v>
      </c>
      <c r="M81" s="330">
        <v>205220</v>
      </c>
      <c r="N81" s="330">
        <v>299991</v>
      </c>
      <c r="O81" s="330">
        <v>4018369.3620000002</v>
      </c>
      <c r="P81" s="330">
        <v>959672.60400000005</v>
      </c>
      <c r="Q81" s="330">
        <v>1198</v>
      </c>
      <c r="R81" s="330">
        <v>1793</v>
      </c>
      <c r="S81" s="330">
        <v>3642.9720000000002</v>
      </c>
      <c r="T81" s="330">
        <v>5221.1329999999998</v>
      </c>
      <c r="U81" s="330">
        <v>134606</v>
      </c>
      <c r="V81" s="330">
        <v>154418</v>
      </c>
      <c r="W81" s="330">
        <v>2701226.7760000001</v>
      </c>
      <c r="X81" s="330">
        <v>702271.11899999995</v>
      </c>
      <c r="Y81" s="330">
        <v>3540</v>
      </c>
      <c r="Z81" s="330">
        <v>110606</v>
      </c>
      <c r="AA81" s="330">
        <v>74203.235000000001</v>
      </c>
      <c r="AB81" s="330">
        <v>51596.498</v>
      </c>
      <c r="AC81" s="330">
        <v>478</v>
      </c>
      <c r="AD81" s="330">
        <v>4121</v>
      </c>
      <c r="AE81" s="330">
        <v>47172.205000000002</v>
      </c>
      <c r="AF81" s="330">
        <v>11136.297</v>
      </c>
    </row>
    <row r="82" spans="1:32" ht="21" customHeight="1">
      <c r="A82" s="771" t="s">
        <v>538</v>
      </c>
      <c r="B82" s="771"/>
      <c r="C82" s="330">
        <v>1300202</v>
      </c>
      <c r="D82" s="330">
        <v>27010715.363000002</v>
      </c>
      <c r="E82" s="330">
        <v>772415</v>
      </c>
      <c r="F82" s="330">
        <v>1943688</v>
      </c>
      <c r="G82" s="330">
        <v>17829824.328000002</v>
      </c>
      <c r="H82" s="330">
        <v>17222790.760000002</v>
      </c>
      <c r="I82" s="330">
        <v>84084</v>
      </c>
      <c r="J82" s="330">
        <v>987121</v>
      </c>
      <c r="K82" s="330">
        <v>10371278.890000001</v>
      </c>
      <c r="L82" s="330">
        <v>6872964.5710000005</v>
      </c>
      <c r="M82" s="330">
        <v>688331</v>
      </c>
      <c r="N82" s="330">
        <v>956567</v>
      </c>
      <c r="O82" s="330">
        <v>7458545.4380000001</v>
      </c>
      <c r="P82" s="330">
        <v>10349826.188999999</v>
      </c>
      <c r="Q82" s="330">
        <v>16933</v>
      </c>
      <c r="R82" s="330">
        <v>23025</v>
      </c>
      <c r="S82" s="330">
        <v>22217.047999999999</v>
      </c>
      <c r="T82" s="330">
        <v>45931.77</v>
      </c>
      <c r="U82" s="330">
        <v>417827</v>
      </c>
      <c r="V82" s="330">
        <v>474762</v>
      </c>
      <c r="W82" s="330">
        <v>4855508.8640000001</v>
      </c>
      <c r="X82" s="330">
        <v>7412169.659</v>
      </c>
      <c r="Y82" s="330">
        <v>67684</v>
      </c>
      <c r="Z82" s="330">
        <v>1994917</v>
      </c>
      <c r="AA82" s="330">
        <v>1308244.997</v>
      </c>
      <c r="AB82" s="330">
        <v>273082.842</v>
      </c>
      <c r="AC82" s="330">
        <v>93027</v>
      </c>
      <c r="AD82" s="330">
        <v>606346</v>
      </c>
      <c r="AE82" s="330">
        <v>8000383.2800000003</v>
      </c>
      <c r="AF82" s="330">
        <v>2056740.3319999999</v>
      </c>
    </row>
    <row r="83" spans="1:32" ht="21" customHeight="1">
      <c r="A83" s="771" t="s">
        <v>200</v>
      </c>
      <c r="B83" s="771"/>
      <c r="C83" s="330">
        <v>572893</v>
      </c>
      <c r="D83" s="330">
        <v>10976712.316</v>
      </c>
      <c r="E83" s="330">
        <v>328676</v>
      </c>
      <c r="F83" s="330">
        <v>826959</v>
      </c>
      <c r="G83" s="330">
        <v>1442256.99</v>
      </c>
      <c r="H83" s="330">
        <v>8400962.3690000009</v>
      </c>
      <c r="I83" s="330">
        <v>17115</v>
      </c>
      <c r="J83" s="330">
        <v>392029</v>
      </c>
      <c r="K83" s="330">
        <v>1153671.5719999999</v>
      </c>
      <c r="L83" s="330">
        <v>6272632.2230000002</v>
      </c>
      <c r="M83" s="330">
        <v>311561</v>
      </c>
      <c r="N83" s="330">
        <v>434930</v>
      </c>
      <c r="O83" s="330">
        <v>288585.41800000001</v>
      </c>
      <c r="P83" s="330">
        <v>2128330.1460000002</v>
      </c>
      <c r="Q83" s="330">
        <v>43522</v>
      </c>
      <c r="R83" s="330">
        <v>61615</v>
      </c>
      <c r="S83" s="330">
        <v>48693.529000000002</v>
      </c>
      <c r="T83" s="330">
        <v>374912.65399999998</v>
      </c>
      <c r="U83" s="330">
        <v>200209</v>
      </c>
      <c r="V83" s="330">
        <v>255753</v>
      </c>
      <c r="W83" s="330">
        <v>226207.21400000001</v>
      </c>
      <c r="X83" s="330">
        <v>1615530.9539999999</v>
      </c>
      <c r="Y83" s="330">
        <v>15901</v>
      </c>
      <c r="Z83" s="330">
        <v>1035376</v>
      </c>
      <c r="AA83" s="330">
        <v>659530.50199999998</v>
      </c>
      <c r="AB83" s="330">
        <v>562089.11899999995</v>
      </c>
      <c r="AC83" s="330">
        <v>486</v>
      </c>
      <c r="AD83" s="330">
        <v>2767</v>
      </c>
      <c r="AE83" s="330">
        <v>32029.27</v>
      </c>
      <c r="AF83" s="330">
        <v>23217.22</v>
      </c>
    </row>
    <row r="84" spans="1:32" ht="21" customHeight="1">
      <c r="A84" s="766" t="s">
        <v>159</v>
      </c>
      <c r="B84" s="767"/>
      <c r="C84" s="330">
        <v>5863452</v>
      </c>
      <c r="D84" s="330">
        <v>117571042.06</v>
      </c>
      <c r="E84" s="330">
        <v>3286920</v>
      </c>
      <c r="F84" s="330">
        <v>6422954</v>
      </c>
      <c r="G84" s="330">
        <v>39583055.370999999</v>
      </c>
      <c r="H84" s="330">
        <v>63554437.332000002</v>
      </c>
      <c r="I84" s="330">
        <v>154225</v>
      </c>
      <c r="J84" s="330">
        <v>2199692</v>
      </c>
      <c r="K84" s="330">
        <v>11391301.01</v>
      </c>
      <c r="L84" s="330">
        <v>18726013.791999999</v>
      </c>
      <c r="M84" s="330">
        <v>3132695</v>
      </c>
      <c r="N84" s="330">
        <v>4223262</v>
      </c>
      <c r="O84" s="330">
        <v>28191754.361000001</v>
      </c>
      <c r="P84" s="330">
        <v>44828423.539999999</v>
      </c>
      <c r="Q84" s="330">
        <v>25222</v>
      </c>
      <c r="R84" s="330">
        <v>41578</v>
      </c>
      <c r="S84" s="330">
        <v>39486.017</v>
      </c>
      <c r="T84" s="330">
        <v>86879.726999999999</v>
      </c>
      <c r="U84" s="330">
        <v>2408784</v>
      </c>
      <c r="V84" s="330">
        <v>2724646</v>
      </c>
      <c r="W84" s="330">
        <v>21491277.396000002</v>
      </c>
      <c r="X84" s="330">
        <v>44209535.045999996</v>
      </c>
      <c r="Y84" s="330">
        <v>13906</v>
      </c>
      <c r="Z84" s="330">
        <v>765947</v>
      </c>
      <c r="AA84" s="330">
        <v>508312.89500000002</v>
      </c>
      <c r="AB84" s="330">
        <v>505540.397</v>
      </c>
      <c r="AC84" s="330">
        <v>142526</v>
      </c>
      <c r="AD84" s="330">
        <v>1463451</v>
      </c>
      <c r="AE84" s="330">
        <v>17843076.344999999</v>
      </c>
      <c r="AF84" s="330">
        <v>9214649.5580000002</v>
      </c>
    </row>
    <row r="85" spans="1:32" ht="21" customHeight="1">
      <c r="A85" s="766" t="s">
        <v>145</v>
      </c>
      <c r="B85" s="767"/>
      <c r="C85" s="330">
        <v>21932</v>
      </c>
      <c r="D85" s="330">
        <v>104500.705</v>
      </c>
      <c r="E85" s="330">
        <v>21929</v>
      </c>
      <c r="F85" s="330">
        <v>23462</v>
      </c>
      <c r="G85" s="330">
        <v>34877.055999999997</v>
      </c>
      <c r="H85" s="330">
        <v>104490.966</v>
      </c>
      <c r="I85" s="330">
        <v>9</v>
      </c>
      <c r="J85" s="330">
        <v>24</v>
      </c>
      <c r="K85" s="330">
        <v>27.228000000000002</v>
      </c>
      <c r="L85" s="330">
        <v>93.159000000000006</v>
      </c>
      <c r="M85" s="330">
        <v>21920</v>
      </c>
      <c r="N85" s="330">
        <v>23438</v>
      </c>
      <c r="O85" s="330">
        <v>34849.828000000001</v>
      </c>
      <c r="P85" s="330">
        <v>104397.807</v>
      </c>
      <c r="Q85" s="330">
        <v>-1</v>
      </c>
      <c r="R85" s="330">
        <v>-1</v>
      </c>
      <c r="S85" s="330">
        <v>-0.47399999999999998</v>
      </c>
      <c r="T85" s="330">
        <v>-1.4219999999999999</v>
      </c>
      <c r="U85" s="330">
        <v>4</v>
      </c>
      <c r="V85" s="330">
        <v>3</v>
      </c>
      <c r="W85" s="330">
        <v>3.1579999999999999</v>
      </c>
      <c r="X85" s="330">
        <v>11.161</v>
      </c>
      <c r="Y85" s="330">
        <v>0</v>
      </c>
      <c r="Z85" s="330">
        <v>0</v>
      </c>
      <c r="AA85" s="330">
        <v>0</v>
      </c>
      <c r="AB85" s="330">
        <v>0</v>
      </c>
      <c r="AC85" s="330">
        <v>0</v>
      </c>
      <c r="AD85" s="330">
        <v>0</v>
      </c>
      <c r="AE85" s="330">
        <v>0</v>
      </c>
      <c r="AF85" s="330">
        <v>0</v>
      </c>
    </row>
    <row r="86" spans="1:32" ht="21" customHeight="1">
      <c r="A86" s="766" t="s">
        <v>173</v>
      </c>
      <c r="B86" s="767"/>
      <c r="C86" s="330">
        <v>4466</v>
      </c>
      <c r="D86" s="330">
        <v>193449.429</v>
      </c>
      <c r="E86" s="330">
        <v>2854</v>
      </c>
      <c r="F86" s="330">
        <v>8931</v>
      </c>
      <c r="G86" s="330">
        <v>95340.576000000001</v>
      </c>
      <c r="H86" s="330">
        <v>173509.09700000001</v>
      </c>
      <c r="I86" s="330">
        <v>451</v>
      </c>
      <c r="J86" s="330">
        <v>4581</v>
      </c>
      <c r="K86" s="330">
        <v>31422.656999999999</v>
      </c>
      <c r="L86" s="330">
        <v>64219.353999999999</v>
      </c>
      <c r="M86" s="330">
        <v>2403</v>
      </c>
      <c r="N86" s="330">
        <v>4350</v>
      </c>
      <c r="O86" s="330">
        <v>63917.919000000002</v>
      </c>
      <c r="P86" s="330">
        <v>109289.743</v>
      </c>
      <c r="Q86" s="330">
        <v>12</v>
      </c>
      <c r="R86" s="330">
        <v>12</v>
      </c>
      <c r="S86" s="330">
        <v>12.337999999999999</v>
      </c>
      <c r="T86" s="330">
        <v>37.014000000000003</v>
      </c>
      <c r="U86" s="330">
        <v>1490</v>
      </c>
      <c r="V86" s="330">
        <v>2235</v>
      </c>
      <c r="W86" s="330">
        <v>3734.16</v>
      </c>
      <c r="X86" s="330">
        <v>11257.931</v>
      </c>
      <c r="Y86" s="330">
        <v>404</v>
      </c>
      <c r="Z86" s="330">
        <v>10236</v>
      </c>
      <c r="AA86" s="330">
        <v>6774.9040000000005</v>
      </c>
      <c r="AB86" s="330">
        <v>5009.4260000000004</v>
      </c>
      <c r="AC86" s="330">
        <v>110</v>
      </c>
      <c r="AD86" s="330">
        <v>1101</v>
      </c>
      <c r="AE86" s="330">
        <v>13540.11</v>
      </c>
      <c r="AF86" s="330">
        <v>3635.9609999999998</v>
      </c>
    </row>
    <row r="87" spans="1:32" ht="21" customHeight="1">
      <c r="A87" s="771" t="s">
        <v>661</v>
      </c>
      <c r="B87" s="771"/>
      <c r="C87" s="330">
        <v>134669831</v>
      </c>
      <c r="D87" s="330">
        <v>298288111.80500001</v>
      </c>
      <c r="E87" s="330">
        <v>68979378</v>
      </c>
      <c r="F87" s="330">
        <v>105826945</v>
      </c>
      <c r="G87" s="330">
        <v>118309717.57600001</v>
      </c>
      <c r="H87" s="330">
        <v>173779802.498</v>
      </c>
      <c r="I87" s="330">
        <v>733884</v>
      </c>
      <c r="J87" s="330">
        <v>5990053</v>
      </c>
      <c r="K87" s="330">
        <v>34470774.778999999</v>
      </c>
      <c r="L87" s="330">
        <v>33647434.755999997</v>
      </c>
      <c r="M87" s="330">
        <v>68245494</v>
      </c>
      <c r="N87" s="330">
        <v>99836892</v>
      </c>
      <c r="O87" s="330">
        <v>83838942.797000006</v>
      </c>
      <c r="P87" s="330">
        <v>140132367.74200001</v>
      </c>
      <c r="Q87" s="330">
        <v>18443332</v>
      </c>
      <c r="R87" s="330">
        <v>23616701</v>
      </c>
      <c r="S87" s="330">
        <v>18555417.326000001</v>
      </c>
      <c r="T87" s="330">
        <v>44467920.369999997</v>
      </c>
      <c r="U87" s="330">
        <v>47011022</v>
      </c>
      <c r="V87" s="330">
        <v>59727449</v>
      </c>
      <c r="W87" s="330">
        <v>34699440.063000001</v>
      </c>
      <c r="X87" s="330">
        <v>75970699.319000006</v>
      </c>
      <c r="Y87" s="330">
        <v>74207</v>
      </c>
      <c r="Z87" s="330">
        <v>1200803</v>
      </c>
      <c r="AA87" s="330">
        <v>782631.96799999999</v>
      </c>
      <c r="AB87" s="330">
        <v>475434.91100000002</v>
      </c>
      <c r="AC87" s="330">
        <v>236099</v>
      </c>
      <c r="AD87" s="330">
        <v>1398857</v>
      </c>
      <c r="AE87" s="330">
        <v>16561777.195</v>
      </c>
      <c r="AF87" s="330">
        <v>3594254.7069999999</v>
      </c>
    </row>
    <row r="88" spans="1:32" ht="18" customHeight="1">
      <c r="C88" s="412" t="s">
        <v>412</v>
      </c>
    </row>
    <row r="89" spans="1:32" ht="14.25" customHeight="1">
      <c r="C89" s="80"/>
    </row>
    <row r="90" spans="1:32">
      <c r="C90" s="2"/>
      <c r="D90" s="331"/>
    </row>
    <row r="91" spans="1:32">
      <c r="C91" s="1"/>
      <c r="D91" s="331"/>
    </row>
    <row r="92" spans="1:32">
      <c r="C92" s="331"/>
      <c r="D92" s="331"/>
    </row>
  </sheetData>
  <customSheetViews>
    <customSheetView guid="{6F28069D-A7F4-41D2-AA1B-4487F97E36F1}" scale="70" showPageBreaks="1" printArea="1" showRuler="0">
      <selection activeCell="B43" sqref="B43:B49"/>
      <pageMargins left="0.78740157480314965" right="0.54" top="0.19685039370078741" bottom="0.19685039370078741" header="0.51181102362204722" footer="0.39370078740157483"/>
      <printOptions verticalCentered="1"/>
      <pageSetup paperSize="8" scale="94" orientation="landscape" horizontalDpi="4294967292" r:id="rId1"/>
      <headerFooter alignWithMargins="0"/>
    </customSheetView>
  </customSheetViews>
  <mergeCells count="45">
    <mergeCell ref="A18:A25"/>
    <mergeCell ref="A10:A17"/>
    <mergeCell ref="M4:P4"/>
    <mergeCell ref="A68:A69"/>
    <mergeCell ref="A62:A65"/>
    <mergeCell ref="A66:A67"/>
    <mergeCell ref="E52:P52"/>
    <mergeCell ref="E53:H53"/>
    <mergeCell ref="I53:L53"/>
    <mergeCell ref="M53:P53"/>
    <mergeCell ref="A34:A41"/>
    <mergeCell ref="A26:A33"/>
    <mergeCell ref="A87:B87"/>
    <mergeCell ref="A61:B61"/>
    <mergeCell ref="A83:B83"/>
    <mergeCell ref="A80:B80"/>
    <mergeCell ref="A71:B71"/>
    <mergeCell ref="A86:B86"/>
    <mergeCell ref="A82:B82"/>
    <mergeCell ref="A81:B81"/>
    <mergeCell ref="A72:B72"/>
    <mergeCell ref="A73:B73"/>
    <mergeCell ref="A85:B85"/>
    <mergeCell ref="A84:B84"/>
    <mergeCell ref="AC52:AF53"/>
    <mergeCell ref="A79:B79"/>
    <mergeCell ref="AC3:AF4"/>
    <mergeCell ref="A60:B60"/>
    <mergeCell ref="A3:B5"/>
    <mergeCell ref="E4:H4"/>
    <mergeCell ref="A59:B59"/>
    <mergeCell ref="I4:L4"/>
    <mergeCell ref="Q3:T4"/>
    <mergeCell ref="U3:X4"/>
    <mergeCell ref="Y3:AB4"/>
    <mergeCell ref="E3:P3"/>
    <mergeCell ref="C3:D4"/>
    <mergeCell ref="A52:B54"/>
    <mergeCell ref="C52:D53"/>
    <mergeCell ref="A42:A49"/>
    <mergeCell ref="Q52:T53"/>
    <mergeCell ref="U52:X53"/>
    <mergeCell ref="Y52:AB53"/>
    <mergeCell ref="A78:B78"/>
    <mergeCell ref="A74:A77"/>
  </mergeCells>
  <phoneticPr fontId="2"/>
  <printOptions horizontalCentered="1"/>
  <pageMargins left="0.78740157480314965" right="0.55118110236220474" top="0.59055118110236227" bottom="0.19685039370078741" header="0.51181102362204722" footer="0.39370078740157483"/>
  <pageSetup paperSize="8" scale="64" fitToWidth="2" fitToHeight="2" orientation="landscape" horizontalDpi="4294967292" r:id="rId2"/>
  <headerFooter alignWithMargins="0"/>
  <rowBreaks count="1" manualBreakCount="1">
    <brk id="49" max="31" man="1"/>
  </rowBreaks>
  <colBreaks count="1" manualBreakCount="1">
    <brk id="16" max="8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9">
    <pageSetUpPr fitToPage="1"/>
  </sheetPr>
  <dimension ref="A1:AF67"/>
  <sheetViews>
    <sheetView zoomScale="80" zoomScaleNormal="80" workbookViewId="0">
      <pane xSplit="2" ySplit="9" topLeftCell="C10" activePane="bottomRight" state="frozen"/>
      <selection sqref="A1:R1"/>
      <selection pane="topRight" sqref="A1:R1"/>
      <selection pane="bottomLeft" sqref="A1:R1"/>
      <selection pane="bottomRight"/>
    </sheetView>
  </sheetViews>
  <sheetFormatPr defaultColWidth="9" defaultRowHeight="13"/>
  <cols>
    <col min="1" max="2" width="11.453125" style="6" customWidth="1"/>
    <col min="3" max="3" width="11.36328125" style="5" customWidth="1"/>
    <col min="4" max="18" width="11.26953125" style="5" customWidth="1"/>
    <col min="19" max="16384" width="9" style="5"/>
  </cols>
  <sheetData>
    <row r="1" spans="1:18" ht="19">
      <c r="A1" s="3" t="s">
        <v>207</v>
      </c>
      <c r="B1" s="4"/>
      <c r="C1" s="4"/>
      <c r="D1" s="4"/>
      <c r="E1" s="4"/>
      <c r="F1" s="4"/>
      <c r="G1" s="4"/>
      <c r="H1" s="4"/>
      <c r="I1" s="4"/>
      <c r="J1" s="4"/>
      <c r="K1" s="4"/>
      <c r="L1" s="4"/>
      <c r="M1" s="4"/>
      <c r="N1" s="4"/>
      <c r="O1" s="4"/>
      <c r="P1" s="4"/>
      <c r="Q1" s="4"/>
      <c r="R1" s="4"/>
    </row>
    <row r="2" spans="1:18">
      <c r="Q2" s="7"/>
      <c r="R2" s="8" t="s">
        <v>702</v>
      </c>
    </row>
    <row r="3" spans="1:18" s="367" customFormat="1" ht="12">
      <c r="A3" s="773" t="s">
        <v>554</v>
      </c>
      <c r="B3" s="774"/>
      <c r="C3" s="765" t="s">
        <v>519</v>
      </c>
      <c r="D3" s="765"/>
      <c r="E3" s="782" t="s">
        <v>542</v>
      </c>
      <c r="F3" s="804"/>
      <c r="G3" s="804"/>
      <c r="H3" s="804"/>
      <c r="I3" s="804"/>
      <c r="J3" s="805"/>
      <c r="K3" s="787" t="s">
        <v>555</v>
      </c>
      <c r="L3" s="788"/>
      <c r="M3" s="787" t="s">
        <v>461</v>
      </c>
      <c r="N3" s="788"/>
      <c r="O3" s="787" t="s">
        <v>414</v>
      </c>
      <c r="P3" s="788"/>
      <c r="Q3" s="787" t="s">
        <v>551</v>
      </c>
      <c r="R3" s="788"/>
    </row>
    <row r="4" spans="1:18" s="367" customFormat="1" ht="12">
      <c r="A4" s="775"/>
      <c r="B4" s="776"/>
      <c r="C4" s="765"/>
      <c r="D4" s="765"/>
      <c r="E4" s="806" t="s">
        <v>526</v>
      </c>
      <c r="F4" s="807"/>
      <c r="G4" s="782" t="s">
        <v>547</v>
      </c>
      <c r="H4" s="784"/>
      <c r="I4" s="782" t="s">
        <v>548</v>
      </c>
      <c r="J4" s="784"/>
      <c r="K4" s="789"/>
      <c r="L4" s="790"/>
      <c r="M4" s="789"/>
      <c r="N4" s="790"/>
      <c r="O4" s="789"/>
      <c r="P4" s="790"/>
      <c r="Q4" s="789"/>
      <c r="R4" s="790"/>
    </row>
    <row r="5" spans="1:18" s="367" customFormat="1" ht="12">
      <c r="A5" s="777"/>
      <c r="B5" s="778"/>
      <c r="C5" s="360" t="s">
        <v>520</v>
      </c>
      <c r="D5" s="366" t="s">
        <v>521</v>
      </c>
      <c r="E5" s="360" t="s">
        <v>520</v>
      </c>
      <c r="F5" s="362" t="s">
        <v>521</v>
      </c>
      <c r="G5" s="360" t="s">
        <v>520</v>
      </c>
      <c r="H5" s="366" t="s">
        <v>521</v>
      </c>
      <c r="I5" s="360" t="s">
        <v>520</v>
      </c>
      <c r="J5" s="366" t="s">
        <v>521</v>
      </c>
      <c r="K5" s="360" t="s">
        <v>520</v>
      </c>
      <c r="L5" s="366" t="s">
        <v>521</v>
      </c>
      <c r="M5" s="360" t="s">
        <v>520</v>
      </c>
      <c r="N5" s="366" t="s">
        <v>521</v>
      </c>
      <c r="O5" s="360" t="s">
        <v>520</v>
      </c>
      <c r="P5" s="366" t="s">
        <v>521</v>
      </c>
      <c r="Q5" s="360" t="s">
        <v>520</v>
      </c>
      <c r="R5" s="360" t="s">
        <v>521</v>
      </c>
    </row>
    <row r="6" spans="1:18" s="367" customFormat="1" ht="12">
      <c r="A6" s="364"/>
      <c r="B6" s="365"/>
      <c r="C6" s="369" t="s">
        <v>558</v>
      </c>
      <c r="D6" s="370" t="s">
        <v>558</v>
      </c>
      <c r="E6" s="369" t="s">
        <v>558</v>
      </c>
      <c r="F6" s="370" t="s">
        <v>558</v>
      </c>
      <c r="G6" s="369" t="s">
        <v>558</v>
      </c>
      <c r="H6" s="370" t="s">
        <v>558</v>
      </c>
      <c r="I6" s="369" t="s">
        <v>558</v>
      </c>
      <c r="J6" s="370" t="s">
        <v>558</v>
      </c>
      <c r="K6" s="369" t="s">
        <v>558</v>
      </c>
      <c r="L6" s="370" t="s">
        <v>558</v>
      </c>
      <c r="M6" s="369" t="s">
        <v>558</v>
      </c>
      <c r="N6" s="370" t="s">
        <v>558</v>
      </c>
      <c r="O6" s="369" t="s">
        <v>558</v>
      </c>
      <c r="P6" s="370" t="s">
        <v>558</v>
      </c>
      <c r="Q6" s="369" t="s">
        <v>558</v>
      </c>
      <c r="R6" s="371" t="s">
        <v>558</v>
      </c>
    </row>
    <row r="7" spans="1:18" s="372" customFormat="1" ht="12.75" customHeight="1">
      <c r="A7" s="17" t="s">
        <v>703</v>
      </c>
      <c r="B7" s="18"/>
      <c r="C7" s="375">
        <v>102.10405972216898</v>
      </c>
      <c r="D7" s="381">
        <v>103.42511741995801</v>
      </c>
      <c r="E7" s="375">
        <v>101.36197315413862</v>
      </c>
      <c r="F7" s="381">
        <v>102.94973058382251</v>
      </c>
      <c r="G7" s="375">
        <v>100.87832827951301</v>
      </c>
      <c r="H7" s="381">
        <v>102.59117883469627</v>
      </c>
      <c r="I7" s="375">
        <v>101.37029873015682</v>
      </c>
      <c r="J7" s="381">
        <v>103.25713383758853</v>
      </c>
      <c r="K7" s="375">
        <v>104.79926726432664</v>
      </c>
      <c r="L7" s="381">
        <v>103.25476307006372</v>
      </c>
      <c r="M7" s="375">
        <v>102.19020705868056</v>
      </c>
      <c r="N7" s="381">
        <v>105.01258529768359</v>
      </c>
      <c r="O7" s="375">
        <v>99.932854085991934</v>
      </c>
      <c r="P7" s="375">
        <v>99.337769428199834</v>
      </c>
      <c r="Q7" s="375">
        <v>114.91366802043392</v>
      </c>
      <c r="R7" s="382">
        <v>117.16812784772293</v>
      </c>
    </row>
    <row r="8" spans="1:18" s="372" customFormat="1" ht="12.75" customHeight="1">
      <c r="A8" s="17" t="s">
        <v>704</v>
      </c>
      <c r="B8" s="18"/>
      <c r="C8" s="375">
        <v>89.559936791424988</v>
      </c>
      <c r="D8" s="381">
        <v>96.950476954375205</v>
      </c>
      <c r="E8" s="375">
        <v>88.771525754351217</v>
      </c>
      <c r="F8" s="381">
        <v>95.947711054237331</v>
      </c>
      <c r="G8" s="375">
        <v>99.230842484580748</v>
      </c>
      <c r="H8" s="381">
        <v>96.694801644509369</v>
      </c>
      <c r="I8" s="375">
        <v>88.592350443871339</v>
      </c>
      <c r="J8" s="381">
        <v>95.311326199685766</v>
      </c>
      <c r="K8" s="375">
        <v>95.371467122347354</v>
      </c>
      <c r="L8" s="381">
        <v>101.56679773800386</v>
      </c>
      <c r="M8" s="375">
        <v>88.371623629625105</v>
      </c>
      <c r="N8" s="381">
        <v>97.498803271690221</v>
      </c>
      <c r="O8" s="375">
        <v>91.04762303214315</v>
      </c>
      <c r="P8" s="375">
        <v>95.374886740763245</v>
      </c>
      <c r="Q8" s="375">
        <v>118.02937589327726</v>
      </c>
      <c r="R8" s="382">
        <v>122.30302707878845</v>
      </c>
    </row>
    <row r="9" spans="1:18" s="372" customFormat="1" ht="12.75" customHeight="1">
      <c r="A9" s="20" t="s">
        <v>705</v>
      </c>
      <c r="B9" s="21"/>
      <c r="C9" s="376">
        <v>110.15510050323137</v>
      </c>
      <c r="D9" s="376">
        <v>107.97921356209773</v>
      </c>
      <c r="E9" s="376">
        <v>111.49846783554239</v>
      </c>
      <c r="F9" s="376">
        <v>109.0068277863965</v>
      </c>
      <c r="G9" s="376">
        <v>117.30452349969704</v>
      </c>
      <c r="H9" s="376">
        <v>105.11409327064494</v>
      </c>
      <c r="I9" s="376">
        <v>111.38706236922093</v>
      </c>
      <c r="J9" s="376">
        <v>112.37085862962255</v>
      </c>
      <c r="K9" s="376">
        <v>107.71357163403547</v>
      </c>
      <c r="L9" s="376">
        <v>105.21596831674087</v>
      </c>
      <c r="M9" s="376">
        <v>109.03667097902803</v>
      </c>
      <c r="N9" s="376">
        <v>105.54381100943966</v>
      </c>
      <c r="O9" s="376">
        <v>104.5197236466739</v>
      </c>
      <c r="P9" s="376">
        <v>98.368400750403111</v>
      </c>
      <c r="Q9" s="376">
        <v>115.71576656827244</v>
      </c>
      <c r="R9" s="376">
        <v>118.16994648807695</v>
      </c>
    </row>
    <row r="10" spans="1:18" s="367" customFormat="1" ht="13.5" customHeight="1">
      <c r="A10" s="22"/>
      <c r="B10" s="23" t="s">
        <v>526</v>
      </c>
      <c r="C10" s="377">
        <v>107.90198534110307</v>
      </c>
      <c r="D10" s="377">
        <v>108.56570586195886</v>
      </c>
      <c r="E10" s="377">
        <v>107.96705406180274</v>
      </c>
      <c r="F10" s="377">
        <v>109.78547263631842</v>
      </c>
      <c r="G10" s="377">
        <v>102.591899988256</v>
      </c>
      <c r="H10" s="377">
        <v>106.40849285703766</v>
      </c>
      <c r="I10" s="377">
        <v>108.04780864592374</v>
      </c>
      <c r="J10" s="377">
        <v>112.39474016255757</v>
      </c>
      <c r="K10" s="377">
        <v>107.13260815479957</v>
      </c>
      <c r="L10" s="377">
        <v>105.06512672396471</v>
      </c>
      <c r="M10" s="377">
        <v>108.13323534537524</v>
      </c>
      <c r="N10" s="377">
        <v>106.21682004114206</v>
      </c>
      <c r="O10" s="377">
        <v>104.75260983858206</v>
      </c>
      <c r="P10" s="377">
        <v>100.31484137078941</v>
      </c>
      <c r="Q10" s="377">
        <v>115.8237521398038</v>
      </c>
      <c r="R10" s="377">
        <v>115.38258219633477</v>
      </c>
    </row>
    <row r="11" spans="1:18" s="367" customFormat="1" ht="13.5" customHeight="1">
      <c r="A11" s="24"/>
      <c r="B11" s="25" t="s">
        <v>46</v>
      </c>
      <c r="C11" s="377">
        <v>107.2681479441042</v>
      </c>
      <c r="D11" s="377">
        <v>108.23468744608329</v>
      </c>
      <c r="E11" s="377">
        <v>107.30413584795811</v>
      </c>
      <c r="F11" s="377">
        <v>109.49043730099375</v>
      </c>
      <c r="G11" s="377">
        <v>103.04908574471862</v>
      </c>
      <c r="H11" s="377">
        <v>108.20770964593953</v>
      </c>
      <c r="I11" s="377">
        <v>107.36531949144721</v>
      </c>
      <c r="J11" s="377">
        <v>110.40881636178408</v>
      </c>
      <c r="K11" s="377">
        <v>107.43144254488053</v>
      </c>
      <c r="L11" s="377">
        <v>104.96322555252063</v>
      </c>
      <c r="M11" s="377">
        <v>107.11928640114934</v>
      </c>
      <c r="N11" s="377">
        <v>105.89666369426062</v>
      </c>
      <c r="O11" s="377">
        <v>105.29424759539128</v>
      </c>
      <c r="P11" s="377">
        <v>101.65100831551716</v>
      </c>
      <c r="Q11" s="377">
        <v>120.92070336995644</v>
      </c>
      <c r="R11" s="377">
        <v>120.10696933018727</v>
      </c>
    </row>
    <row r="12" spans="1:18" s="367" customFormat="1" ht="13.5" customHeight="1">
      <c r="A12" s="24" t="s">
        <v>525</v>
      </c>
      <c r="B12" s="25" t="s">
        <v>416</v>
      </c>
      <c r="C12" s="377">
        <v>108.54441573605973</v>
      </c>
      <c r="D12" s="377">
        <v>108.70506363484877</v>
      </c>
      <c r="E12" s="377">
        <v>108.69542649114304</v>
      </c>
      <c r="F12" s="377">
        <v>109.98719491497766</v>
      </c>
      <c r="G12" s="377">
        <v>101.36313354418193</v>
      </c>
      <c r="H12" s="377">
        <v>102.95236077107658</v>
      </c>
      <c r="I12" s="377">
        <v>108.80476714801985</v>
      </c>
      <c r="J12" s="377">
        <v>115.68580489969662</v>
      </c>
      <c r="K12" s="377">
        <v>106.28999664062437</v>
      </c>
      <c r="L12" s="377">
        <v>104.6614720388116</v>
      </c>
      <c r="M12" s="377">
        <v>109.29116410969415</v>
      </c>
      <c r="N12" s="377">
        <v>106.35449352799256</v>
      </c>
      <c r="O12" s="377">
        <v>103.30033616082245</v>
      </c>
      <c r="P12" s="377">
        <v>97.728281106025861</v>
      </c>
      <c r="Q12" s="377">
        <v>114.63643676427284</v>
      </c>
      <c r="R12" s="377">
        <v>113.26564980713805</v>
      </c>
    </row>
    <row r="13" spans="1:18" s="367" customFormat="1" ht="13.5" customHeight="1">
      <c r="A13" s="27"/>
      <c r="B13" s="22" t="s">
        <v>237</v>
      </c>
      <c r="C13" s="377">
        <v>110.21762570967827</v>
      </c>
      <c r="D13" s="377">
        <v>111.14434383711789</v>
      </c>
      <c r="E13" s="377">
        <v>109.73370840028502</v>
      </c>
      <c r="F13" s="377">
        <v>111.62602754503916</v>
      </c>
      <c r="G13" s="377">
        <v>106.18520124571293</v>
      </c>
      <c r="H13" s="377">
        <v>110.89079748262034</v>
      </c>
      <c r="I13" s="377">
        <v>109.81366448593128</v>
      </c>
      <c r="J13" s="377">
        <v>112.36732093204682</v>
      </c>
      <c r="K13" s="377">
        <v>113.21464109242021</v>
      </c>
      <c r="L13" s="377">
        <v>111.78615014421077</v>
      </c>
      <c r="M13" s="377">
        <v>109.93635255404297</v>
      </c>
      <c r="N13" s="377">
        <v>108.65503972080681</v>
      </c>
      <c r="O13" s="377">
        <v>108.90496596385863</v>
      </c>
      <c r="P13" s="377">
        <v>106.94644161302536</v>
      </c>
      <c r="Q13" s="377">
        <v>119.44831429367512</v>
      </c>
      <c r="R13" s="377">
        <v>134.41110618826485</v>
      </c>
    </row>
    <row r="14" spans="1:18" s="367" customFormat="1" ht="13.5" customHeight="1">
      <c r="A14" s="27"/>
      <c r="B14" s="35" t="s">
        <v>423</v>
      </c>
      <c r="C14" s="377">
        <v>109.7463864724979</v>
      </c>
      <c r="D14" s="377">
        <v>110.1967271635133</v>
      </c>
      <c r="E14" s="377">
        <v>109.35159884212649</v>
      </c>
      <c r="F14" s="377">
        <v>110.69223308308958</v>
      </c>
      <c r="G14" s="377">
        <v>106.09129113632183</v>
      </c>
      <c r="H14" s="377">
        <v>110.38504109226336</v>
      </c>
      <c r="I14" s="377">
        <v>109.4301291185979</v>
      </c>
      <c r="J14" s="377">
        <v>111.01593698332228</v>
      </c>
      <c r="K14" s="377">
        <v>112.07788772177271</v>
      </c>
      <c r="L14" s="377">
        <v>110.08401279150519</v>
      </c>
      <c r="M14" s="377">
        <v>109.64370362276372</v>
      </c>
      <c r="N14" s="377">
        <v>108.00118481153895</v>
      </c>
      <c r="O14" s="377">
        <v>108.09980272517281</v>
      </c>
      <c r="P14" s="377">
        <v>104.81767766051489</v>
      </c>
      <c r="Q14" s="377">
        <v>117.31618694784839</v>
      </c>
      <c r="R14" s="377">
        <v>123.83346702650755</v>
      </c>
    </row>
    <row r="15" spans="1:18" s="367" customFormat="1" ht="13.5" customHeight="1">
      <c r="A15" s="30"/>
      <c r="B15" s="23" t="s">
        <v>526</v>
      </c>
      <c r="C15" s="380">
        <v>107.53875590981579</v>
      </c>
      <c r="D15" s="380">
        <v>108.11037832613349</v>
      </c>
      <c r="E15" s="380">
        <v>107.66203248352819</v>
      </c>
      <c r="F15" s="380">
        <v>109.19645078019317</v>
      </c>
      <c r="G15" s="380">
        <v>102.63578447517989</v>
      </c>
      <c r="H15" s="380">
        <v>106.15202877660843</v>
      </c>
      <c r="I15" s="380">
        <v>107.74301433321418</v>
      </c>
      <c r="J15" s="380">
        <v>111.72072551563006</v>
      </c>
      <c r="K15" s="380">
        <v>106.8415547049138</v>
      </c>
      <c r="L15" s="380">
        <v>104.74519596427089</v>
      </c>
      <c r="M15" s="380">
        <v>107.63213964881292</v>
      </c>
      <c r="N15" s="380">
        <v>105.96324305389464</v>
      </c>
      <c r="O15" s="380">
        <v>104.48225076143277</v>
      </c>
      <c r="P15" s="380">
        <v>99.904702768928672</v>
      </c>
      <c r="Q15" s="380">
        <v>116.04876625782833</v>
      </c>
      <c r="R15" s="380">
        <v>116.50185497291878</v>
      </c>
    </row>
    <row r="16" spans="1:18" s="367" customFormat="1" ht="13.5" customHeight="1">
      <c r="A16" s="27"/>
      <c r="B16" s="25" t="s">
        <v>46</v>
      </c>
      <c r="C16" s="377">
        <v>106.99626799327702</v>
      </c>
      <c r="D16" s="377">
        <v>107.99254427698226</v>
      </c>
      <c r="E16" s="377">
        <v>107.12977363039219</v>
      </c>
      <c r="F16" s="377">
        <v>109.24411244034602</v>
      </c>
      <c r="G16" s="377">
        <v>103.11204662038934</v>
      </c>
      <c r="H16" s="377">
        <v>107.80700058236579</v>
      </c>
      <c r="I16" s="377">
        <v>107.19018781039563</v>
      </c>
      <c r="J16" s="377">
        <v>110.34632158616742</v>
      </c>
      <c r="K16" s="377">
        <v>106.94521145665747</v>
      </c>
      <c r="L16" s="377">
        <v>104.47539049996229</v>
      </c>
      <c r="M16" s="377">
        <v>106.79319173059061</v>
      </c>
      <c r="N16" s="377">
        <v>105.68566708239877</v>
      </c>
      <c r="O16" s="377">
        <v>105.019870442148</v>
      </c>
      <c r="P16" s="377">
        <v>101.28891466588766</v>
      </c>
      <c r="Q16" s="377">
        <v>120.59128789035074</v>
      </c>
      <c r="R16" s="377">
        <v>120.63945909020053</v>
      </c>
    </row>
    <row r="17" spans="1:18" s="367" customFormat="1" ht="13.5" customHeight="1">
      <c r="A17" s="27" t="s">
        <v>440</v>
      </c>
      <c r="B17" s="25" t="s">
        <v>416</v>
      </c>
      <c r="C17" s="377">
        <v>107.91617385582062</v>
      </c>
      <c r="D17" s="377">
        <v>107.58467187760436</v>
      </c>
      <c r="E17" s="377">
        <v>108.09253457108593</v>
      </c>
      <c r="F17" s="377">
        <v>108.54445342743657</v>
      </c>
      <c r="G17" s="377">
        <v>100.93825292354704</v>
      </c>
      <c r="H17" s="377">
        <v>102.10463518811103</v>
      </c>
      <c r="I17" s="377">
        <v>108.20938912843508</v>
      </c>
      <c r="J17" s="377">
        <v>114.15360181345591</v>
      </c>
      <c r="K17" s="377">
        <v>105.94599237780184</v>
      </c>
      <c r="L17" s="377">
        <v>104.26986260454494</v>
      </c>
      <c r="M17" s="377">
        <v>108.46719190856136</v>
      </c>
      <c r="N17" s="377">
        <v>105.72174706420974</v>
      </c>
      <c r="O17" s="377">
        <v>102.51332580394232</v>
      </c>
      <c r="P17" s="377">
        <v>96.705868502476349</v>
      </c>
      <c r="Q17" s="377">
        <v>114.77222910676255</v>
      </c>
      <c r="R17" s="377">
        <v>114.11749088101593</v>
      </c>
    </row>
    <row r="18" spans="1:18" s="367" customFormat="1" ht="13.5" customHeight="1">
      <c r="A18" s="27"/>
      <c r="B18" s="22" t="s">
        <v>237</v>
      </c>
      <c r="C18" s="377">
        <v>109.91189738422871</v>
      </c>
      <c r="D18" s="377">
        <v>110.69554172431981</v>
      </c>
      <c r="E18" s="377">
        <v>109.48972550306041</v>
      </c>
      <c r="F18" s="377">
        <v>111.09856082242824</v>
      </c>
      <c r="G18" s="377">
        <v>106.75668182322281</v>
      </c>
      <c r="H18" s="377">
        <v>111.11608357593769</v>
      </c>
      <c r="I18" s="377">
        <v>109.5526168461314</v>
      </c>
      <c r="J18" s="377">
        <v>111.08084435568534</v>
      </c>
      <c r="K18" s="377">
        <v>112.91793537270453</v>
      </c>
      <c r="L18" s="377">
        <v>112.02146871520242</v>
      </c>
      <c r="M18" s="377">
        <v>109.5704396117679</v>
      </c>
      <c r="N18" s="377">
        <v>108.51357425377117</v>
      </c>
      <c r="O18" s="377">
        <v>109.36415142543694</v>
      </c>
      <c r="P18" s="377">
        <v>107.43945543050238</v>
      </c>
      <c r="Q18" s="377">
        <v>113.6969696969697</v>
      </c>
      <c r="R18" s="377">
        <v>123.57816564162643</v>
      </c>
    </row>
    <row r="19" spans="1:18" s="367" customFormat="1" ht="13.5" customHeight="1">
      <c r="A19" s="31"/>
      <c r="B19" s="35" t="s">
        <v>423</v>
      </c>
      <c r="C19" s="378">
        <v>110.25067908028115</v>
      </c>
      <c r="D19" s="378">
        <v>110.55947349285972</v>
      </c>
      <c r="E19" s="378">
        <v>109.91141012617824</v>
      </c>
      <c r="F19" s="378">
        <v>111.0305250472873</v>
      </c>
      <c r="G19" s="378">
        <v>106.44288807357334</v>
      </c>
      <c r="H19" s="378">
        <v>110.59911435062392</v>
      </c>
      <c r="I19" s="378">
        <v>109.99621683614305</v>
      </c>
      <c r="J19" s="378">
        <v>111.49077761491853</v>
      </c>
      <c r="K19" s="378">
        <v>112.51549463254959</v>
      </c>
      <c r="L19" s="378">
        <v>110.27146725915185</v>
      </c>
      <c r="M19" s="378">
        <v>110.08679432941837</v>
      </c>
      <c r="N19" s="378">
        <v>108.46955872212325</v>
      </c>
      <c r="O19" s="378">
        <v>108.2938965764024</v>
      </c>
      <c r="P19" s="378">
        <v>104.97900321606872</v>
      </c>
      <c r="Q19" s="378">
        <v>120.17009143643693</v>
      </c>
      <c r="R19" s="378">
        <v>127.30835021604111</v>
      </c>
    </row>
    <row r="20" spans="1:18" s="367" customFormat="1" ht="13.5" customHeight="1">
      <c r="A20" s="27"/>
      <c r="B20" s="23" t="s">
        <v>526</v>
      </c>
      <c r="C20" s="377">
        <v>103.27809737993165</v>
      </c>
      <c r="D20" s="377">
        <v>102.87454127200712</v>
      </c>
      <c r="E20" s="377">
        <v>103.22440384471953</v>
      </c>
      <c r="F20" s="377">
        <v>103.50414532990936</v>
      </c>
      <c r="G20" s="377">
        <v>100.35736808913181</v>
      </c>
      <c r="H20" s="377">
        <v>100.82475320030515</v>
      </c>
      <c r="I20" s="377">
        <v>103.29083670513661</v>
      </c>
      <c r="J20" s="377">
        <v>106.58439659390358</v>
      </c>
      <c r="K20" s="377">
        <v>102.70669983071667</v>
      </c>
      <c r="L20" s="377">
        <v>100.80148762092531</v>
      </c>
      <c r="M20" s="377">
        <v>103.60375888012949</v>
      </c>
      <c r="N20" s="377">
        <v>101.54122460996911</v>
      </c>
      <c r="O20" s="377">
        <v>101.34255165206207</v>
      </c>
      <c r="P20" s="377">
        <v>96.468325972247897</v>
      </c>
      <c r="Q20" s="377">
        <v>100.54054054054053</v>
      </c>
      <c r="R20" s="377">
        <v>104.64155758784919</v>
      </c>
    </row>
    <row r="21" spans="1:18" s="367" customFormat="1" ht="13.5" customHeight="1">
      <c r="A21" s="27"/>
      <c r="B21" s="25" t="s">
        <v>46</v>
      </c>
      <c r="C21" s="377">
        <v>101.68398051458472</v>
      </c>
      <c r="D21" s="377">
        <v>101.83455734575458</v>
      </c>
      <c r="E21" s="377">
        <v>101.49561895913179</v>
      </c>
      <c r="F21" s="377">
        <v>102.75230547425878</v>
      </c>
      <c r="G21" s="377">
        <v>98.832874047657654</v>
      </c>
      <c r="H21" s="377">
        <v>101.23717360349748</v>
      </c>
      <c r="I21" s="377">
        <v>101.56820290751625</v>
      </c>
      <c r="J21" s="377">
        <v>104.62980702188136</v>
      </c>
      <c r="K21" s="377">
        <v>102.93201221412103</v>
      </c>
      <c r="L21" s="377">
        <v>100.86682628763788</v>
      </c>
      <c r="M21" s="377">
        <v>101.45288387873481</v>
      </c>
      <c r="N21" s="377">
        <v>99.047338518744994</v>
      </c>
      <c r="O21" s="377">
        <v>100.72289156626506</v>
      </c>
      <c r="P21" s="377">
        <v>93.847072529571676</v>
      </c>
      <c r="Q21" s="377">
        <v>83.453237410071949</v>
      </c>
      <c r="R21" s="377">
        <v>83.01400504140031</v>
      </c>
    </row>
    <row r="22" spans="1:18" s="367" customFormat="1" ht="13.5" customHeight="1">
      <c r="A22" s="27" t="s">
        <v>527</v>
      </c>
      <c r="B22" s="25" t="s">
        <v>416</v>
      </c>
      <c r="C22" s="377">
        <v>103.81455100679311</v>
      </c>
      <c r="D22" s="377">
        <v>101.65602184694731</v>
      </c>
      <c r="E22" s="377">
        <v>103.93771280967476</v>
      </c>
      <c r="F22" s="377">
        <v>101.88785888622868</v>
      </c>
      <c r="G22" s="377">
        <v>98.996175908221801</v>
      </c>
      <c r="H22" s="377">
        <v>95.39419431159773</v>
      </c>
      <c r="I22" s="377">
        <v>104.03045418117007</v>
      </c>
      <c r="J22" s="377">
        <v>108.4441150473268</v>
      </c>
      <c r="K22" s="377">
        <v>101.87737013846019</v>
      </c>
      <c r="L22" s="377">
        <v>100.06463395556607</v>
      </c>
      <c r="M22" s="377">
        <v>104.44154358515456</v>
      </c>
      <c r="N22" s="377">
        <v>101.69453881859292</v>
      </c>
      <c r="O22" s="377">
        <v>99.290382819794587</v>
      </c>
      <c r="P22" s="377">
        <v>94.124161711397662</v>
      </c>
      <c r="Q22" s="377">
        <v>101.28654970760233</v>
      </c>
      <c r="R22" s="377">
        <v>104.50344194724974</v>
      </c>
    </row>
    <row r="23" spans="1:18" s="367" customFormat="1" ht="13.5" customHeight="1">
      <c r="A23" s="27"/>
      <c r="B23" s="22" t="s">
        <v>237</v>
      </c>
      <c r="C23" s="377">
        <v>117.77991895032164</v>
      </c>
      <c r="D23" s="377">
        <v>120.09909546051365</v>
      </c>
      <c r="E23" s="377">
        <v>117.07266614946987</v>
      </c>
      <c r="F23" s="377">
        <v>119.15003833724612</v>
      </c>
      <c r="G23" s="377">
        <v>113.74407582938389</v>
      </c>
      <c r="H23" s="377">
        <v>110.31720485663577</v>
      </c>
      <c r="I23" s="377">
        <v>117.18532777243075</v>
      </c>
      <c r="J23" s="377">
        <v>133.41543797678125</v>
      </c>
      <c r="K23" s="377">
        <v>118.51968503937007</v>
      </c>
      <c r="L23" s="377">
        <v>115.16376963350217</v>
      </c>
      <c r="M23" s="377">
        <v>118.60282574568288</v>
      </c>
      <c r="N23" s="377">
        <v>127.00329878097421</v>
      </c>
      <c r="O23" s="377">
        <v>109.96563573883162</v>
      </c>
      <c r="P23" s="377">
        <v>113.76990264362522</v>
      </c>
      <c r="Q23" s="377">
        <v>140.54054054054055</v>
      </c>
      <c r="R23" s="377">
        <v>96.269098309076767</v>
      </c>
    </row>
    <row r="24" spans="1:18" s="367" customFormat="1" ht="13.5" customHeight="1">
      <c r="A24" s="27"/>
      <c r="B24" s="35" t="s">
        <v>423</v>
      </c>
      <c r="C24" s="377">
        <v>101.01457811809749</v>
      </c>
      <c r="D24" s="377">
        <v>105.93340289806565</v>
      </c>
      <c r="E24" s="377">
        <v>100.33449255355862</v>
      </c>
      <c r="F24" s="377">
        <v>106.95721775560831</v>
      </c>
      <c r="G24" s="377">
        <v>108.29840737636212</v>
      </c>
      <c r="H24" s="377">
        <v>116.96815535007272</v>
      </c>
      <c r="I24" s="377">
        <v>100.07402127426252</v>
      </c>
      <c r="J24" s="377">
        <v>94.211214088088653</v>
      </c>
      <c r="K24" s="377">
        <v>104.60763138948883</v>
      </c>
      <c r="L24" s="377">
        <v>100.73025646504108</v>
      </c>
      <c r="M24" s="377">
        <v>101.23547102332763</v>
      </c>
      <c r="N24" s="377">
        <v>102.05418382003297</v>
      </c>
      <c r="O24" s="377">
        <v>109.75609756097562</v>
      </c>
      <c r="P24" s="377">
        <v>108.31090654065183</v>
      </c>
      <c r="Q24" s="377">
        <v>103.79746835443038</v>
      </c>
      <c r="R24" s="377">
        <v>146.84767162732081</v>
      </c>
    </row>
    <row r="25" spans="1:18" s="367" customFormat="1" ht="13.5" customHeight="1">
      <c r="A25" s="30"/>
      <c r="B25" s="23" t="s">
        <v>526</v>
      </c>
      <c r="C25" s="380">
        <v>108.49646963215712</v>
      </c>
      <c r="D25" s="380">
        <v>109.13987328915343</v>
      </c>
      <c r="E25" s="380">
        <v>108.55426349516213</v>
      </c>
      <c r="F25" s="380">
        <v>110.37598656879166</v>
      </c>
      <c r="G25" s="380">
        <v>103.46902064496146</v>
      </c>
      <c r="H25" s="380">
        <v>105.78585239998326</v>
      </c>
      <c r="I25" s="380">
        <v>108.62574863410673</v>
      </c>
      <c r="J25" s="380">
        <v>113.62761377277835</v>
      </c>
      <c r="K25" s="380">
        <v>107.53676601110665</v>
      </c>
      <c r="L25" s="380">
        <v>105.92440959050697</v>
      </c>
      <c r="M25" s="380">
        <v>108.83750886143176</v>
      </c>
      <c r="N25" s="380">
        <v>106.83341014325507</v>
      </c>
      <c r="O25" s="380">
        <v>105.31492423757618</v>
      </c>
      <c r="P25" s="380">
        <v>100.79193692974096</v>
      </c>
      <c r="Q25" s="380">
        <v>115.46283834305369</v>
      </c>
      <c r="R25" s="380">
        <v>112.54057433392073</v>
      </c>
    </row>
    <row r="26" spans="1:18" s="367" customFormat="1" ht="13.5" customHeight="1">
      <c r="A26" s="27"/>
      <c r="B26" s="25" t="s">
        <v>46</v>
      </c>
      <c r="C26" s="377">
        <v>107.40178138506926</v>
      </c>
      <c r="D26" s="377">
        <v>108.12445381395088</v>
      </c>
      <c r="E26" s="377">
        <v>107.3444557356126</v>
      </c>
      <c r="F26" s="377">
        <v>109.12405479001114</v>
      </c>
      <c r="G26" s="377">
        <v>103.55212017992052</v>
      </c>
      <c r="H26" s="377">
        <v>107.5527871997801</v>
      </c>
      <c r="I26" s="377">
        <v>107.39645612915922</v>
      </c>
      <c r="J26" s="377">
        <v>110.12172840179898</v>
      </c>
      <c r="K26" s="377">
        <v>108.21073569861382</v>
      </c>
      <c r="L26" s="377">
        <v>106.20177498818484</v>
      </c>
      <c r="M26" s="377">
        <v>107.09344890698861</v>
      </c>
      <c r="N26" s="377">
        <v>106.03852412438906</v>
      </c>
      <c r="O26" s="377">
        <v>105.32754645327546</v>
      </c>
      <c r="P26" s="377">
        <v>102.18026425669981</v>
      </c>
      <c r="Q26" s="377">
        <v>116.7305355640714</v>
      </c>
      <c r="R26" s="377">
        <v>111.70138736890031</v>
      </c>
    </row>
    <row r="27" spans="1:18" s="367" customFormat="1" ht="13.5" customHeight="1">
      <c r="A27" s="27" t="s">
        <v>457</v>
      </c>
      <c r="B27" s="25" t="s">
        <v>416</v>
      </c>
      <c r="C27" s="377">
        <v>109.81016484454547</v>
      </c>
      <c r="D27" s="377">
        <v>110.58933581879845</v>
      </c>
      <c r="E27" s="377">
        <v>110.02806227298396</v>
      </c>
      <c r="F27" s="377">
        <v>112.1311806125731</v>
      </c>
      <c r="G27" s="377">
        <v>103.52620908615656</v>
      </c>
      <c r="H27" s="377">
        <v>103.92859449145966</v>
      </c>
      <c r="I27" s="377">
        <v>110.12022628693477</v>
      </c>
      <c r="J27" s="377">
        <v>118.6038131129804</v>
      </c>
      <c r="K27" s="377">
        <v>106.71569303918555</v>
      </c>
      <c r="L27" s="377">
        <v>105.43864935904143</v>
      </c>
      <c r="M27" s="377">
        <v>110.84590905231646</v>
      </c>
      <c r="N27" s="377">
        <v>108.17600153489533</v>
      </c>
      <c r="O27" s="377">
        <v>105.45595431016849</v>
      </c>
      <c r="P27" s="377">
        <v>99.610117028181776</v>
      </c>
      <c r="Q27" s="377">
        <v>115.50520095717145</v>
      </c>
      <c r="R27" s="377">
        <v>113.08678001236547</v>
      </c>
    </row>
    <row r="28" spans="1:18" s="367" customFormat="1" ht="13.5" customHeight="1">
      <c r="A28" s="27"/>
      <c r="B28" s="22" t="s">
        <v>237</v>
      </c>
      <c r="C28" s="377">
        <v>108.45514101998252</v>
      </c>
      <c r="D28" s="377">
        <v>109.06537863699775</v>
      </c>
      <c r="E28" s="377">
        <v>107.41413700931108</v>
      </c>
      <c r="F28" s="377">
        <v>111.18917672408506</v>
      </c>
      <c r="G28" s="377">
        <v>100.11677695601402</v>
      </c>
      <c r="H28" s="377">
        <v>109.40429469355561</v>
      </c>
      <c r="I28" s="377">
        <v>107.56873546535601</v>
      </c>
      <c r="J28" s="377">
        <v>112.86748103324258</v>
      </c>
      <c r="K28" s="377">
        <v>114.85432201049434</v>
      </c>
      <c r="L28" s="377">
        <v>115.53403129337636</v>
      </c>
      <c r="M28" s="377">
        <v>107.77038269550749</v>
      </c>
      <c r="N28" s="377">
        <v>99.543846609143984</v>
      </c>
      <c r="O28" s="377">
        <v>103.51993214588634</v>
      </c>
      <c r="P28" s="377">
        <v>109.87117177403887</v>
      </c>
      <c r="Q28" s="377">
        <v>91.329479768786129</v>
      </c>
      <c r="R28" s="377">
        <v>86.036010956375236</v>
      </c>
    </row>
    <row r="29" spans="1:18" s="367" customFormat="1" ht="13.5" customHeight="1">
      <c r="A29" s="31"/>
      <c r="B29" s="35" t="s">
        <v>423</v>
      </c>
      <c r="C29" s="378">
        <v>104.23443700697324</v>
      </c>
      <c r="D29" s="378">
        <v>104.58156938521385</v>
      </c>
      <c r="E29" s="378">
        <v>103.94753523248974</v>
      </c>
      <c r="F29" s="378">
        <v>104.93029962505443</v>
      </c>
      <c r="G29" s="378">
        <v>100.25462570022069</v>
      </c>
      <c r="H29" s="378">
        <v>104.45505615187007</v>
      </c>
      <c r="I29" s="378">
        <v>104.04023188084682</v>
      </c>
      <c r="J29" s="378">
        <v>105.45043449679865</v>
      </c>
      <c r="K29" s="378">
        <v>107.59414018082862</v>
      </c>
      <c r="L29" s="378">
        <v>109.53752922152135</v>
      </c>
      <c r="M29" s="378">
        <v>103.69863580386378</v>
      </c>
      <c r="N29" s="378">
        <v>101.79686254293949</v>
      </c>
      <c r="O29" s="378">
        <v>102.11165488490121</v>
      </c>
      <c r="P29" s="378">
        <v>97.828326530042844</v>
      </c>
      <c r="Q29" s="378">
        <v>105.90111642743221</v>
      </c>
      <c r="R29" s="378">
        <v>105.71273468696143</v>
      </c>
    </row>
    <row r="30" spans="1:18" s="367" customFormat="1" ht="13.5" customHeight="1">
      <c r="A30" s="27"/>
      <c r="B30" s="23" t="s">
        <v>526</v>
      </c>
      <c r="C30" s="377">
        <v>108.27050283380856</v>
      </c>
      <c r="D30" s="377">
        <v>109.18040134860065</v>
      </c>
      <c r="E30" s="377">
        <v>108.25518693763267</v>
      </c>
      <c r="F30" s="377">
        <v>110.65005361166847</v>
      </c>
      <c r="G30" s="377">
        <v>102.25011529036021</v>
      </c>
      <c r="H30" s="377">
        <v>107.11540175845667</v>
      </c>
      <c r="I30" s="377">
        <v>108.33735940334431</v>
      </c>
      <c r="J30" s="377">
        <v>113.12580732175665</v>
      </c>
      <c r="K30" s="377">
        <v>107.43063895283601</v>
      </c>
      <c r="L30" s="377">
        <v>105.30280533940235</v>
      </c>
      <c r="M30" s="377">
        <v>108.6800876849483</v>
      </c>
      <c r="N30" s="377">
        <v>106.46271401021569</v>
      </c>
      <c r="O30" s="377">
        <v>105.08307860524961</v>
      </c>
      <c r="P30" s="377">
        <v>101.08107404454793</v>
      </c>
      <c r="Q30" s="377">
        <v>115.6575920321052</v>
      </c>
      <c r="R30" s="377">
        <v>114.52468135884544</v>
      </c>
    </row>
    <row r="31" spans="1:18" s="367" customFormat="1" ht="13.5" customHeight="1">
      <c r="A31" s="27"/>
      <c r="B31" s="25" t="s">
        <v>46</v>
      </c>
      <c r="C31" s="377">
        <v>107.66958505705429</v>
      </c>
      <c r="D31" s="377">
        <v>108.69832138025615</v>
      </c>
      <c r="E31" s="377">
        <v>107.58398855311117</v>
      </c>
      <c r="F31" s="377">
        <v>110.04653138559748</v>
      </c>
      <c r="G31" s="377">
        <v>102.80474737791761</v>
      </c>
      <c r="H31" s="377">
        <v>109.18549497555603</v>
      </c>
      <c r="I31" s="377">
        <v>107.64855328067817</v>
      </c>
      <c r="J31" s="377">
        <v>110.6115032055921</v>
      </c>
      <c r="K31" s="377">
        <v>107.93984867983404</v>
      </c>
      <c r="L31" s="377">
        <v>105.38558005236183</v>
      </c>
      <c r="M31" s="377">
        <v>107.66000422090416</v>
      </c>
      <c r="N31" s="377">
        <v>106.2255595631934</v>
      </c>
      <c r="O31" s="377">
        <v>105.80097993198807</v>
      </c>
      <c r="P31" s="377">
        <v>102.3070027203967</v>
      </c>
      <c r="Q31" s="377">
        <v>122.70877543377856</v>
      </c>
      <c r="R31" s="377">
        <v>121.82236346138431</v>
      </c>
    </row>
    <row r="32" spans="1:18" s="367" customFormat="1" ht="13.5" customHeight="1">
      <c r="A32" s="27" t="s">
        <v>458</v>
      </c>
      <c r="B32" s="25" t="s">
        <v>416</v>
      </c>
      <c r="C32" s="377">
        <v>108.92446064771617</v>
      </c>
      <c r="D32" s="377">
        <v>109.71187803013906</v>
      </c>
      <c r="E32" s="377">
        <v>109.02606949197778</v>
      </c>
      <c r="F32" s="377">
        <v>111.42936594846601</v>
      </c>
      <c r="G32" s="377">
        <v>101.26943503166173</v>
      </c>
      <c r="H32" s="377">
        <v>104.02599520078455</v>
      </c>
      <c r="I32" s="377">
        <v>109.12993688378974</v>
      </c>
      <c r="J32" s="377">
        <v>116.86313291806343</v>
      </c>
      <c r="K32" s="377">
        <v>106.57706768979989</v>
      </c>
      <c r="L32" s="377">
        <v>104.91969056736572</v>
      </c>
      <c r="M32" s="377">
        <v>109.82472162549119</v>
      </c>
      <c r="N32" s="377">
        <v>106.65645858716684</v>
      </c>
      <c r="O32" s="377">
        <v>103.80730849769471</v>
      </c>
      <c r="P32" s="377">
        <v>99.129350969952938</v>
      </c>
      <c r="Q32" s="377">
        <v>114.23977906483141</v>
      </c>
      <c r="R32" s="377">
        <v>112.10177618106687</v>
      </c>
    </row>
    <row r="33" spans="1:18" s="367" customFormat="1" ht="13.5" customHeight="1">
      <c r="A33" s="27"/>
      <c r="B33" s="22" t="s">
        <v>237</v>
      </c>
      <c r="C33" s="377">
        <v>111.05366790208456</v>
      </c>
      <c r="D33" s="377">
        <v>112.40686911125573</v>
      </c>
      <c r="E33" s="377">
        <v>110.47320186003211</v>
      </c>
      <c r="F33" s="377">
        <v>112.9578852978406</v>
      </c>
      <c r="G33" s="377">
        <v>105.02104860313814</v>
      </c>
      <c r="H33" s="377">
        <v>110.42942783151931</v>
      </c>
      <c r="I33" s="377">
        <v>110.58917093755494</v>
      </c>
      <c r="J33" s="377">
        <v>115.48198044964792</v>
      </c>
      <c r="K33" s="377">
        <v>113.68969062139671</v>
      </c>
      <c r="L33" s="377">
        <v>110.79758923038617</v>
      </c>
      <c r="M33" s="377">
        <v>110.95315348044774</v>
      </c>
      <c r="N33" s="377">
        <v>109.74176689790838</v>
      </c>
      <c r="O33" s="377">
        <v>108.13828021248339</v>
      </c>
      <c r="P33" s="377">
        <v>105.05317630063939</v>
      </c>
      <c r="Q33" s="377">
        <v>135.57978196233896</v>
      </c>
      <c r="R33" s="377">
        <v>166.96599822028097</v>
      </c>
    </row>
    <row r="34" spans="1:18" s="367" customFormat="1" ht="13.5" customHeight="1" thickBot="1">
      <c r="A34" s="32"/>
      <c r="B34" s="487" t="s">
        <v>423</v>
      </c>
      <c r="C34" s="377">
        <v>108.70532169551485</v>
      </c>
      <c r="D34" s="377">
        <v>109.67175011669758</v>
      </c>
      <c r="E34" s="377">
        <v>108.05678851330691</v>
      </c>
      <c r="F34" s="377">
        <v>110.28173624894436</v>
      </c>
      <c r="G34" s="377">
        <v>105.54688231804414</v>
      </c>
      <c r="H34" s="377">
        <v>110.383515739375</v>
      </c>
      <c r="I34" s="377">
        <v>108.1128155910252</v>
      </c>
      <c r="J34" s="377">
        <v>110.1809615586812</v>
      </c>
      <c r="K34" s="377">
        <v>111.16148017239223</v>
      </c>
      <c r="L34" s="377">
        <v>109.52320589925679</v>
      </c>
      <c r="M34" s="377">
        <v>108.92247894848146</v>
      </c>
      <c r="N34" s="377">
        <v>107.17565110848437</v>
      </c>
      <c r="O34" s="377">
        <v>108.31034307668872</v>
      </c>
      <c r="P34" s="377">
        <v>105.59796787760989</v>
      </c>
      <c r="Q34" s="377">
        <v>110.64561513209317</v>
      </c>
      <c r="R34" s="377">
        <v>116.05989300736448</v>
      </c>
    </row>
    <row r="35" spans="1:18" s="367" customFormat="1" ht="13.5" hidden="1" customHeight="1" thickTop="1">
      <c r="A35" s="27"/>
      <c r="B35" s="22" t="s">
        <v>526</v>
      </c>
      <c r="C35" s="377">
        <v>0</v>
      </c>
      <c r="D35" s="377">
        <v>0</v>
      </c>
      <c r="E35" s="377">
        <v>0</v>
      </c>
      <c r="F35" s="377">
        <v>0</v>
      </c>
      <c r="G35" s="377">
        <v>0</v>
      </c>
      <c r="H35" s="377">
        <v>0</v>
      </c>
      <c r="I35" s="377">
        <v>0</v>
      </c>
      <c r="J35" s="377">
        <v>0</v>
      </c>
      <c r="K35" s="377">
        <v>0</v>
      </c>
      <c r="L35" s="377">
        <v>0</v>
      </c>
      <c r="M35" s="377">
        <v>0</v>
      </c>
      <c r="N35" s="377">
        <v>0</v>
      </c>
      <c r="O35" s="377">
        <v>0</v>
      </c>
      <c r="P35" s="377">
        <v>0</v>
      </c>
      <c r="Q35" s="377">
        <v>0</v>
      </c>
      <c r="R35" s="377">
        <v>0</v>
      </c>
    </row>
    <row r="36" spans="1:18" s="367" customFormat="1" ht="13.5" hidden="1" customHeight="1">
      <c r="A36" s="27" t="s">
        <v>460</v>
      </c>
      <c r="B36" s="22" t="s">
        <v>238</v>
      </c>
      <c r="C36" s="377">
        <v>0</v>
      </c>
      <c r="D36" s="377">
        <v>0</v>
      </c>
      <c r="E36" s="377">
        <v>0</v>
      </c>
      <c r="F36" s="377">
        <v>0</v>
      </c>
      <c r="G36" s="377">
        <v>0</v>
      </c>
      <c r="H36" s="377">
        <v>0</v>
      </c>
      <c r="I36" s="377">
        <v>0</v>
      </c>
      <c r="J36" s="377">
        <v>0</v>
      </c>
      <c r="K36" s="377">
        <v>0</v>
      </c>
      <c r="L36" s="377">
        <v>0</v>
      </c>
      <c r="M36" s="377">
        <v>0</v>
      </c>
      <c r="N36" s="377">
        <v>0</v>
      </c>
      <c r="O36" s="377">
        <v>0</v>
      </c>
      <c r="P36" s="377">
        <v>0</v>
      </c>
      <c r="Q36" s="377">
        <v>0</v>
      </c>
      <c r="R36" s="377">
        <v>0</v>
      </c>
    </row>
    <row r="37" spans="1:18" s="367" customFormat="1" ht="13.5" hidden="1" customHeight="1">
      <c r="A37" s="33"/>
      <c r="B37" s="22" t="s">
        <v>120</v>
      </c>
      <c r="C37" s="377">
        <v>0</v>
      </c>
      <c r="D37" s="377">
        <v>0</v>
      </c>
      <c r="E37" s="377">
        <v>0</v>
      </c>
      <c r="F37" s="377">
        <v>0</v>
      </c>
      <c r="G37" s="377">
        <v>0</v>
      </c>
      <c r="H37" s="377">
        <v>0</v>
      </c>
      <c r="I37" s="377">
        <v>0</v>
      </c>
      <c r="J37" s="377">
        <v>0</v>
      </c>
      <c r="K37" s="377">
        <v>0</v>
      </c>
      <c r="L37" s="377">
        <v>0</v>
      </c>
      <c r="M37" s="377">
        <v>0</v>
      </c>
      <c r="N37" s="377">
        <v>0</v>
      </c>
      <c r="O37" s="377">
        <v>0</v>
      </c>
      <c r="P37" s="377">
        <v>0</v>
      </c>
      <c r="Q37" s="377">
        <v>0</v>
      </c>
      <c r="R37" s="377">
        <v>0</v>
      </c>
    </row>
    <row r="38" spans="1:18" s="367" customFormat="1" ht="13.5" customHeight="1" thickTop="1">
      <c r="A38" s="771" t="s">
        <v>531</v>
      </c>
      <c r="B38" s="771"/>
      <c r="C38" s="491">
        <v>108.58236808450931</v>
      </c>
      <c r="D38" s="491">
        <v>110.05207017712087</v>
      </c>
      <c r="E38" s="491">
        <v>109.07907678259508</v>
      </c>
      <c r="F38" s="491">
        <v>111.63126210314012</v>
      </c>
      <c r="G38" s="491">
        <v>104.07253269916765</v>
      </c>
      <c r="H38" s="491">
        <v>110.70311041186423</v>
      </c>
      <c r="I38" s="491">
        <v>109.19653795992571</v>
      </c>
      <c r="J38" s="491">
        <v>112.59482863342751</v>
      </c>
      <c r="K38" s="491">
        <v>107.36563327621124</v>
      </c>
      <c r="L38" s="491">
        <v>105.33293335134104</v>
      </c>
      <c r="M38" s="491">
        <v>108.81451514037023</v>
      </c>
      <c r="N38" s="491">
        <v>108.4490836435459</v>
      </c>
      <c r="O38" s="491">
        <v>105.3889659588091</v>
      </c>
      <c r="P38" s="491">
        <v>106.9484642051505</v>
      </c>
      <c r="Q38" s="491">
        <v>106.66666666666667</v>
      </c>
      <c r="R38" s="491">
        <v>125.39078150169591</v>
      </c>
    </row>
    <row r="39" spans="1:18" s="367" customFormat="1" ht="13.5" customHeight="1">
      <c r="A39" s="771" t="s">
        <v>459</v>
      </c>
      <c r="B39" s="772"/>
      <c r="C39" s="379">
        <v>101.79853181347389</v>
      </c>
      <c r="D39" s="379">
        <v>99.770379053744691</v>
      </c>
      <c r="E39" s="379">
        <v>101.10534610092779</v>
      </c>
      <c r="F39" s="379">
        <v>99.466301293889288</v>
      </c>
      <c r="G39" s="379">
        <v>96.056779737516067</v>
      </c>
      <c r="H39" s="379">
        <v>97.924327337624675</v>
      </c>
      <c r="I39" s="379">
        <v>101.50351273061216</v>
      </c>
      <c r="J39" s="379">
        <v>102.98057245331904</v>
      </c>
      <c r="K39" s="379">
        <v>104.81342549549886</v>
      </c>
      <c r="L39" s="379">
        <v>103.42393505441896</v>
      </c>
      <c r="M39" s="379">
        <v>102.02398694210162</v>
      </c>
      <c r="N39" s="379">
        <v>99.699261371816704</v>
      </c>
      <c r="O39" s="379">
        <v>95.84297884092706</v>
      </c>
      <c r="P39" s="379">
        <v>95.351696557054922</v>
      </c>
      <c r="Q39" s="379">
        <v>111.91943513808229</v>
      </c>
      <c r="R39" s="379">
        <v>119.50500498781673</v>
      </c>
    </row>
    <row r="40" spans="1:18" s="367" customFormat="1" ht="13.5" customHeight="1">
      <c r="A40" s="771" t="s">
        <v>528</v>
      </c>
      <c r="B40" s="771"/>
      <c r="C40" s="379">
        <v>70</v>
      </c>
      <c r="D40" s="379">
        <v>188.08181818181816</v>
      </c>
      <c r="E40" s="379">
        <v>55.000000000000007</v>
      </c>
      <c r="F40" s="379">
        <v>164.3909090909091</v>
      </c>
      <c r="G40" s="379" t="s">
        <v>706</v>
      </c>
      <c r="H40" s="379" t="s">
        <v>706</v>
      </c>
      <c r="I40" s="379">
        <v>50</v>
      </c>
      <c r="J40" s="379">
        <v>37.027272727272724</v>
      </c>
      <c r="K40" s="379" t="s">
        <v>706</v>
      </c>
      <c r="L40" s="379" t="s">
        <v>706</v>
      </c>
      <c r="M40" s="379" t="s">
        <v>706</v>
      </c>
      <c r="N40" s="379" t="s">
        <v>706</v>
      </c>
      <c r="O40" s="379" t="s">
        <v>706</v>
      </c>
      <c r="P40" s="379" t="s">
        <v>706</v>
      </c>
      <c r="Q40" s="379" t="s">
        <v>706</v>
      </c>
      <c r="R40" s="379" t="s">
        <v>706</v>
      </c>
    </row>
    <row r="41" spans="1:18" s="367" customFormat="1" ht="13.5" customHeight="1">
      <c r="A41" s="798" t="s">
        <v>171</v>
      </c>
      <c r="B41" s="250" t="s">
        <v>214</v>
      </c>
      <c r="C41" s="377">
        <v>101.26681525535994</v>
      </c>
      <c r="D41" s="377">
        <v>99.514833534299783</v>
      </c>
      <c r="E41" s="377">
        <v>100.67814938467569</v>
      </c>
      <c r="F41" s="377">
        <v>99.43627191679262</v>
      </c>
      <c r="G41" s="377">
        <v>96.139494236291256</v>
      </c>
      <c r="H41" s="377">
        <v>96.132336803392633</v>
      </c>
      <c r="I41" s="377">
        <v>101.18355991714154</v>
      </c>
      <c r="J41" s="377">
        <v>100.01534849687789</v>
      </c>
      <c r="K41" s="377">
        <v>100.47961630695443</v>
      </c>
      <c r="L41" s="377">
        <v>96.024861223545201</v>
      </c>
      <c r="M41" s="377">
        <v>102.10308760072057</v>
      </c>
      <c r="N41" s="377">
        <v>100.36590459372039</v>
      </c>
      <c r="O41" s="377">
        <v>92.500763358778627</v>
      </c>
      <c r="P41" s="377">
        <v>93.897964576460595</v>
      </c>
      <c r="Q41" s="377">
        <v>106.57672849915683</v>
      </c>
      <c r="R41" s="377">
        <v>101.95944444349846</v>
      </c>
    </row>
    <row r="42" spans="1:18" s="367" customFormat="1" ht="13.5" customHeight="1">
      <c r="A42" s="799"/>
      <c r="B42" s="22" t="s">
        <v>529</v>
      </c>
      <c r="C42" s="377">
        <v>91.442097038591768</v>
      </c>
      <c r="D42" s="377">
        <v>87.500637566475163</v>
      </c>
      <c r="E42" s="377">
        <v>90.307616259173358</v>
      </c>
      <c r="F42" s="377">
        <v>87.056294003517763</v>
      </c>
      <c r="G42" s="377">
        <v>93.793035608892382</v>
      </c>
      <c r="H42" s="377">
        <v>87.233521638681026</v>
      </c>
      <c r="I42" s="377">
        <v>88.11132461414492</v>
      </c>
      <c r="J42" s="377">
        <v>82.662214544591492</v>
      </c>
      <c r="K42" s="377">
        <v>92.557680714638025</v>
      </c>
      <c r="L42" s="377">
        <v>91.848681084351043</v>
      </c>
      <c r="M42" s="377">
        <v>88.638297872340416</v>
      </c>
      <c r="N42" s="377">
        <v>67.232348948490824</v>
      </c>
      <c r="O42" s="377">
        <v>83.435582822085891</v>
      </c>
      <c r="P42" s="377">
        <v>83.267155494329074</v>
      </c>
      <c r="Q42" s="377">
        <v>58.461538461538467</v>
      </c>
      <c r="R42" s="377">
        <v>85.864758752235844</v>
      </c>
    </row>
    <row r="43" spans="1:18" s="367" customFormat="1" ht="13.5" customHeight="1">
      <c r="A43" s="799"/>
      <c r="B43" s="24" t="s">
        <v>215</v>
      </c>
      <c r="C43" s="377">
        <v>105.35011266719891</v>
      </c>
      <c r="D43" s="377">
        <v>104.83798025024373</v>
      </c>
      <c r="E43" s="377">
        <v>104.6710510533553</v>
      </c>
      <c r="F43" s="377">
        <v>101.04095971318088</v>
      </c>
      <c r="G43" s="377" t="s">
        <v>706</v>
      </c>
      <c r="H43" s="377" t="s">
        <v>706</v>
      </c>
      <c r="I43" s="377">
        <v>104.6710510533553</v>
      </c>
      <c r="J43" s="377">
        <v>101.04095971318088</v>
      </c>
      <c r="K43" s="377">
        <v>144.44444444444443</v>
      </c>
      <c r="L43" s="377">
        <v>166.69898389368493</v>
      </c>
      <c r="M43" s="377">
        <v>105.2187263379392</v>
      </c>
      <c r="N43" s="377">
        <v>101.04734280614601</v>
      </c>
      <c r="O43" s="377" t="s">
        <v>706</v>
      </c>
      <c r="P43" s="377" t="s">
        <v>706</v>
      </c>
      <c r="Q43" s="377">
        <v>116.97911425035453</v>
      </c>
      <c r="R43" s="377">
        <v>120.01787023954687</v>
      </c>
    </row>
    <row r="44" spans="1:18" s="367" customFormat="1" ht="13.5" customHeight="1">
      <c r="A44" s="800"/>
      <c r="B44" s="411" t="s">
        <v>235</v>
      </c>
      <c r="C44" s="377">
        <v>98.803438009100603</v>
      </c>
      <c r="D44" s="377">
        <v>95.484024183797885</v>
      </c>
      <c r="E44" s="377">
        <v>98.792168759304516</v>
      </c>
      <c r="F44" s="377">
        <v>95.809628629776881</v>
      </c>
      <c r="G44" s="377">
        <v>98.797313625762214</v>
      </c>
      <c r="H44" s="377">
        <v>95.809075403614855</v>
      </c>
      <c r="I44" s="377">
        <v>85.714285714285708</v>
      </c>
      <c r="J44" s="377">
        <v>165.10573528935521</v>
      </c>
      <c r="K44" s="377">
        <v>400</v>
      </c>
      <c r="L44" s="377">
        <v>274.01960784313724</v>
      </c>
      <c r="M44" s="377" t="s">
        <v>706</v>
      </c>
      <c r="N44" s="377" t="s">
        <v>706</v>
      </c>
      <c r="O44" s="377">
        <v>87.402103378831953</v>
      </c>
      <c r="P44" s="377">
        <v>86.851887243810012</v>
      </c>
      <c r="Q44" s="377" t="s">
        <v>706</v>
      </c>
      <c r="R44" s="377" t="s">
        <v>706</v>
      </c>
    </row>
    <row r="45" spans="1:18" s="367" customFormat="1" ht="13.5" customHeight="1">
      <c r="A45" s="801" t="s">
        <v>223</v>
      </c>
      <c r="B45" s="23" t="s">
        <v>530</v>
      </c>
      <c r="C45" s="380" t="s">
        <v>706</v>
      </c>
      <c r="D45" s="380" t="s">
        <v>706</v>
      </c>
      <c r="E45" s="380" t="s">
        <v>706</v>
      </c>
      <c r="F45" s="380" t="s">
        <v>706</v>
      </c>
      <c r="G45" s="380" t="s">
        <v>706</v>
      </c>
      <c r="H45" s="380" t="s">
        <v>706</v>
      </c>
      <c r="I45" s="380" t="s">
        <v>706</v>
      </c>
      <c r="J45" s="380" t="s">
        <v>706</v>
      </c>
      <c r="K45" s="380" t="s">
        <v>706</v>
      </c>
      <c r="L45" s="380" t="s">
        <v>706</v>
      </c>
      <c r="M45" s="380" t="s">
        <v>706</v>
      </c>
      <c r="N45" s="380" t="s">
        <v>706</v>
      </c>
      <c r="O45" s="380" t="s">
        <v>706</v>
      </c>
      <c r="P45" s="380" t="s">
        <v>706</v>
      </c>
      <c r="Q45" s="380" t="s">
        <v>706</v>
      </c>
      <c r="R45" s="380" t="s">
        <v>706</v>
      </c>
    </row>
    <row r="46" spans="1:18" s="367" customFormat="1" ht="13.5" customHeight="1">
      <c r="A46" s="802"/>
      <c r="B46" s="411" t="s">
        <v>142</v>
      </c>
      <c r="C46" s="378">
        <v>100.33388082608579</v>
      </c>
      <c r="D46" s="378">
        <v>96.920170523343344</v>
      </c>
      <c r="E46" s="378">
        <v>100.3583263733599</v>
      </c>
      <c r="F46" s="378">
        <v>96.759704804096714</v>
      </c>
      <c r="G46" s="378">
        <v>99.067313779278336</v>
      </c>
      <c r="H46" s="378">
        <v>96.532164621655397</v>
      </c>
      <c r="I46" s="378">
        <v>102.63746088511398</v>
      </c>
      <c r="J46" s="378">
        <v>106.51664565886921</v>
      </c>
      <c r="K46" s="378">
        <v>450</v>
      </c>
      <c r="L46" s="378">
        <v>164.53104808542474</v>
      </c>
      <c r="M46" s="378">
        <v>50</v>
      </c>
      <c r="N46" s="378">
        <v>280.89922006423001</v>
      </c>
      <c r="O46" s="378">
        <v>98.373070158295874</v>
      </c>
      <c r="P46" s="378">
        <v>97.604414629527597</v>
      </c>
      <c r="Q46" s="378" t="s">
        <v>706</v>
      </c>
      <c r="R46" s="378" t="s">
        <v>706</v>
      </c>
    </row>
    <row r="47" spans="1:18" s="367" customFormat="1" ht="13.5" customHeight="1">
      <c r="A47" s="801" t="s">
        <v>532</v>
      </c>
      <c r="B47" s="22" t="s">
        <v>533</v>
      </c>
      <c r="C47" s="377">
        <v>91.311202592625023</v>
      </c>
      <c r="D47" s="377">
        <v>100.8960379261278</v>
      </c>
      <c r="E47" s="377">
        <v>91.045136374607765</v>
      </c>
      <c r="F47" s="377">
        <v>102.21374708840317</v>
      </c>
      <c r="G47" s="377">
        <v>75.396825396825392</v>
      </c>
      <c r="H47" s="377">
        <v>103.00532275433305</v>
      </c>
      <c r="I47" s="377">
        <v>91.793120890237731</v>
      </c>
      <c r="J47" s="377">
        <v>101.47285098875578</v>
      </c>
      <c r="K47" s="377">
        <v>72.222222222222214</v>
      </c>
      <c r="L47" s="377">
        <v>10.655586029749898</v>
      </c>
      <c r="M47" s="377">
        <v>92.566897918731414</v>
      </c>
      <c r="N47" s="377">
        <v>101.04893279015018</v>
      </c>
      <c r="O47" s="377">
        <v>74.260355029585796</v>
      </c>
      <c r="P47" s="377">
        <v>86.790032348394462</v>
      </c>
      <c r="Q47" s="377">
        <v>100</v>
      </c>
      <c r="R47" s="377">
        <v>32.621969009766012</v>
      </c>
    </row>
    <row r="48" spans="1:18" s="367" customFormat="1" ht="13.5" customHeight="1">
      <c r="A48" s="802"/>
      <c r="B48" s="35" t="s">
        <v>174</v>
      </c>
      <c r="C48" s="377">
        <v>73.187912039290296</v>
      </c>
      <c r="D48" s="377">
        <v>93.124972134247628</v>
      </c>
      <c r="E48" s="377">
        <v>73.28801652220578</v>
      </c>
      <c r="F48" s="377">
        <v>94.585691481831219</v>
      </c>
      <c r="G48" s="377">
        <v>89.094056549336415</v>
      </c>
      <c r="H48" s="377">
        <v>96.337135659292045</v>
      </c>
      <c r="I48" s="377">
        <v>72.343908870008789</v>
      </c>
      <c r="J48" s="377">
        <v>91.437089369540274</v>
      </c>
      <c r="K48" s="377">
        <v>69.308192126385521</v>
      </c>
      <c r="L48" s="377">
        <v>87.842027913749689</v>
      </c>
      <c r="M48" s="377">
        <v>73.520263683208768</v>
      </c>
      <c r="N48" s="377">
        <v>85.286198569096271</v>
      </c>
      <c r="O48" s="377">
        <v>87.660976340221623</v>
      </c>
      <c r="P48" s="377">
        <v>96.165904376693433</v>
      </c>
      <c r="Q48" s="377">
        <v>90.361445783132538</v>
      </c>
      <c r="R48" s="377">
        <v>103.48419740477523</v>
      </c>
    </row>
    <row r="49" spans="1:32" s="367" customFormat="1" ht="13.5" customHeight="1">
      <c r="A49" s="23" t="s">
        <v>534</v>
      </c>
      <c r="B49" s="23" t="s">
        <v>535</v>
      </c>
      <c r="C49" s="379">
        <v>102.42455317902139</v>
      </c>
      <c r="D49" s="379">
        <v>103.95553900267251</v>
      </c>
      <c r="E49" s="379">
        <v>102.17455621301774</v>
      </c>
      <c r="F49" s="379">
        <v>103.90406620678871</v>
      </c>
      <c r="G49" s="379">
        <v>102.17455621301774</v>
      </c>
      <c r="H49" s="379">
        <v>103.90406620678871</v>
      </c>
      <c r="I49" s="379" t="s">
        <v>706</v>
      </c>
      <c r="J49" s="379" t="s">
        <v>706</v>
      </c>
      <c r="K49" s="379">
        <v>123.48484848484848</v>
      </c>
      <c r="L49" s="379">
        <v>120.42626501564462</v>
      </c>
      <c r="M49" s="379" t="s">
        <v>706</v>
      </c>
      <c r="N49" s="379" t="s">
        <v>706</v>
      </c>
      <c r="O49" s="379">
        <v>102.26040473463154</v>
      </c>
      <c r="P49" s="379">
        <v>104.41628946087282</v>
      </c>
      <c r="Q49" s="379" t="s">
        <v>706</v>
      </c>
      <c r="R49" s="379" t="s">
        <v>706</v>
      </c>
    </row>
    <row r="50" spans="1:32" s="367" customFormat="1" ht="13.5" customHeight="1">
      <c r="A50" s="766" t="s">
        <v>536</v>
      </c>
      <c r="B50" s="767"/>
      <c r="C50" s="379" t="s">
        <v>706</v>
      </c>
      <c r="D50" s="379" t="s">
        <v>706</v>
      </c>
      <c r="E50" s="379" t="s">
        <v>706</v>
      </c>
      <c r="F50" s="379" t="s">
        <v>706</v>
      </c>
      <c r="G50" s="379" t="s">
        <v>706</v>
      </c>
      <c r="H50" s="379" t="s">
        <v>706</v>
      </c>
      <c r="I50" s="379" t="s">
        <v>706</v>
      </c>
      <c r="J50" s="379" t="s">
        <v>706</v>
      </c>
      <c r="K50" s="379" t="s">
        <v>706</v>
      </c>
      <c r="L50" s="379" t="s">
        <v>706</v>
      </c>
      <c r="M50" s="379" t="s">
        <v>706</v>
      </c>
      <c r="N50" s="379" t="s">
        <v>706</v>
      </c>
      <c r="O50" s="379" t="s">
        <v>706</v>
      </c>
      <c r="P50" s="379" t="s">
        <v>706</v>
      </c>
      <c r="Q50" s="379" t="s">
        <v>706</v>
      </c>
      <c r="R50" s="379" t="s">
        <v>706</v>
      </c>
    </row>
    <row r="51" spans="1:32" s="367" customFormat="1" ht="13.5" customHeight="1">
      <c r="A51" s="766" t="s">
        <v>537</v>
      </c>
      <c r="B51" s="767"/>
      <c r="C51" s="379">
        <v>101.35464179155665</v>
      </c>
      <c r="D51" s="379">
        <v>100.68492483667528</v>
      </c>
      <c r="E51" s="379">
        <v>101.35121231866661</v>
      </c>
      <c r="F51" s="379">
        <v>100.37345621551692</v>
      </c>
      <c r="G51" s="379">
        <v>101.33072675515314</v>
      </c>
      <c r="H51" s="379">
        <v>100.37214049808181</v>
      </c>
      <c r="I51" s="379">
        <v>400</v>
      </c>
      <c r="J51" s="379">
        <v>419.25993832819398</v>
      </c>
      <c r="K51" s="379" t="s">
        <v>706</v>
      </c>
      <c r="L51" s="379">
        <v>7.425887877898445</v>
      </c>
      <c r="M51" s="379">
        <v>60</v>
      </c>
      <c r="N51" s="379">
        <v>48.787699586043757</v>
      </c>
      <c r="O51" s="379">
        <v>102.39943966379828</v>
      </c>
      <c r="P51" s="379">
        <v>102.50064113144713</v>
      </c>
      <c r="Q51" s="379" t="s">
        <v>706</v>
      </c>
      <c r="R51" s="379" t="s">
        <v>706</v>
      </c>
    </row>
    <row r="52" spans="1:32" s="367" customFormat="1" ht="13.5" customHeight="1">
      <c r="A52" s="766" t="s">
        <v>394</v>
      </c>
      <c r="B52" s="767"/>
      <c r="C52" s="379">
        <v>98.805650778401272</v>
      </c>
      <c r="D52" s="379">
        <v>98.424248506640382</v>
      </c>
      <c r="E52" s="379">
        <v>98.32955061280073</v>
      </c>
      <c r="F52" s="379">
        <v>98.700589625526476</v>
      </c>
      <c r="G52" s="379">
        <v>98.653017241379317</v>
      </c>
      <c r="H52" s="379">
        <v>98.61533744029532</v>
      </c>
      <c r="I52" s="379">
        <v>98.316967607390254</v>
      </c>
      <c r="J52" s="379">
        <v>98.815656269381634</v>
      </c>
      <c r="K52" s="379">
        <v>103.762714915834</v>
      </c>
      <c r="L52" s="379">
        <v>103.63527285821044</v>
      </c>
      <c r="M52" s="379">
        <v>98.608547102747096</v>
      </c>
      <c r="N52" s="379">
        <v>96.43040229291266</v>
      </c>
      <c r="O52" s="379">
        <v>97.773337139594631</v>
      </c>
      <c r="P52" s="379">
        <v>95.643069242431054</v>
      </c>
      <c r="Q52" s="379">
        <v>116.39344262295081</v>
      </c>
      <c r="R52" s="379">
        <v>112.45383934685607</v>
      </c>
    </row>
    <row r="53" spans="1:32" s="373" customFormat="1" ht="13.5" customHeight="1">
      <c r="A53" s="801" t="s">
        <v>387</v>
      </c>
      <c r="B53" s="23" t="s">
        <v>377</v>
      </c>
      <c r="C53" s="377">
        <v>90.355951056729694</v>
      </c>
      <c r="D53" s="377">
        <v>80.721606628919076</v>
      </c>
      <c r="E53" s="377">
        <v>89.109373782499162</v>
      </c>
      <c r="F53" s="377">
        <v>80.112561611379618</v>
      </c>
      <c r="G53" s="377">
        <v>77.089880578252661</v>
      </c>
      <c r="H53" s="377">
        <v>83.80591230227806</v>
      </c>
      <c r="I53" s="377">
        <v>90.192247798635293</v>
      </c>
      <c r="J53" s="377">
        <v>78.743437519430159</v>
      </c>
      <c r="K53" s="377" t="s">
        <v>707</v>
      </c>
      <c r="L53" s="377" t="s">
        <v>707</v>
      </c>
      <c r="M53" s="377">
        <v>92.299819878827577</v>
      </c>
      <c r="N53" s="377">
        <v>82.077040268739751</v>
      </c>
      <c r="O53" s="377" t="s">
        <v>706</v>
      </c>
      <c r="P53" s="377" t="s">
        <v>706</v>
      </c>
      <c r="Q53" s="377" t="s">
        <v>706</v>
      </c>
      <c r="R53" s="377" t="s">
        <v>706</v>
      </c>
    </row>
    <row r="54" spans="1:32" s="367" customFormat="1" ht="13.5" customHeight="1">
      <c r="A54" s="803"/>
      <c r="B54" s="24" t="s">
        <v>378</v>
      </c>
      <c r="C54" s="377">
        <v>86.980375606668076</v>
      </c>
      <c r="D54" s="377">
        <v>91.978997008634025</v>
      </c>
      <c r="E54" s="377">
        <v>86.821870995301154</v>
      </c>
      <c r="F54" s="377">
        <v>92.291824284191719</v>
      </c>
      <c r="G54" s="377">
        <v>86.740804106073568</v>
      </c>
      <c r="H54" s="377">
        <v>92.291827217701339</v>
      </c>
      <c r="I54" s="377">
        <v>150</v>
      </c>
      <c r="J54" s="377">
        <v>92.20738200523418</v>
      </c>
      <c r="K54" s="377">
        <v>105.66037735849056</v>
      </c>
      <c r="L54" s="377">
        <v>92.481618428322491</v>
      </c>
      <c r="M54" s="377">
        <v>25</v>
      </c>
      <c r="N54" s="377">
        <v>3.434760185662713</v>
      </c>
      <c r="O54" s="377">
        <v>86.815371024734972</v>
      </c>
      <c r="P54" s="377">
        <v>89.262327948382094</v>
      </c>
      <c r="Q54" s="377" t="s">
        <v>706</v>
      </c>
      <c r="R54" s="377" t="s">
        <v>706</v>
      </c>
    </row>
    <row r="55" spans="1:32" s="367" customFormat="1" ht="13.5" customHeight="1">
      <c r="A55" s="803"/>
      <c r="B55" s="24" t="s">
        <v>540</v>
      </c>
      <c r="C55" s="377">
        <v>485.22397809385012</v>
      </c>
      <c r="D55" s="377">
        <v>345.31951761346693</v>
      </c>
      <c r="E55" s="377">
        <v>465.5627757902696</v>
      </c>
      <c r="F55" s="377">
        <v>344.22886063158785</v>
      </c>
      <c r="G55" s="377">
        <v>295.34042928492397</v>
      </c>
      <c r="H55" s="377">
        <v>293.27060409446301</v>
      </c>
      <c r="I55" s="377" t="s">
        <v>707</v>
      </c>
      <c r="J55" s="377">
        <v>386.12475719421116</v>
      </c>
      <c r="K55" s="377">
        <v>255.6607968694415</v>
      </c>
      <c r="L55" s="377">
        <v>217.04424885268719</v>
      </c>
      <c r="M55" s="377" t="s">
        <v>707</v>
      </c>
      <c r="N55" s="377" t="s">
        <v>707</v>
      </c>
      <c r="O55" s="377">
        <v>283.00118564112915</v>
      </c>
      <c r="P55" s="377">
        <v>265.86252287029242</v>
      </c>
      <c r="Q55" s="377" t="s">
        <v>706</v>
      </c>
      <c r="R55" s="377" t="s">
        <v>706</v>
      </c>
      <c r="S55" s="465"/>
      <c r="T55" s="465"/>
      <c r="U55" s="465"/>
      <c r="V55" s="465"/>
      <c r="W55" s="465"/>
      <c r="X55" s="465"/>
      <c r="Y55" s="465"/>
      <c r="Z55" s="465"/>
      <c r="AA55" s="465"/>
      <c r="AB55" s="465"/>
      <c r="AC55" s="465"/>
      <c r="AD55" s="465"/>
      <c r="AE55" s="465"/>
      <c r="AF55" s="465"/>
    </row>
    <row r="56" spans="1:32" s="367" customFormat="1" ht="13.5" customHeight="1">
      <c r="A56" s="802"/>
      <c r="B56" s="35" t="s">
        <v>541</v>
      </c>
      <c r="C56" s="377" t="s">
        <v>706</v>
      </c>
      <c r="D56" s="377" t="s">
        <v>706</v>
      </c>
      <c r="E56" s="377" t="s">
        <v>706</v>
      </c>
      <c r="F56" s="377" t="s">
        <v>706</v>
      </c>
      <c r="G56" s="377" t="s">
        <v>706</v>
      </c>
      <c r="H56" s="377" t="s">
        <v>706</v>
      </c>
      <c r="I56" s="377" t="s">
        <v>706</v>
      </c>
      <c r="J56" s="377" t="s">
        <v>706</v>
      </c>
      <c r="K56" s="377" t="s">
        <v>706</v>
      </c>
      <c r="L56" s="377" t="s">
        <v>706</v>
      </c>
      <c r="M56" s="377" t="s">
        <v>706</v>
      </c>
      <c r="N56" s="377" t="s">
        <v>706</v>
      </c>
      <c r="O56" s="377" t="s">
        <v>706</v>
      </c>
      <c r="P56" s="377" t="s">
        <v>706</v>
      </c>
      <c r="Q56" s="377" t="s">
        <v>706</v>
      </c>
      <c r="R56" s="377" t="s">
        <v>706</v>
      </c>
    </row>
    <row r="57" spans="1:32" s="367" customFormat="1" ht="13.5" customHeight="1">
      <c r="A57" s="766" t="s">
        <v>175</v>
      </c>
      <c r="B57" s="767"/>
      <c r="C57" s="379">
        <v>100.00867077083153</v>
      </c>
      <c r="D57" s="379">
        <v>102.49990749801539</v>
      </c>
      <c r="E57" s="379">
        <v>99.062258887767811</v>
      </c>
      <c r="F57" s="379">
        <v>102.47517434105443</v>
      </c>
      <c r="G57" s="379">
        <v>103.3075959933222</v>
      </c>
      <c r="H57" s="379">
        <v>103.1456830606797</v>
      </c>
      <c r="I57" s="379">
        <v>93.461803165863728</v>
      </c>
      <c r="J57" s="379">
        <v>92.683192855245991</v>
      </c>
      <c r="K57" s="379" t="s">
        <v>706</v>
      </c>
      <c r="L57" s="379" t="s">
        <v>706</v>
      </c>
      <c r="M57" s="379">
        <v>99.864544530985441</v>
      </c>
      <c r="N57" s="379">
        <v>97.416952196954142</v>
      </c>
      <c r="O57" s="379" t="s">
        <v>706</v>
      </c>
      <c r="P57" s="379" t="s">
        <v>707</v>
      </c>
      <c r="Q57" s="379">
        <v>105.02450980392157</v>
      </c>
      <c r="R57" s="379">
        <v>106.09132017044496</v>
      </c>
    </row>
    <row r="58" spans="1:32" s="367" customFormat="1">
      <c r="A58" s="766" t="s">
        <v>686</v>
      </c>
      <c r="B58" s="767"/>
      <c r="C58" s="379">
        <v>95.095710961514527</v>
      </c>
      <c r="D58" s="379">
        <v>92.491165409352675</v>
      </c>
      <c r="E58" s="379">
        <v>94.041074577326</v>
      </c>
      <c r="F58" s="379">
        <v>92.023348912483172</v>
      </c>
      <c r="G58" s="379">
        <v>86.829527349973446</v>
      </c>
      <c r="H58" s="379">
        <v>87.319776480719369</v>
      </c>
      <c r="I58" s="379">
        <v>94.283723174240123</v>
      </c>
      <c r="J58" s="379">
        <v>92.578507513785269</v>
      </c>
      <c r="K58" s="379" t="s">
        <v>706</v>
      </c>
      <c r="L58" s="379" t="s">
        <v>706</v>
      </c>
      <c r="M58" s="379">
        <v>95.499642355683903</v>
      </c>
      <c r="N58" s="379">
        <v>92.630101913251792</v>
      </c>
      <c r="O58" s="379">
        <v>100</v>
      </c>
      <c r="P58" s="379" t="s">
        <v>706</v>
      </c>
      <c r="Q58" s="379">
        <v>95.833333333333343</v>
      </c>
      <c r="R58" s="379">
        <v>191.51003092820153</v>
      </c>
    </row>
    <row r="59" spans="1:32" s="367" customFormat="1" hidden="1">
      <c r="A59" s="766" t="s">
        <v>539</v>
      </c>
      <c r="B59" s="767"/>
      <c r="C59" s="379" t="s">
        <v>706</v>
      </c>
      <c r="D59" s="379" t="s">
        <v>706</v>
      </c>
      <c r="E59" s="379" t="s">
        <v>706</v>
      </c>
      <c r="F59" s="379" t="s">
        <v>706</v>
      </c>
      <c r="G59" s="379" t="s">
        <v>706</v>
      </c>
      <c r="H59" s="379" t="s">
        <v>706</v>
      </c>
      <c r="I59" s="379" t="s">
        <v>706</v>
      </c>
      <c r="J59" s="379" t="s">
        <v>706</v>
      </c>
      <c r="K59" s="379" t="s">
        <v>706</v>
      </c>
      <c r="L59" s="379" t="s">
        <v>706</v>
      </c>
      <c r="M59" s="379" t="s">
        <v>706</v>
      </c>
      <c r="N59" s="379" t="s">
        <v>706</v>
      </c>
      <c r="O59" s="379" t="s">
        <v>706</v>
      </c>
      <c r="P59" s="379" t="s">
        <v>706</v>
      </c>
      <c r="Q59" s="379" t="s">
        <v>706</v>
      </c>
      <c r="R59" s="379" t="s">
        <v>706</v>
      </c>
    </row>
    <row r="60" spans="1:32" s="367" customFormat="1">
      <c r="A60" s="771" t="s">
        <v>199</v>
      </c>
      <c r="B60" s="771"/>
      <c r="C60" s="379">
        <v>98.549698722102193</v>
      </c>
      <c r="D60" s="379">
        <v>97.851497972479521</v>
      </c>
      <c r="E60" s="379">
        <v>98.622909351757471</v>
      </c>
      <c r="F60" s="379">
        <v>98.565852783168467</v>
      </c>
      <c r="G60" s="379">
        <v>97.256728778467902</v>
      </c>
      <c r="H60" s="379">
        <v>94.356779049568246</v>
      </c>
      <c r="I60" s="379">
        <v>98.648284879249346</v>
      </c>
      <c r="J60" s="379">
        <v>99.60289753629668</v>
      </c>
      <c r="K60" s="379">
        <v>127.85485592315902</v>
      </c>
      <c r="L60" s="379">
        <v>118.09183741785125</v>
      </c>
      <c r="M60" s="379">
        <v>98.198079897283264</v>
      </c>
      <c r="N60" s="379">
        <v>96.796842828250405</v>
      </c>
      <c r="O60" s="379">
        <v>96.013018714401952</v>
      </c>
      <c r="P60" s="379">
        <v>93.118192368027493</v>
      </c>
      <c r="Q60" s="379">
        <v>110.64814814814814</v>
      </c>
      <c r="R60" s="379">
        <v>105.43371524264256</v>
      </c>
    </row>
    <row r="61" spans="1:32" s="367" customFormat="1" ht="13.5" customHeight="1">
      <c r="A61" s="771" t="s">
        <v>538</v>
      </c>
      <c r="B61" s="771"/>
      <c r="C61" s="379">
        <v>103.54828741812992</v>
      </c>
      <c r="D61" s="379">
        <v>101.08356426670058</v>
      </c>
      <c r="E61" s="379">
        <v>103.35398856491412</v>
      </c>
      <c r="F61" s="379">
        <v>100.76263864691258</v>
      </c>
      <c r="G61" s="379">
        <v>102.46024492780113</v>
      </c>
      <c r="H61" s="379">
        <v>102.80221931131477</v>
      </c>
      <c r="I61" s="379">
        <v>103.46423482302296</v>
      </c>
      <c r="J61" s="379">
        <v>99.452357396578989</v>
      </c>
      <c r="K61" s="379">
        <v>117.4190416753346</v>
      </c>
      <c r="L61" s="379">
        <v>115.39677903395942</v>
      </c>
      <c r="M61" s="379">
        <v>102.59339741937067</v>
      </c>
      <c r="N61" s="379">
        <v>100.54642800026599</v>
      </c>
      <c r="O61" s="379">
        <v>101.54072340489371</v>
      </c>
      <c r="P61" s="379">
        <v>98.133874500011359</v>
      </c>
      <c r="Q61" s="379">
        <v>107.40535485435213</v>
      </c>
      <c r="R61" s="379">
        <v>106.08478740855799</v>
      </c>
    </row>
    <row r="62" spans="1:32" s="367" customFormat="1" ht="13.5" customHeight="1">
      <c r="A62" s="771" t="s">
        <v>200</v>
      </c>
      <c r="B62" s="771"/>
      <c r="C62" s="379">
        <v>104.6274803444403</v>
      </c>
      <c r="D62" s="379">
        <v>102.00139691140582</v>
      </c>
      <c r="E62" s="379">
        <v>104.4357452433305</v>
      </c>
      <c r="F62" s="379">
        <v>101.65534362137075</v>
      </c>
      <c r="G62" s="379">
        <v>100.34591932457786</v>
      </c>
      <c r="H62" s="379">
        <v>99.340036953664097</v>
      </c>
      <c r="I62" s="379">
        <v>104.67009339514884</v>
      </c>
      <c r="J62" s="379">
        <v>109.15309597570544</v>
      </c>
      <c r="K62" s="379">
        <v>103.68552709946397</v>
      </c>
      <c r="L62" s="379">
        <v>102.87893991191022</v>
      </c>
      <c r="M62" s="379">
        <v>105.08224599267291</v>
      </c>
      <c r="N62" s="379">
        <v>104.67759141079327</v>
      </c>
      <c r="O62" s="379">
        <v>100.56286364786237</v>
      </c>
      <c r="P62" s="379">
        <v>98.566873915611879</v>
      </c>
      <c r="Q62" s="379">
        <v>143.7869822485207</v>
      </c>
      <c r="R62" s="379">
        <v>121.23560030844106</v>
      </c>
    </row>
    <row r="63" spans="1:32" s="367" customFormat="1" ht="13.5" customHeight="1">
      <c r="A63" s="766" t="s">
        <v>159</v>
      </c>
      <c r="B63" s="767"/>
      <c r="C63" s="379">
        <v>106.57035664056806</v>
      </c>
      <c r="D63" s="379">
        <v>109.25325238989376</v>
      </c>
      <c r="E63" s="379">
        <v>106.48129550752677</v>
      </c>
      <c r="F63" s="379">
        <v>107.71946920185781</v>
      </c>
      <c r="G63" s="379">
        <v>100.60601711721115</v>
      </c>
      <c r="H63" s="379">
        <v>101.60765938100653</v>
      </c>
      <c r="I63" s="379">
        <v>106.78831425069097</v>
      </c>
      <c r="J63" s="379">
        <v>110.49586437608569</v>
      </c>
      <c r="K63" s="379">
        <v>118.08052434456928</v>
      </c>
      <c r="L63" s="379">
        <v>118.50449072460063</v>
      </c>
      <c r="M63" s="379">
        <v>106.39824871065031</v>
      </c>
      <c r="N63" s="379">
        <v>109.62922848689584</v>
      </c>
      <c r="O63" s="379">
        <v>98.792270531400959</v>
      </c>
      <c r="P63" s="379">
        <v>97.505921082622322</v>
      </c>
      <c r="Q63" s="379">
        <v>109.79585548108774</v>
      </c>
      <c r="R63" s="379">
        <v>119.74605501049471</v>
      </c>
    </row>
    <row r="64" spans="1:32" s="367" customFormat="1" ht="13.5" customHeight="1">
      <c r="A64" s="766" t="s">
        <v>145</v>
      </c>
      <c r="B64" s="767"/>
      <c r="C64" s="379">
        <v>112.71456470346386</v>
      </c>
      <c r="D64" s="379">
        <v>111.75869341215608</v>
      </c>
      <c r="E64" s="379">
        <v>112.72231931736403</v>
      </c>
      <c r="F64" s="379">
        <v>111.75318647645149</v>
      </c>
      <c r="G64" s="379" t="s">
        <v>707</v>
      </c>
      <c r="H64" s="379" t="s">
        <v>706</v>
      </c>
      <c r="I64" s="379">
        <v>112.68184855806302</v>
      </c>
      <c r="J64" s="379">
        <v>111.52598950388064</v>
      </c>
      <c r="K64" s="379" t="s">
        <v>706</v>
      </c>
      <c r="L64" s="379" t="s">
        <v>706</v>
      </c>
      <c r="M64" s="379">
        <v>133.33333333333331</v>
      </c>
      <c r="N64" s="379">
        <v>415.67970204841708</v>
      </c>
      <c r="O64" s="379" t="s">
        <v>706</v>
      </c>
      <c r="P64" s="379" t="s">
        <v>706</v>
      </c>
      <c r="Q64" s="379" t="s">
        <v>706</v>
      </c>
      <c r="R64" s="379" t="s">
        <v>706</v>
      </c>
    </row>
    <row r="65" spans="1:18" s="367" customFormat="1" ht="13.5" customHeight="1">
      <c r="A65" s="766" t="s">
        <v>177</v>
      </c>
      <c r="B65" s="767"/>
      <c r="C65" s="379">
        <v>112.94891249367728</v>
      </c>
      <c r="D65" s="379">
        <v>142.95461419617038</v>
      </c>
      <c r="E65" s="379">
        <v>112.00941915227629</v>
      </c>
      <c r="F65" s="379">
        <v>147.34789269889049</v>
      </c>
      <c r="G65" s="379">
        <v>105.12820512820514</v>
      </c>
      <c r="H65" s="379">
        <v>170.91952542340402</v>
      </c>
      <c r="I65" s="379">
        <v>113.40254837187354</v>
      </c>
      <c r="J65" s="379">
        <v>136.30233117942552</v>
      </c>
      <c r="K65" s="379">
        <v>200</v>
      </c>
      <c r="L65" s="379">
        <v>115.37310641481204</v>
      </c>
      <c r="M65" s="379">
        <v>117.04634721131187</v>
      </c>
      <c r="N65" s="379">
        <v>139.77981998116226</v>
      </c>
      <c r="O65" s="379">
        <v>101.50753768844221</v>
      </c>
      <c r="P65" s="379">
        <v>102.73528666224232</v>
      </c>
      <c r="Q65" s="379">
        <v>86.614173228346459</v>
      </c>
      <c r="R65" s="379">
        <v>78.950447206099142</v>
      </c>
    </row>
    <row r="66" spans="1:18" s="367" customFormat="1">
      <c r="A66" s="771" t="s">
        <v>661</v>
      </c>
      <c r="B66" s="771"/>
      <c r="C66" s="379">
        <v>116.62907733432067</v>
      </c>
      <c r="D66" s="379">
        <v>117.81549619419727</v>
      </c>
      <c r="E66" s="379">
        <v>117.32966833284348</v>
      </c>
      <c r="F66" s="379">
        <v>121.7495479370323</v>
      </c>
      <c r="G66" s="379">
        <v>112.28816411963794</v>
      </c>
      <c r="H66" s="379">
        <v>112.45721426515178</v>
      </c>
      <c r="I66" s="379">
        <v>117.38634406872659</v>
      </c>
      <c r="J66" s="379">
        <v>124.21400664058055</v>
      </c>
      <c r="K66" s="379">
        <v>112.63511405329061</v>
      </c>
      <c r="L66" s="379">
        <v>112.22938167876788</v>
      </c>
      <c r="M66" s="379">
        <v>117.21572892672944</v>
      </c>
      <c r="N66" s="379">
        <v>112.89003692646385</v>
      </c>
      <c r="O66" s="379">
        <v>108.47073612816465</v>
      </c>
      <c r="P66" s="379">
        <v>99.609008249570024</v>
      </c>
      <c r="Q66" s="379">
        <v>120.09715651864286</v>
      </c>
      <c r="R66" s="379">
        <v>117.80267179780577</v>
      </c>
    </row>
    <row r="67" spans="1:18" ht="25" customHeight="1">
      <c r="B67" s="80" t="s">
        <v>415</v>
      </c>
      <c r="C67" s="36"/>
    </row>
  </sheetData>
  <customSheetViews>
    <customSheetView guid="{6F28069D-A7F4-41D2-AA1B-4487F97E36F1}" showRuler="0" topLeftCell="A55">
      <selection activeCell="B24" sqref="B24"/>
      <pageMargins left="0.78740157480314965" right="0.78740157480314965" top="0.39370078740157483" bottom="0.39370078740157483" header="0.51181102362204722" footer="0.39370078740157483"/>
      <pageSetup paperSize="8" scale="95" orientation="landscape" horizontalDpi="4294967292" r:id="rId1"/>
      <headerFooter alignWithMargins="0"/>
    </customSheetView>
  </customSheetViews>
  <mergeCells count="30">
    <mergeCell ref="A66:B66"/>
    <mergeCell ref="E3:J3"/>
    <mergeCell ref="A59:B59"/>
    <mergeCell ref="G4:H4"/>
    <mergeCell ref="C3:D4"/>
    <mergeCell ref="E4:F4"/>
    <mergeCell ref="A61:B61"/>
    <mergeCell ref="I4:J4"/>
    <mergeCell ref="A60:B60"/>
    <mergeCell ref="A3:B5"/>
    <mergeCell ref="A65:B65"/>
    <mergeCell ref="A52:B52"/>
    <mergeCell ref="A58:B58"/>
    <mergeCell ref="A64:B64"/>
    <mergeCell ref="Q3:R4"/>
    <mergeCell ref="K3:L4"/>
    <mergeCell ref="M3:N4"/>
    <mergeCell ref="A63:B63"/>
    <mergeCell ref="A62:B62"/>
    <mergeCell ref="A50:B50"/>
    <mergeCell ref="A51:B51"/>
    <mergeCell ref="O3:P4"/>
    <mergeCell ref="A57:B57"/>
    <mergeCell ref="A41:A44"/>
    <mergeCell ref="A38:B38"/>
    <mergeCell ref="A39:B39"/>
    <mergeCell ref="A40:B40"/>
    <mergeCell ref="A47:A48"/>
    <mergeCell ref="A45:A46"/>
    <mergeCell ref="A53:A56"/>
  </mergeCells>
  <phoneticPr fontId="2"/>
  <printOptions horizontalCentered="1"/>
  <pageMargins left="0.78740157480314965" right="0.78740157480314965" top="0.59055118110236227" bottom="0.39370078740157483" header="0.51181102362204722" footer="0.39370078740157483"/>
  <pageSetup paperSize="9" scale="64" orientation="landscape" horizontalDpi="4294967292"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CF57"/>
  <sheetViews>
    <sheetView zoomScale="80" zoomScaleNormal="80" workbookViewId="0">
      <pane xSplit="1" ySplit="9" topLeftCell="B10" activePane="bottomRight" state="frozen"/>
      <selection sqref="A1:R1"/>
      <selection pane="topRight" sqref="A1:R1"/>
      <selection pane="bottomLeft" sqref="A1:R1"/>
      <selection pane="bottomRight"/>
    </sheetView>
  </sheetViews>
  <sheetFormatPr defaultColWidth="9" defaultRowHeight="13"/>
  <cols>
    <col min="1" max="1" width="14.453125" style="6" customWidth="1"/>
    <col min="2" max="2" width="15.7265625" style="5" customWidth="1"/>
    <col min="3" max="3" width="17" style="5" customWidth="1"/>
    <col min="4" max="4" width="15.7265625" style="5" customWidth="1"/>
    <col min="5" max="5" width="17.6328125" style="5" bestFit="1" customWidth="1"/>
    <col min="6" max="13" width="15.7265625" style="5" customWidth="1"/>
    <col min="14" max="15" width="13.7265625" style="5" customWidth="1"/>
    <col min="16" max="17" width="12.7265625" style="5" customWidth="1"/>
    <col min="18" max="18" width="14.26953125" style="5" bestFit="1" customWidth="1"/>
    <col min="19" max="19" width="16.08984375" style="5" bestFit="1" customWidth="1"/>
    <col min="20" max="21" width="11.453125" style="5" customWidth="1"/>
    <col min="22" max="23" width="13.7265625" style="5" customWidth="1"/>
    <col min="24" max="25" width="11.7265625" style="5" customWidth="1"/>
    <col min="26" max="26" width="13" style="5" customWidth="1"/>
    <col min="27" max="27" width="15.453125" style="5" bestFit="1" customWidth="1"/>
    <col min="28" max="28" width="11.08984375" style="5" customWidth="1"/>
    <col min="29" max="29" width="18" style="5" bestFit="1" customWidth="1"/>
    <col min="30" max="45" width="12.453125" style="5" customWidth="1"/>
    <col min="46" max="47" width="10.08984375" style="5" customWidth="1"/>
    <col min="48" max="48" width="11.08984375" style="5" customWidth="1"/>
    <col min="49" max="49" width="13" style="5" bestFit="1" customWidth="1"/>
    <col min="50" max="51" width="10.36328125" style="5" customWidth="1"/>
    <col min="52" max="52" width="10.453125" style="5" customWidth="1"/>
    <col min="53" max="53" width="12.7265625" style="5" bestFit="1" customWidth="1"/>
    <col min="54" max="54" width="9.6328125" style="5" customWidth="1"/>
    <col min="55" max="55" width="14.26953125" style="5" bestFit="1" customWidth="1"/>
    <col min="56" max="57" width="11.08984375" style="5" customWidth="1"/>
    <col min="58" max="58" width="13" style="5" bestFit="1" customWidth="1"/>
    <col min="59" max="59" width="12.7265625" style="5" bestFit="1" customWidth="1"/>
    <col min="60" max="60" width="13" style="5" bestFit="1" customWidth="1"/>
    <col min="61" max="61" width="12.7265625" style="5" bestFit="1" customWidth="1"/>
    <col min="62" max="62" width="11.08984375" style="5" customWidth="1"/>
    <col min="63" max="63" width="18" style="5" bestFit="1" customWidth="1"/>
    <col min="64" max="64" width="13" style="5" customWidth="1"/>
    <col min="65" max="65" width="12.7265625" style="5" bestFit="1" customWidth="1"/>
    <col min="66" max="67" width="11.08984375" style="5" customWidth="1"/>
    <col min="68" max="68" width="11.6328125" style="5" customWidth="1"/>
    <col min="69" max="69" width="11.6328125" style="256" customWidth="1"/>
    <col min="70" max="70" width="15.453125" style="5" bestFit="1" customWidth="1"/>
    <col min="71" max="71" width="13.90625" style="5" bestFit="1" customWidth="1"/>
    <col min="72" max="72" width="1.90625" style="5" customWidth="1"/>
    <col min="73" max="74" width="12.453125" style="5" customWidth="1"/>
    <col min="75" max="16384" width="9" style="5"/>
  </cols>
  <sheetData>
    <row r="1" spans="1:84" ht="24" customHeight="1">
      <c r="A1" s="320"/>
      <c r="B1" s="3" t="s">
        <v>658</v>
      </c>
      <c r="C1" s="4"/>
      <c r="D1" s="4"/>
      <c r="E1" s="4"/>
      <c r="F1" s="4"/>
      <c r="G1" s="4"/>
      <c r="H1" s="4"/>
      <c r="I1" s="4"/>
      <c r="J1" s="4"/>
      <c r="K1" s="4"/>
      <c r="L1" s="4"/>
      <c r="M1" s="4"/>
      <c r="N1" s="3" t="s">
        <v>659</v>
      </c>
      <c r="O1" s="4"/>
      <c r="P1" s="4"/>
      <c r="Q1" s="4"/>
      <c r="R1" s="4"/>
      <c r="S1" s="4"/>
      <c r="T1" s="4"/>
      <c r="U1" s="177"/>
      <c r="V1" s="4"/>
      <c r="W1" s="4"/>
      <c r="X1" s="3"/>
      <c r="Y1" s="3"/>
      <c r="Z1" s="3"/>
      <c r="AA1" s="3"/>
      <c r="AB1" s="177"/>
      <c r="AC1" s="4"/>
      <c r="AD1" s="3" t="s">
        <v>659</v>
      </c>
      <c r="AE1" s="4"/>
      <c r="AF1" s="4"/>
      <c r="AG1" s="4"/>
      <c r="AH1" s="4"/>
      <c r="AI1" s="177"/>
      <c r="AJ1" s="4"/>
      <c r="AK1" s="4"/>
      <c r="AL1" s="3"/>
      <c r="AM1" s="3"/>
      <c r="AN1" s="3"/>
      <c r="AO1" s="3"/>
      <c r="AP1" s="3"/>
      <c r="AQ1" s="3"/>
      <c r="AR1" s="3"/>
      <c r="AS1" s="3"/>
      <c r="AT1" s="3" t="s">
        <v>659</v>
      </c>
      <c r="AU1" s="4"/>
      <c r="AV1" s="4"/>
      <c r="AW1" s="4"/>
      <c r="AX1" s="177"/>
      <c r="AY1" s="4"/>
      <c r="AZ1" s="4"/>
      <c r="BA1" s="177"/>
      <c r="BB1" s="4"/>
      <c r="BC1" s="177"/>
      <c r="BD1" s="4"/>
      <c r="BE1" s="4"/>
      <c r="BF1" s="3"/>
      <c r="BG1" s="3"/>
      <c r="BH1" s="3"/>
      <c r="BI1" s="3"/>
      <c r="BJ1" s="3"/>
      <c r="BK1" s="3"/>
      <c r="BL1" s="269"/>
      <c r="BM1" s="3"/>
      <c r="BN1" s="269" t="s">
        <v>417</v>
      </c>
      <c r="BO1" s="3"/>
      <c r="BP1" s="269"/>
      <c r="BQ1" s="321"/>
      <c r="BR1" s="3"/>
      <c r="BS1" s="3"/>
      <c r="BT1" s="177"/>
      <c r="BU1" s="177"/>
      <c r="BV1" s="177"/>
      <c r="BW1" s="177"/>
      <c r="BX1" s="177"/>
      <c r="BY1" s="177"/>
      <c r="BZ1" s="177"/>
      <c r="CA1" s="177"/>
      <c r="CB1" s="177"/>
      <c r="CC1" s="177"/>
      <c r="CD1" s="177"/>
      <c r="CE1" s="177"/>
      <c r="CF1" s="177"/>
    </row>
    <row r="2" spans="1:84">
      <c r="M2" s="8" t="s">
        <v>702</v>
      </c>
      <c r="V2" s="147"/>
      <c r="W2" s="147"/>
      <c r="AA2" s="8"/>
      <c r="AC2" s="8" t="s">
        <v>702</v>
      </c>
      <c r="AI2" s="147"/>
      <c r="AQ2" s="8"/>
      <c r="AS2" s="8" t="s">
        <v>702</v>
      </c>
      <c r="AU2" s="8"/>
      <c r="BK2" s="8" t="s">
        <v>702</v>
      </c>
      <c r="BL2" s="8"/>
      <c r="BM2" s="8"/>
      <c r="BN2" s="8"/>
      <c r="BO2" s="8"/>
      <c r="BR2" s="34"/>
      <c r="BS2" s="8"/>
      <c r="BV2" s="8" t="s">
        <v>702</v>
      </c>
    </row>
    <row r="3" spans="1:84" ht="20.25" customHeight="1">
      <c r="A3" s="801" t="s">
        <v>660</v>
      </c>
      <c r="B3" s="771" t="s">
        <v>519</v>
      </c>
      <c r="C3" s="771"/>
      <c r="D3" s="810" t="s">
        <v>525</v>
      </c>
      <c r="E3" s="811"/>
      <c r="F3" s="810" t="s">
        <v>440</v>
      </c>
      <c r="G3" s="811"/>
      <c r="H3" s="810" t="s">
        <v>527</v>
      </c>
      <c r="I3" s="811"/>
      <c r="J3" s="810" t="s">
        <v>457</v>
      </c>
      <c r="K3" s="811"/>
      <c r="L3" s="810" t="s">
        <v>458</v>
      </c>
      <c r="M3" s="811"/>
      <c r="N3" s="810" t="s">
        <v>460</v>
      </c>
      <c r="O3" s="811"/>
      <c r="P3" s="810" t="s">
        <v>531</v>
      </c>
      <c r="Q3" s="811"/>
      <c r="R3" s="810" t="s">
        <v>459</v>
      </c>
      <c r="S3" s="811"/>
      <c r="T3" s="810" t="s">
        <v>528</v>
      </c>
      <c r="U3" s="811"/>
      <c r="V3" s="808" t="s">
        <v>379</v>
      </c>
      <c r="W3" s="814"/>
      <c r="X3" s="814"/>
      <c r="Y3" s="814"/>
      <c r="Z3" s="814"/>
      <c r="AA3" s="814"/>
      <c r="AB3" s="814"/>
      <c r="AC3" s="809"/>
      <c r="AD3" s="808" t="s">
        <v>380</v>
      </c>
      <c r="AE3" s="814"/>
      <c r="AF3" s="814"/>
      <c r="AG3" s="809"/>
      <c r="AH3" s="808" t="s">
        <v>381</v>
      </c>
      <c r="AI3" s="814"/>
      <c r="AJ3" s="814"/>
      <c r="AK3" s="809"/>
      <c r="AL3" s="816" t="s">
        <v>220</v>
      </c>
      <c r="AM3" s="817"/>
      <c r="AN3" s="810" t="s">
        <v>536</v>
      </c>
      <c r="AO3" s="811"/>
      <c r="AP3" s="810" t="s">
        <v>537</v>
      </c>
      <c r="AQ3" s="811"/>
      <c r="AR3" s="810" t="s">
        <v>394</v>
      </c>
      <c r="AS3" s="811"/>
      <c r="AT3" s="808" t="s">
        <v>382</v>
      </c>
      <c r="AU3" s="814"/>
      <c r="AV3" s="814"/>
      <c r="AW3" s="814"/>
      <c r="AX3" s="814"/>
      <c r="AY3" s="809"/>
      <c r="AZ3" s="810" t="s">
        <v>170</v>
      </c>
      <c r="BA3" s="811"/>
      <c r="BB3" s="810" t="s">
        <v>686</v>
      </c>
      <c r="BC3" s="811"/>
      <c r="BD3" s="810" t="s">
        <v>539</v>
      </c>
      <c r="BE3" s="811"/>
      <c r="BF3" s="810" t="s">
        <v>199</v>
      </c>
      <c r="BG3" s="811"/>
      <c r="BH3" s="810" t="s">
        <v>538</v>
      </c>
      <c r="BI3" s="811"/>
      <c r="BJ3" s="810" t="s">
        <v>131</v>
      </c>
      <c r="BK3" s="811"/>
      <c r="BL3" s="810" t="s">
        <v>159</v>
      </c>
      <c r="BM3" s="811"/>
      <c r="BN3" s="810" t="s">
        <v>146</v>
      </c>
      <c r="BO3" s="811"/>
      <c r="BP3" s="810" t="s">
        <v>177</v>
      </c>
      <c r="BQ3" s="811"/>
      <c r="BR3" s="810" t="s">
        <v>661</v>
      </c>
      <c r="BS3" s="811"/>
      <c r="BT3" s="93"/>
      <c r="BU3" s="810" t="s">
        <v>662</v>
      </c>
      <c r="BV3" s="811"/>
    </row>
    <row r="4" spans="1:84" ht="20.25" customHeight="1">
      <c r="A4" s="803"/>
      <c r="B4" s="771"/>
      <c r="C4" s="771"/>
      <c r="D4" s="812"/>
      <c r="E4" s="813"/>
      <c r="F4" s="812"/>
      <c r="G4" s="813"/>
      <c r="H4" s="812"/>
      <c r="I4" s="813"/>
      <c r="J4" s="812"/>
      <c r="K4" s="813"/>
      <c r="L4" s="812"/>
      <c r="M4" s="813"/>
      <c r="N4" s="812"/>
      <c r="O4" s="813"/>
      <c r="P4" s="812"/>
      <c r="Q4" s="813"/>
      <c r="R4" s="812"/>
      <c r="S4" s="813"/>
      <c r="T4" s="812"/>
      <c r="U4" s="813"/>
      <c r="V4" s="812" t="s">
        <v>214</v>
      </c>
      <c r="W4" s="813"/>
      <c r="X4" s="766" t="s">
        <v>529</v>
      </c>
      <c r="Y4" s="767"/>
      <c r="Z4" s="815" t="s">
        <v>215</v>
      </c>
      <c r="AA4" s="767"/>
      <c r="AB4" s="766" t="s">
        <v>235</v>
      </c>
      <c r="AC4" s="767"/>
      <c r="AD4" s="766" t="s">
        <v>178</v>
      </c>
      <c r="AE4" s="767"/>
      <c r="AF4" s="766" t="s">
        <v>142</v>
      </c>
      <c r="AG4" s="767"/>
      <c r="AH4" s="766" t="s">
        <v>218</v>
      </c>
      <c r="AI4" s="767"/>
      <c r="AJ4" s="766" t="s">
        <v>219</v>
      </c>
      <c r="AK4" s="767"/>
      <c r="AL4" s="766" t="s">
        <v>221</v>
      </c>
      <c r="AM4" s="767"/>
      <c r="AN4" s="812"/>
      <c r="AO4" s="813"/>
      <c r="AP4" s="812"/>
      <c r="AQ4" s="813"/>
      <c r="AR4" s="812"/>
      <c r="AS4" s="813"/>
      <c r="AT4" s="766" t="s">
        <v>377</v>
      </c>
      <c r="AU4" s="767"/>
      <c r="AV4" s="812" t="s">
        <v>378</v>
      </c>
      <c r="AW4" s="813"/>
      <c r="AX4" s="808" t="s">
        <v>383</v>
      </c>
      <c r="AY4" s="809"/>
      <c r="AZ4" s="812"/>
      <c r="BA4" s="813"/>
      <c r="BB4" s="812"/>
      <c r="BC4" s="813"/>
      <c r="BD4" s="812"/>
      <c r="BE4" s="813"/>
      <c r="BF4" s="812"/>
      <c r="BG4" s="813"/>
      <c r="BH4" s="812"/>
      <c r="BI4" s="813"/>
      <c r="BJ4" s="812"/>
      <c r="BK4" s="813"/>
      <c r="BL4" s="812"/>
      <c r="BM4" s="813"/>
      <c r="BN4" s="812"/>
      <c r="BO4" s="813"/>
      <c r="BP4" s="812"/>
      <c r="BQ4" s="813"/>
      <c r="BR4" s="812"/>
      <c r="BS4" s="813"/>
      <c r="BT4" s="93"/>
      <c r="BU4" s="812"/>
      <c r="BV4" s="813"/>
    </row>
    <row r="5" spans="1:84" ht="20.25" customHeight="1">
      <c r="A5" s="802"/>
      <c r="B5" s="11" t="s">
        <v>520</v>
      </c>
      <c r="C5" s="13" t="s">
        <v>521</v>
      </c>
      <c r="D5" s="11" t="s">
        <v>520</v>
      </c>
      <c r="E5" s="12" t="s">
        <v>521</v>
      </c>
      <c r="F5" s="11" t="s">
        <v>520</v>
      </c>
      <c r="G5" s="13" t="s">
        <v>521</v>
      </c>
      <c r="H5" s="11" t="s">
        <v>520</v>
      </c>
      <c r="I5" s="13" t="s">
        <v>521</v>
      </c>
      <c r="J5" s="11" t="s">
        <v>520</v>
      </c>
      <c r="K5" s="13" t="s">
        <v>521</v>
      </c>
      <c r="L5" s="11" t="s">
        <v>520</v>
      </c>
      <c r="M5" s="99" t="s">
        <v>521</v>
      </c>
      <c r="N5" s="11" t="s">
        <v>520</v>
      </c>
      <c r="O5" s="13" t="s">
        <v>521</v>
      </c>
      <c r="P5" s="11" t="s">
        <v>520</v>
      </c>
      <c r="Q5" s="13" t="s">
        <v>521</v>
      </c>
      <c r="R5" s="11" t="s">
        <v>520</v>
      </c>
      <c r="S5" s="11" t="s">
        <v>521</v>
      </c>
      <c r="T5" s="11" t="s">
        <v>520</v>
      </c>
      <c r="U5" s="13" t="s">
        <v>521</v>
      </c>
      <c r="V5" s="11" t="s">
        <v>520</v>
      </c>
      <c r="W5" s="99" t="s">
        <v>521</v>
      </c>
      <c r="X5" s="11" t="s">
        <v>520</v>
      </c>
      <c r="Y5" s="99" t="s">
        <v>521</v>
      </c>
      <c r="Z5" s="99" t="s">
        <v>520</v>
      </c>
      <c r="AA5" s="13" t="s">
        <v>521</v>
      </c>
      <c r="AB5" s="11" t="s">
        <v>520</v>
      </c>
      <c r="AC5" s="99" t="s">
        <v>521</v>
      </c>
      <c r="AD5" s="11" t="s">
        <v>520</v>
      </c>
      <c r="AE5" s="13" t="s">
        <v>521</v>
      </c>
      <c r="AF5" s="11" t="s">
        <v>520</v>
      </c>
      <c r="AG5" s="13" t="s">
        <v>521</v>
      </c>
      <c r="AH5" s="11" t="s">
        <v>520</v>
      </c>
      <c r="AI5" s="11" t="s">
        <v>521</v>
      </c>
      <c r="AJ5" s="11" t="s">
        <v>520</v>
      </c>
      <c r="AK5" s="13" t="s">
        <v>521</v>
      </c>
      <c r="AL5" s="11" t="s">
        <v>520</v>
      </c>
      <c r="AM5" s="11" t="s">
        <v>521</v>
      </c>
      <c r="AN5" s="11" t="s">
        <v>520</v>
      </c>
      <c r="AO5" s="13" t="s">
        <v>521</v>
      </c>
      <c r="AP5" s="11" t="s">
        <v>520</v>
      </c>
      <c r="AQ5" s="99" t="s">
        <v>521</v>
      </c>
      <c r="AR5" s="11" t="s">
        <v>520</v>
      </c>
      <c r="AS5" s="99" t="s">
        <v>521</v>
      </c>
      <c r="AT5" s="11" t="s">
        <v>520</v>
      </c>
      <c r="AU5" s="13" t="s">
        <v>521</v>
      </c>
      <c r="AV5" s="11" t="s">
        <v>520</v>
      </c>
      <c r="AW5" s="99" t="s">
        <v>521</v>
      </c>
      <c r="AX5" s="11" t="s">
        <v>520</v>
      </c>
      <c r="AY5" s="11" t="s">
        <v>521</v>
      </c>
      <c r="AZ5" s="11" t="s">
        <v>520</v>
      </c>
      <c r="BA5" s="11" t="s">
        <v>521</v>
      </c>
      <c r="BB5" s="11" t="s">
        <v>520</v>
      </c>
      <c r="BC5" s="11" t="s">
        <v>521</v>
      </c>
      <c r="BD5" s="11" t="s">
        <v>520</v>
      </c>
      <c r="BE5" s="11" t="s">
        <v>521</v>
      </c>
      <c r="BF5" s="11" t="s">
        <v>520</v>
      </c>
      <c r="BG5" s="99" t="s">
        <v>521</v>
      </c>
      <c r="BH5" s="11" t="s">
        <v>520</v>
      </c>
      <c r="BI5" s="13" t="s">
        <v>521</v>
      </c>
      <c r="BJ5" s="11" t="s">
        <v>520</v>
      </c>
      <c r="BK5" s="99" t="s">
        <v>521</v>
      </c>
      <c r="BL5" s="11" t="s">
        <v>520</v>
      </c>
      <c r="BM5" s="13" t="s">
        <v>521</v>
      </c>
      <c r="BN5" s="11" t="s">
        <v>520</v>
      </c>
      <c r="BO5" s="13" t="s">
        <v>521</v>
      </c>
      <c r="BP5" s="11" t="s">
        <v>520</v>
      </c>
      <c r="BQ5" s="13" t="s">
        <v>521</v>
      </c>
      <c r="BR5" s="11" t="s">
        <v>520</v>
      </c>
      <c r="BS5" s="11" t="s">
        <v>521</v>
      </c>
      <c r="BT5" s="258"/>
      <c r="BU5" s="11" t="s">
        <v>520</v>
      </c>
      <c r="BV5" s="11" t="s">
        <v>521</v>
      </c>
    </row>
    <row r="6" spans="1:84">
      <c r="A6" s="9"/>
      <c r="B6" s="16" t="s">
        <v>522</v>
      </c>
      <c r="C6" s="16" t="s">
        <v>524</v>
      </c>
      <c r="D6" s="16" t="s">
        <v>522</v>
      </c>
      <c r="E6" s="16" t="s">
        <v>524</v>
      </c>
      <c r="F6" s="16" t="s">
        <v>522</v>
      </c>
      <c r="G6" s="16" t="s">
        <v>524</v>
      </c>
      <c r="H6" s="16" t="s">
        <v>522</v>
      </c>
      <c r="I6" s="16" t="s">
        <v>524</v>
      </c>
      <c r="J6" s="16" t="s">
        <v>522</v>
      </c>
      <c r="K6" s="16" t="s">
        <v>524</v>
      </c>
      <c r="L6" s="16" t="s">
        <v>522</v>
      </c>
      <c r="M6" s="16" t="s">
        <v>524</v>
      </c>
      <c r="N6" s="16" t="s">
        <v>522</v>
      </c>
      <c r="O6" s="16" t="s">
        <v>524</v>
      </c>
      <c r="P6" s="16" t="s">
        <v>522</v>
      </c>
      <c r="Q6" s="16" t="s">
        <v>524</v>
      </c>
      <c r="R6" s="16" t="s">
        <v>522</v>
      </c>
      <c r="S6" s="16" t="s">
        <v>524</v>
      </c>
      <c r="T6" s="16" t="s">
        <v>522</v>
      </c>
      <c r="U6" s="16" t="s">
        <v>524</v>
      </c>
      <c r="V6" s="16" t="s">
        <v>522</v>
      </c>
      <c r="W6" s="16" t="s">
        <v>524</v>
      </c>
      <c r="X6" s="16" t="s">
        <v>522</v>
      </c>
      <c r="Y6" s="16" t="s">
        <v>524</v>
      </c>
      <c r="Z6" s="16" t="s">
        <v>522</v>
      </c>
      <c r="AA6" s="16" t="s">
        <v>524</v>
      </c>
      <c r="AB6" s="16" t="s">
        <v>522</v>
      </c>
      <c r="AC6" s="16" t="s">
        <v>524</v>
      </c>
      <c r="AD6" s="16" t="s">
        <v>522</v>
      </c>
      <c r="AE6" s="16" t="s">
        <v>524</v>
      </c>
      <c r="AF6" s="16" t="s">
        <v>522</v>
      </c>
      <c r="AG6" s="16" t="s">
        <v>524</v>
      </c>
      <c r="AH6" s="16" t="s">
        <v>522</v>
      </c>
      <c r="AI6" s="16" t="s">
        <v>524</v>
      </c>
      <c r="AJ6" s="16" t="s">
        <v>522</v>
      </c>
      <c r="AK6" s="16" t="s">
        <v>524</v>
      </c>
      <c r="AL6" s="16" t="s">
        <v>522</v>
      </c>
      <c r="AM6" s="16" t="s">
        <v>524</v>
      </c>
      <c r="AN6" s="16" t="s">
        <v>522</v>
      </c>
      <c r="AO6" s="16" t="s">
        <v>524</v>
      </c>
      <c r="AP6" s="16" t="s">
        <v>522</v>
      </c>
      <c r="AQ6" s="16" t="s">
        <v>524</v>
      </c>
      <c r="AR6" s="16" t="s">
        <v>522</v>
      </c>
      <c r="AS6" s="16" t="s">
        <v>524</v>
      </c>
      <c r="AT6" s="16" t="s">
        <v>522</v>
      </c>
      <c r="AU6" s="16" t="s">
        <v>524</v>
      </c>
      <c r="AV6" s="16" t="s">
        <v>522</v>
      </c>
      <c r="AW6" s="16" t="s">
        <v>524</v>
      </c>
      <c r="AX6" s="16" t="s">
        <v>522</v>
      </c>
      <c r="AY6" s="16" t="s">
        <v>524</v>
      </c>
      <c r="AZ6" s="16" t="s">
        <v>522</v>
      </c>
      <c r="BA6" s="16" t="s">
        <v>524</v>
      </c>
      <c r="BB6" s="16" t="s">
        <v>522</v>
      </c>
      <c r="BC6" s="16" t="s">
        <v>524</v>
      </c>
      <c r="BD6" s="16" t="s">
        <v>522</v>
      </c>
      <c r="BE6" s="16" t="s">
        <v>524</v>
      </c>
      <c r="BF6" s="16" t="s">
        <v>522</v>
      </c>
      <c r="BG6" s="16" t="s">
        <v>524</v>
      </c>
      <c r="BH6" s="16" t="s">
        <v>522</v>
      </c>
      <c r="BI6" s="16" t="s">
        <v>524</v>
      </c>
      <c r="BJ6" s="16" t="s">
        <v>522</v>
      </c>
      <c r="BK6" s="16" t="s">
        <v>524</v>
      </c>
      <c r="BL6" s="16" t="s">
        <v>522</v>
      </c>
      <c r="BM6" s="16" t="s">
        <v>524</v>
      </c>
      <c r="BN6" s="16" t="s">
        <v>522</v>
      </c>
      <c r="BO6" s="16" t="s">
        <v>524</v>
      </c>
      <c r="BP6" s="16" t="s">
        <v>522</v>
      </c>
      <c r="BQ6" s="16" t="s">
        <v>524</v>
      </c>
      <c r="BR6" s="16" t="s">
        <v>522</v>
      </c>
      <c r="BS6" s="16" t="s">
        <v>524</v>
      </c>
      <c r="BT6" s="227"/>
      <c r="BU6" s="14" t="s">
        <v>619</v>
      </c>
      <c r="BV6" s="16" t="s">
        <v>619</v>
      </c>
    </row>
    <row r="7" spans="1:84" s="19" customFormat="1" ht="19" customHeight="1">
      <c r="A7" s="153" t="s">
        <v>703</v>
      </c>
      <c r="B7" s="42">
        <v>1149541498</v>
      </c>
      <c r="C7" s="42">
        <v>12974177266.135</v>
      </c>
      <c r="D7" s="42">
        <v>927117258</v>
      </c>
      <c r="E7" s="42">
        <v>10325061372.506001</v>
      </c>
      <c r="F7" s="42">
        <v>483243149</v>
      </c>
      <c r="G7" s="42">
        <v>5736797681.5699997</v>
      </c>
      <c r="H7" s="42">
        <v>1343476</v>
      </c>
      <c r="I7" s="42">
        <v>18951266.416000001</v>
      </c>
      <c r="J7" s="42">
        <v>102605467</v>
      </c>
      <c r="K7" s="42">
        <v>1032956228.605</v>
      </c>
      <c r="L7" s="42">
        <v>339925166</v>
      </c>
      <c r="M7" s="42">
        <v>3536356195.915</v>
      </c>
      <c r="N7" s="42">
        <v>-41</v>
      </c>
      <c r="O7" s="42">
        <v>-827.70299999999997</v>
      </c>
      <c r="P7" s="42">
        <v>962857</v>
      </c>
      <c r="Q7" s="42">
        <v>11960478.585999999</v>
      </c>
      <c r="R7" s="42">
        <v>47677633</v>
      </c>
      <c r="S7" s="42">
        <v>1787739119.4760001</v>
      </c>
      <c r="T7" s="42">
        <v>33</v>
      </c>
      <c r="U7" s="42">
        <v>162.63999999999999</v>
      </c>
      <c r="V7" s="42">
        <v>1212257</v>
      </c>
      <c r="W7" s="42">
        <v>164158587.75600001</v>
      </c>
      <c r="X7" s="42">
        <v>71747</v>
      </c>
      <c r="Y7" s="42">
        <v>1423128.5919999999</v>
      </c>
      <c r="Z7" s="42">
        <v>21605330</v>
      </c>
      <c r="AA7" s="42">
        <v>199403853.60299999</v>
      </c>
      <c r="AB7" s="42">
        <v>35445</v>
      </c>
      <c r="AC7" s="42">
        <v>4006449.4750000001</v>
      </c>
      <c r="AD7" s="42">
        <v>7</v>
      </c>
      <c r="AE7" s="42">
        <v>591.03300000000002</v>
      </c>
      <c r="AF7" s="42">
        <v>41506</v>
      </c>
      <c r="AG7" s="42">
        <v>3453751.66</v>
      </c>
      <c r="AH7" s="42">
        <v>13060</v>
      </c>
      <c r="AI7" s="42">
        <v>730702.11899999995</v>
      </c>
      <c r="AJ7" s="42">
        <v>161462</v>
      </c>
      <c r="AK7" s="42">
        <v>4147026.662</v>
      </c>
      <c r="AL7" s="42">
        <v>14345</v>
      </c>
      <c r="AM7" s="42">
        <v>5518036.2230000002</v>
      </c>
      <c r="AN7" s="42">
        <v>0</v>
      </c>
      <c r="AO7" s="42">
        <v>0</v>
      </c>
      <c r="AP7" s="42">
        <v>59550</v>
      </c>
      <c r="AQ7" s="42">
        <v>7065933.6109999996</v>
      </c>
      <c r="AR7" s="42">
        <v>209369</v>
      </c>
      <c r="AS7" s="42">
        <v>5995783.5460000001</v>
      </c>
      <c r="AT7" s="42">
        <v>79092</v>
      </c>
      <c r="AU7" s="42">
        <v>356403.07299999997</v>
      </c>
      <c r="AV7" s="42">
        <v>5281</v>
      </c>
      <c r="AW7" s="42">
        <v>1576037.3740000001</v>
      </c>
      <c r="AX7" s="42">
        <v>446</v>
      </c>
      <c r="AY7" s="42">
        <v>58597.616000000002</v>
      </c>
      <c r="AZ7" s="42">
        <v>22543</v>
      </c>
      <c r="BA7" s="42">
        <v>15832888.789999999</v>
      </c>
      <c r="BB7" s="42">
        <v>223179</v>
      </c>
      <c r="BC7" s="42">
        <v>4135726.4530000002</v>
      </c>
      <c r="BD7" s="42">
        <v>0</v>
      </c>
      <c r="BE7" s="42">
        <v>0</v>
      </c>
      <c r="BF7" s="42">
        <v>376932</v>
      </c>
      <c r="BG7" s="42">
        <v>2152473.6490000002</v>
      </c>
      <c r="BH7" s="42">
        <v>1231795</v>
      </c>
      <c r="BI7" s="42">
        <v>25821675.927000001</v>
      </c>
      <c r="BJ7" s="42">
        <v>598012</v>
      </c>
      <c r="BK7" s="42">
        <v>11200258.710999999</v>
      </c>
      <c r="BL7" s="42">
        <v>5397967</v>
      </c>
      <c r="BM7" s="42">
        <v>100675566.949</v>
      </c>
      <c r="BN7" s="42">
        <v>16993</v>
      </c>
      <c r="BO7" s="42">
        <v>81969.710000000006</v>
      </c>
      <c r="BP7" s="42">
        <v>4677</v>
      </c>
      <c r="BQ7" s="42">
        <v>167225.535</v>
      </c>
      <c r="BR7" s="42">
        <v>142402763</v>
      </c>
      <c r="BS7" s="42">
        <v>291454292.56300002</v>
      </c>
      <c r="BT7" s="42"/>
      <c r="BU7" s="40">
        <v>102.10405972216898</v>
      </c>
      <c r="BV7" s="40">
        <v>103.42511741995801</v>
      </c>
    </row>
    <row r="8" spans="1:84" s="19" customFormat="1" ht="19" customHeight="1">
      <c r="A8" s="153" t="s">
        <v>704</v>
      </c>
      <c r="B8" s="42">
        <v>1029528639</v>
      </c>
      <c r="C8" s="42">
        <v>12578526740.424</v>
      </c>
      <c r="D8" s="42">
        <v>831210565</v>
      </c>
      <c r="E8" s="42">
        <v>9976647346.9890003</v>
      </c>
      <c r="F8" s="42">
        <v>438859069</v>
      </c>
      <c r="G8" s="42">
        <v>5587016163.6099997</v>
      </c>
      <c r="H8" s="42">
        <v>1195236</v>
      </c>
      <c r="I8" s="42">
        <v>18085190.741999999</v>
      </c>
      <c r="J8" s="42">
        <v>91983616</v>
      </c>
      <c r="K8" s="42">
        <v>994903094.903</v>
      </c>
      <c r="L8" s="42">
        <v>299172644</v>
      </c>
      <c r="M8" s="42">
        <v>3376642897.7340002</v>
      </c>
      <c r="N8" s="42">
        <v>-2</v>
      </c>
      <c r="O8" s="42">
        <v>-17.001000000000001</v>
      </c>
      <c r="P8" s="42">
        <v>901581</v>
      </c>
      <c r="Q8" s="42">
        <v>12032983.651000001</v>
      </c>
      <c r="R8" s="42">
        <v>45194530</v>
      </c>
      <c r="S8" s="42">
        <v>1734306343.539</v>
      </c>
      <c r="T8" s="42">
        <v>20</v>
      </c>
      <c r="U8" s="42">
        <v>110</v>
      </c>
      <c r="V8" s="42">
        <v>1224409</v>
      </c>
      <c r="W8" s="42">
        <v>161465848.40099999</v>
      </c>
      <c r="X8" s="42">
        <v>65273</v>
      </c>
      <c r="Y8" s="42">
        <v>1252222.3659999999</v>
      </c>
      <c r="Z8" s="42">
        <v>22573562</v>
      </c>
      <c r="AA8" s="42">
        <v>205316036.71799999</v>
      </c>
      <c r="AB8" s="42">
        <v>35602</v>
      </c>
      <c r="AC8" s="42">
        <v>4016988.2519999999</v>
      </c>
      <c r="AD8" s="42">
        <v>1</v>
      </c>
      <c r="AE8" s="42">
        <v>6.8890000000000002</v>
      </c>
      <c r="AF8" s="42">
        <v>37139</v>
      </c>
      <c r="AG8" s="42">
        <v>3327227.75</v>
      </c>
      <c r="AH8" s="42">
        <v>11417</v>
      </c>
      <c r="AI8" s="42">
        <v>679436.196</v>
      </c>
      <c r="AJ8" s="42">
        <v>113005</v>
      </c>
      <c r="AK8" s="42">
        <v>3541959.8110000002</v>
      </c>
      <c r="AL8" s="42">
        <v>13652</v>
      </c>
      <c r="AM8" s="42">
        <v>5313104.6579999998</v>
      </c>
      <c r="AN8" s="42">
        <v>0</v>
      </c>
      <c r="AO8" s="42">
        <v>0</v>
      </c>
      <c r="AP8" s="42">
        <v>58318</v>
      </c>
      <c r="AQ8" s="42">
        <v>6793275.3360000001</v>
      </c>
      <c r="AR8" s="42">
        <v>183196</v>
      </c>
      <c r="AS8" s="42">
        <v>5527624.5250000004</v>
      </c>
      <c r="AT8" s="42">
        <v>62930</v>
      </c>
      <c r="AU8" s="42">
        <v>284833.16499999998</v>
      </c>
      <c r="AV8" s="42">
        <v>4739</v>
      </c>
      <c r="AW8" s="42">
        <v>1422018.5819999999</v>
      </c>
      <c r="AX8" s="42">
        <v>4459381</v>
      </c>
      <c r="AY8" s="42">
        <v>35732579.729999997</v>
      </c>
      <c r="AZ8" s="42">
        <v>23066</v>
      </c>
      <c r="BA8" s="42">
        <v>16676398.960000001</v>
      </c>
      <c r="BB8" s="42">
        <v>208858</v>
      </c>
      <c r="BC8" s="42">
        <v>3686562.1510000001</v>
      </c>
      <c r="BD8" s="42">
        <v>0</v>
      </c>
      <c r="BE8" s="42">
        <v>0</v>
      </c>
      <c r="BF8" s="42">
        <v>350341</v>
      </c>
      <c r="BG8" s="42">
        <v>1996792.1580000001</v>
      </c>
      <c r="BH8" s="42">
        <v>1255648</v>
      </c>
      <c r="BI8" s="42">
        <v>26721174.267000001</v>
      </c>
      <c r="BJ8" s="42">
        <v>547555</v>
      </c>
      <c r="BK8" s="42">
        <v>10761335.284</v>
      </c>
      <c r="BL8" s="42">
        <v>5501954</v>
      </c>
      <c r="BM8" s="42">
        <v>107613310.80599999</v>
      </c>
      <c r="BN8" s="42">
        <v>19458</v>
      </c>
      <c r="BO8" s="42">
        <v>93505.660999999993</v>
      </c>
      <c r="BP8" s="42">
        <v>3954</v>
      </c>
      <c r="BQ8" s="42">
        <v>135322.26999999999</v>
      </c>
      <c r="BR8" s="42">
        <v>115468487</v>
      </c>
      <c r="BS8" s="42">
        <v>253182409.31</v>
      </c>
      <c r="BT8" s="42"/>
      <c r="BU8" s="40">
        <v>89.559936791424988</v>
      </c>
      <c r="BV8" s="40">
        <v>96.950476954375205</v>
      </c>
    </row>
    <row r="9" spans="1:84" s="19" customFormat="1" ht="19" customHeight="1">
      <c r="A9" s="158" t="s">
        <v>705</v>
      </c>
      <c r="B9" s="47">
        <v>1134078307</v>
      </c>
      <c r="C9" s="47">
        <v>13582194252.007999</v>
      </c>
      <c r="D9" s="47">
        <v>896892702</v>
      </c>
      <c r="E9" s="47">
        <v>10831217613.617001</v>
      </c>
      <c r="F9" s="47">
        <v>471943583</v>
      </c>
      <c r="G9" s="47">
        <v>6040144311.6210003</v>
      </c>
      <c r="H9" s="47">
        <v>1234417</v>
      </c>
      <c r="I9" s="47">
        <v>18605057.013999999</v>
      </c>
      <c r="J9" s="47">
        <v>99798976</v>
      </c>
      <c r="K9" s="47">
        <v>1085835977.1270001</v>
      </c>
      <c r="L9" s="47">
        <v>323915726</v>
      </c>
      <c r="M9" s="47">
        <v>3686632267.855</v>
      </c>
      <c r="N9" s="47">
        <v>-1</v>
      </c>
      <c r="O9" s="47">
        <v>-2.7360000000000002</v>
      </c>
      <c r="P9" s="47">
        <v>978958</v>
      </c>
      <c r="Q9" s="47">
        <v>13242547.612</v>
      </c>
      <c r="R9" s="47">
        <v>46007368</v>
      </c>
      <c r="S9" s="47">
        <v>1730324012.902</v>
      </c>
      <c r="T9" s="47">
        <v>14</v>
      </c>
      <c r="U9" s="47">
        <v>206.89</v>
      </c>
      <c r="V9" s="47">
        <v>1239920</v>
      </c>
      <c r="W9" s="47">
        <v>160682470.25099999</v>
      </c>
      <c r="X9" s="47">
        <v>59687</v>
      </c>
      <c r="Y9" s="47">
        <v>1095702.554</v>
      </c>
      <c r="Z9" s="47">
        <v>23781273</v>
      </c>
      <c r="AA9" s="47">
        <v>215249186.02500001</v>
      </c>
      <c r="AB9" s="47">
        <v>35176</v>
      </c>
      <c r="AC9" s="47">
        <v>3835582.034</v>
      </c>
      <c r="AD9" s="47">
        <v>0</v>
      </c>
      <c r="AE9" s="47">
        <v>0</v>
      </c>
      <c r="AF9" s="47">
        <v>37263</v>
      </c>
      <c r="AG9" s="47">
        <v>3224754.8089999999</v>
      </c>
      <c r="AH9" s="47">
        <v>10425</v>
      </c>
      <c r="AI9" s="47">
        <v>685524.20200000005</v>
      </c>
      <c r="AJ9" s="47">
        <v>82706</v>
      </c>
      <c r="AK9" s="47">
        <v>3298449.0869999998</v>
      </c>
      <c r="AL9" s="47">
        <v>13983</v>
      </c>
      <c r="AM9" s="47">
        <v>5523266.585</v>
      </c>
      <c r="AN9" s="47">
        <v>0</v>
      </c>
      <c r="AO9" s="47">
        <v>0</v>
      </c>
      <c r="AP9" s="47">
        <v>59108</v>
      </c>
      <c r="AQ9" s="47">
        <v>6839804.1660000002</v>
      </c>
      <c r="AR9" s="47">
        <v>181008</v>
      </c>
      <c r="AS9" s="47">
        <v>5440522.8990000002</v>
      </c>
      <c r="AT9" s="47">
        <v>56861</v>
      </c>
      <c r="AU9" s="47">
        <v>229921.90700000001</v>
      </c>
      <c r="AV9" s="47">
        <v>4122</v>
      </c>
      <c r="AW9" s="47">
        <v>1307958.429</v>
      </c>
      <c r="AX9" s="47">
        <v>21638015</v>
      </c>
      <c r="AY9" s="47">
        <v>123395270.25399999</v>
      </c>
      <c r="AZ9" s="47">
        <v>23068</v>
      </c>
      <c r="BA9" s="47">
        <v>17093293.508000001</v>
      </c>
      <c r="BB9" s="47">
        <v>198615</v>
      </c>
      <c r="BC9" s="47">
        <v>3409744.2969999998</v>
      </c>
      <c r="BD9" s="47">
        <v>0</v>
      </c>
      <c r="BE9" s="47">
        <v>0</v>
      </c>
      <c r="BF9" s="47">
        <v>345260</v>
      </c>
      <c r="BG9" s="47">
        <v>1953891.0379999999</v>
      </c>
      <c r="BH9" s="47">
        <v>1300202</v>
      </c>
      <c r="BI9" s="47">
        <v>27010715.363000002</v>
      </c>
      <c r="BJ9" s="47">
        <v>572893</v>
      </c>
      <c r="BK9" s="47">
        <v>10976712.316</v>
      </c>
      <c r="BL9" s="47">
        <v>5863452</v>
      </c>
      <c r="BM9" s="47">
        <v>117571042.06</v>
      </c>
      <c r="BN9" s="47">
        <v>21932</v>
      </c>
      <c r="BO9" s="47">
        <v>104500.705</v>
      </c>
      <c r="BP9" s="47">
        <v>4466</v>
      </c>
      <c r="BQ9" s="47">
        <v>193449.429</v>
      </c>
      <c r="BR9" s="47">
        <v>134669831</v>
      </c>
      <c r="BS9" s="47">
        <v>298288111.80500001</v>
      </c>
      <c r="BT9" s="277"/>
      <c r="BU9" s="45">
        <v>110.15510050323137</v>
      </c>
      <c r="BV9" s="45">
        <v>107.97921356209773</v>
      </c>
    </row>
    <row r="10" spans="1:84" s="102" customFormat="1">
      <c r="A10" s="322" t="s">
        <v>560</v>
      </c>
      <c r="B10" s="68">
        <v>44781120</v>
      </c>
      <c r="C10" s="68">
        <v>654244059.04200006</v>
      </c>
      <c r="D10" s="68">
        <v>32713227</v>
      </c>
      <c r="E10" s="68">
        <v>465696112.93599999</v>
      </c>
      <c r="F10" s="68">
        <v>20544695</v>
      </c>
      <c r="G10" s="68">
        <v>308533142.42799997</v>
      </c>
      <c r="H10" s="68">
        <v>80070</v>
      </c>
      <c r="I10" s="68">
        <v>1339469.713</v>
      </c>
      <c r="J10" s="68">
        <v>4867750</v>
      </c>
      <c r="K10" s="68">
        <v>59691991.202</v>
      </c>
      <c r="L10" s="68">
        <v>7220712</v>
      </c>
      <c r="M10" s="68">
        <v>96131509.592999995</v>
      </c>
      <c r="N10" s="68">
        <v>0</v>
      </c>
      <c r="O10" s="68">
        <v>0</v>
      </c>
      <c r="P10" s="68">
        <v>144210</v>
      </c>
      <c r="Q10" s="68">
        <v>2166535.838</v>
      </c>
      <c r="R10" s="68">
        <v>3506180</v>
      </c>
      <c r="S10" s="68">
        <v>133111927.63500001</v>
      </c>
      <c r="T10" s="68">
        <v>0</v>
      </c>
      <c r="U10" s="68">
        <v>0</v>
      </c>
      <c r="V10" s="68">
        <v>86965</v>
      </c>
      <c r="W10" s="68">
        <v>10663404.704</v>
      </c>
      <c r="X10" s="68">
        <v>2928</v>
      </c>
      <c r="Y10" s="68">
        <v>40589.891000000003</v>
      </c>
      <c r="Z10" s="68">
        <v>1292330</v>
      </c>
      <c r="AA10" s="68">
        <v>15207481.423</v>
      </c>
      <c r="AB10" s="68">
        <v>1246</v>
      </c>
      <c r="AC10" s="68">
        <v>125041.705</v>
      </c>
      <c r="AD10" s="68">
        <v>0</v>
      </c>
      <c r="AE10" s="68">
        <v>0</v>
      </c>
      <c r="AF10" s="68">
        <v>1891</v>
      </c>
      <c r="AG10" s="68">
        <v>245041.86799999999</v>
      </c>
      <c r="AH10" s="68">
        <v>14</v>
      </c>
      <c r="AI10" s="68">
        <v>614.96</v>
      </c>
      <c r="AJ10" s="68">
        <v>90</v>
      </c>
      <c r="AK10" s="68">
        <v>2473.5100000000002</v>
      </c>
      <c r="AL10" s="68">
        <v>233</v>
      </c>
      <c r="AM10" s="68">
        <v>112063.092</v>
      </c>
      <c r="AN10" s="68">
        <v>0</v>
      </c>
      <c r="AO10" s="68">
        <v>0</v>
      </c>
      <c r="AP10" s="68">
        <v>2356</v>
      </c>
      <c r="AQ10" s="68">
        <v>295062.89199999999</v>
      </c>
      <c r="AR10" s="68">
        <v>5410</v>
      </c>
      <c r="AS10" s="68">
        <v>168862.003</v>
      </c>
      <c r="AT10" s="68">
        <v>1687</v>
      </c>
      <c r="AU10" s="68">
        <v>4234.2169999999996</v>
      </c>
      <c r="AV10" s="68">
        <v>77</v>
      </c>
      <c r="AW10" s="68">
        <v>19333.073</v>
      </c>
      <c r="AX10" s="68">
        <v>708463</v>
      </c>
      <c r="AY10" s="68">
        <v>5150317.5350000001</v>
      </c>
      <c r="AZ10" s="68">
        <v>287</v>
      </c>
      <c r="BA10" s="68">
        <v>32229.98</v>
      </c>
      <c r="BB10" s="68">
        <v>18165</v>
      </c>
      <c r="BC10" s="68">
        <v>314442.924</v>
      </c>
      <c r="BD10" s="68">
        <v>0</v>
      </c>
      <c r="BE10" s="68">
        <v>0</v>
      </c>
      <c r="BF10" s="68">
        <v>2257</v>
      </c>
      <c r="BG10" s="68">
        <v>86932.192999999999</v>
      </c>
      <c r="BH10" s="68">
        <v>54985</v>
      </c>
      <c r="BI10" s="68">
        <v>1071701.341</v>
      </c>
      <c r="BJ10" s="68">
        <v>27964</v>
      </c>
      <c r="BK10" s="68">
        <v>459453.85</v>
      </c>
      <c r="BL10" s="68">
        <v>309165</v>
      </c>
      <c r="BM10" s="68">
        <v>7940308.2460000003</v>
      </c>
      <c r="BN10" s="68">
        <v>2800</v>
      </c>
      <c r="BO10" s="68">
        <v>13711.18</v>
      </c>
      <c r="BP10" s="68">
        <v>211</v>
      </c>
      <c r="BQ10" s="68">
        <v>13248.844999999999</v>
      </c>
      <c r="BR10" s="68">
        <v>5897979</v>
      </c>
      <c r="BS10" s="68">
        <v>11302933.200999999</v>
      </c>
      <c r="BT10" s="52"/>
      <c r="BU10" s="50">
        <v>107.28775410875106</v>
      </c>
      <c r="BV10" s="50">
        <v>104.47083053891791</v>
      </c>
    </row>
    <row r="11" spans="1:84" s="102" customFormat="1">
      <c r="A11" s="322" t="s">
        <v>561</v>
      </c>
      <c r="B11" s="52">
        <v>11013522</v>
      </c>
      <c r="C11" s="52">
        <v>130724763.11399999</v>
      </c>
      <c r="D11" s="52">
        <v>8476140</v>
      </c>
      <c r="E11" s="52">
        <v>100408491.39</v>
      </c>
      <c r="F11" s="52">
        <v>5757644</v>
      </c>
      <c r="G11" s="52">
        <v>71133164.328999996</v>
      </c>
      <c r="H11" s="52">
        <v>38348</v>
      </c>
      <c r="I11" s="52">
        <v>571397.40399999998</v>
      </c>
      <c r="J11" s="52">
        <v>1332851</v>
      </c>
      <c r="K11" s="52">
        <v>14016073.399</v>
      </c>
      <c r="L11" s="52">
        <v>1347297</v>
      </c>
      <c r="M11" s="52">
        <v>14687856.257999999</v>
      </c>
      <c r="N11" s="52">
        <v>0</v>
      </c>
      <c r="O11" s="52">
        <v>0</v>
      </c>
      <c r="P11" s="52">
        <v>44353</v>
      </c>
      <c r="Q11" s="52">
        <v>557854.37199999997</v>
      </c>
      <c r="R11" s="52">
        <v>642014</v>
      </c>
      <c r="S11" s="52">
        <v>19908268.149999999</v>
      </c>
      <c r="T11" s="52">
        <v>0</v>
      </c>
      <c r="U11" s="52">
        <v>0</v>
      </c>
      <c r="V11" s="52">
        <v>15644</v>
      </c>
      <c r="W11" s="52">
        <v>2412515.0619999999</v>
      </c>
      <c r="X11" s="52">
        <v>1101</v>
      </c>
      <c r="Y11" s="52">
        <v>11538.78</v>
      </c>
      <c r="Z11" s="52">
        <v>218676</v>
      </c>
      <c r="AA11" s="52">
        <v>2240124.2119999998</v>
      </c>
      <c r="AB11" s="52">
        <v>550</v>
      </c>
      <c r="AC11" s="52">
        <v>89264.634999999995</v>
      </c>
      <c r="AD11" s="52">
        <v>0</v>
      </c>
      <c r="AE11" s="52">
        <v>0</v>
      </c>
      <c r="AF11" s="52">
        <v>845</v>
      </c>
      <c r="AG11" s="52">
        <v>72516.5</v>
      </c>
      <c r="AH11" s="52">
        <v>0</v>
      </c>
      <c r="AI11" s="52">
        <v>0</v>
      </c>
      <c r="AJ11" s="52">
        <v>46</v>
      </c>
      <c r="AK11" s="52">
        <v>816.37</v>
      </c>
      <c r="AL11" s="52">
        <v>103</v>
      </c>
      <c r="AM11" s="52">
        <v>36240.864000000001</v>
      </c>
      <c r="AN11" s="52">
        <v>0</v>
      </c>
      <c r="AO11" s="52">
        <v>0</v>
      </c>
      <c r="AP11" s="52">
        <v>616</v>
      </c>
      <c r="AQ11" s="52">
        <v>66270.231</v>
      </c>
      <c r="AR11" s="52">
        <v>964</v>
      </c>
      <c r="AS11" s="52">
        <v>26075.178</v>
      </c>
      <c r="AT11" s="52">
        <v>587</v>
      </c>
      <c r="AU11" s="52">
        <v>1376.2180000000001</v>
      </c>
      <c r="AV11" s="52">
        <v>29</v>
      </c>
      <c r="AW11" s="52">
        <v>12160.049000000001</v>
      </c>
      <c r="AX11" s="52">
        <v>127108</v>
      </c>
      <c r="AY11" s="52">
        <v>623465.25399999996</v>
      </c>
      <c r="AZ11" s="52">
        <v>98</v>
      </c>
      <c r="BA11" s="52">
        <v>8241.17</v>
      </c>
      <c r="BB11" s="52">
        <v>1469</v>
      </c>
      <c r="BC11" s="52">
        <v>26806.151000000002</v>
      </c>
      <c r="BD11" s="52">
        <v>0</v>
      </c>
      <c r="BE11" s="52">
        <v>0</v>
      </c>
      <c r="BF11" s="52">
        <v>347</v>
      </c>
      <c r="BG11" s="52">
        <v>2442.5419999999999</v>
      </c>
      <c r="BH11" s="52">
        <v>12748</v>
      </c>
      <c r="BI11" s="52">
        <v>207300.95600000001</v>
      </c>
      <c r="BJ11" s="52">
        <v>5053</v>
      </c>
      <c r="BK11" s="52">
        <v>64997.732000000004</v>
      </c>
      <c r="BL11" s="52">
        <v>61285</v>
      </c>
      <c r="BM11" s="52">
        <v>1293792.625</v>
      </c>
      <c r="BN11" s="52">
        <v>217</v>
      </c>
      <c r="BO11" s="52">
        <v>1021.248</v>
      </c>
      <c r="BP11" s="52">
        <v>10</v>
      </c>
      <c r="BQ11" s="52">
        <v>49.866</v>
      </c>
      <c r="BR11" s="52">
        <v>1403519</v>
      </c>
      <c r="BS11" s="52">
        <v>2653133.5589999999</v>
      </c>
      <c r="BT11" s="52"/>
      <c r="BU11" s="50">
        <v>104.95973922653113</v>
      </c>
      <c r="BV11" s="50">
        <v>103.92112765340819</v>
      </c>
    </row>
    <row r="12" spans="1:84" s="102" customFormat="1">
      <c r="A12" s="322" t="s">
        <v>562</v>
      </c>
      <c r="B12" s="52">
        <v>8825811</v>
      </c>
      <c r="C12" s="52">
        <v>112927642.69499999</v>
      </c>
      <c r="D12" s="52">
        <v>8187362</v>
      </c>
      <c r="E12" s="52">
        <v>98708101.648000002</v>
      </c>
      <c r="F12" s="52">
        <v>5256502</v>
      </c>
      <c r="G12" s="52">
        <v>65940014.748000003</v>
      </c>
      <c r="H12" s="52">
        <v>28312</v>
      </c>
      <c r="I12" s="52">
        <v>431500.71899999998</v>
      </c>
      <c r="J12" s="52">
        <v>1190360</v>
      </c>
      <c r="K12" s="52">
        <v>12887983.186000001</v>
      </c>
      <c r="L12" s="52">
        <v>1712188</v>
      </c>
      <c r="M12" s="52">
        <v>19448602.995000001</v>
      </c>
      <c r="N12" s="52">
        <v>0</v>
      </c>
      <c r="O12" s="52">
        <v>0</v>
      </c>
      <c r="P12" s="52">
        <v>8352</v>
      </c>
      <c r="Q12" s="52">
        <v>115607.806</v>
      </c>
      <c r="R12" s="52">
        <v>257708</v>
      </c>
      <c r="S12" s="52">
        <v>9200281.4389999993</v>
      </c>
      <c r="T12" s="52">
        <v>0</v>
      </c>
      <c r="U12" s="52">
        <v>0</v>
      </c>
      <c r="V12" s="52">
        <v>4126</v>
      </c>
      <c r="W12" s="52">
        <v>686016.58900000004</v>
      </c>
      <c r="X12" s="52">
        <v>345</v>
      </c>
      <c r="Y12" s="52">
        <v>4305.6220000000003</v>
      </c>
      <c r="Z12" s="52">
        <v>195321</v>
      </c>
      <c r="AA12" s="52">
        <v>1508783.814</v>
      </c>
      <c r="AB12" s="52">
        <v>908</v>
      </c>
      <c r="AC12" s="52">
        <v>90225.828999999998</v>
      </c>
      <c r="AD12" s="52">
        <v>0</v>
      </c>
      <c r="AE12" s="52">
        <v>0</v>
      </c>
      <c r="AF12" s="52">
        <v>525</v>
      </c>
      <c r="AG12" s="52">
        <v>62346.177000000003</v>
      </c>
      <c r="AH12" s="52">
        <v>0</v>
      </c>
      <c r="AI12" s="52">
        <v>0</v>
      </c>
      <c r="AJ12" s="52">
        <v>0</v>
      </c>
      <c r="AK12" s="52">
        <v>0</v>
      </c>
      <c r="AL12" s="52">
        <v>58</v>
      </c>
      <c r="AM12" s="52">
        <v>20260.526999999998</v>
      </c>
      <c r="AN12" s="52">
        <v>0</v>
      </c>
      <c r="AO12" s="52">
        <v>0</v>
      </c>
      <c r="AP12" s="52">
        <v>545</v>
      </c>
      <c r="AQ12" s="52">
        <v>57598.879000000001</v>
      </c>
      <c r="AR12" s="52">
        <v>526</v>
      </c>
      <c r="AS12" s="52">
        <v>21363.19</v>
      </c>
      <c r="AT12" s="52">
        <v>371</v>
      </c>
      <c r="AU12" s="52">
        <v>731.57500000000005</v>
      </c>
      <c r="AV12" s="52">
        <v>12</v>
      </c>
      <c r="AW12" s="52">
        <v>1101.922</v>
      </c>
      <c r="AX12" s="52">
        <v>89053</v>
      </c>
      <c r="AY12" s="52">
        <v>457913.94300000003</v>
      </c>
      <c r="AZ12" s="52">
        <v>601</v>
      </c>
      <c r="BA12" s="52">
        <v>655257.09</v>
      </c>
      <c r="BB12" s="52">
        <v>1848</v>
      </c>
      <c r="BC12" s="52">
        <v>28641.276000000002</v>
      </c>
      <c r="BD12" s="52">
        <v>0</v>
      </c>
      <c r="BE12" s="52">
        <v>0</v>
      </c>
      <c r="BF12" s="52">
        <v>369</v>
      </c>
      <c r="BG12" s="52">
        <v>4171.5370000000003</v>
      </c>
      <c r="BH12" s="52">
        <v>15258</v>
      </c>
      <c r="BI12" s="52">
        <v>273410.13</v>
      </c>
      <c r="BJ12" s="52">
        <v>5254</v>
      </c>
      <c r="BK12" s="52">
        <v>103005.791</v>
      </c>
      <c r="BL12" s="52">
        <v>56982</v>
      </c>
      <c r="BM12" s="52">
        <v>926875.34600000002</v>
      </c>
      <c r="BN12" s="52">
        <v>265</v>
      </c>
      <c r="BO12" s="52">
        <v>1227.2059999999999</v>
      </c>
      <c r="BP12" s="52">
        <v>12</v>
      </c>
      <c r="BQ12" s="52">
        <v>366.39299999999997</v>
      </c>
      <c r="BR12" s="52">
        <v>10</v>
      </c>
      <c r="BS12" s="52">
        <v>48.966000000000001</v>
      </c>
      <c r="BT12" s="52"/>
      <c r="BU12" s="50">
        <v>103.8123447589346</v>
      </c>
      <c r="BV12" s="50">
        <v>104.6583216374158</v>
      </c>
    </row>
    <row r="13" spans="1:84" s="102" customFormat="1">
      <c r="A13" s="322" t="s">
        <v>563</v>
      </c>
      <c r="B13" s="52">
        <v>19034035</v>
      </c>
      <c r="C13" s="52">
        <v>241809655.48300001</v>
      </c>
      <c r="D13" s="52">
        <v>17504441</v>
      </c>
      <c r="E13" s="52">
        <v>210012608.36700001</v>
      </c>
      <c r="F13" s="52">
        <v>9975152</v>
      </c>
      <c r="G13" s="52">
        <v>126077581.538</v>
      </c>
      <c r="H13" s="52">
        <v>72676</v>
      </c>
      <c r="I13" s="52">
        <v>1186341.389</v>
      </c>
      <c r="J13" s="52">
        <v>2269689</v>
      </c>
      <c r="K13" s="52">
        <v>24400709.295000002</v>
      </c>
      <c r="L13" s="52">
        <v>5186924</v>
      </c>
      <c r="M13" s="52">
        <v>58347976.145000003</v>
      </c>
      <c r="N13" s="52">
        <v>0</v>
      </c>
      <c r="O13" s="52">
        <v>0</v>
      </c>
      <c r="P13" s="52">
        <v>29596</v>
      </c>
      <c r="Q13" s="52">
        <v>488801.97600000002</v>
      </c>
      <c r="R13" s="52">
        <v>648828</v>
      </c>
      <c r="S13" s="52">
        <v>21401877.010000002</v>
      </c>
      <c r="T13" s="52">
        <v>0</v>
      </c>
      <c r="U13" s="52">
        <v>0</v>
      </c>
      <c r="V13" s="52">
        <v>25129</v>
      </c>
      <c r="W13" s="52">
        <v>2419448.1140000001</v>
      </c>
      <c r="X13" s="52">
        <v>1492</v>
      </c>
      <c r="Y13" s="52">
        <v>21828.714</v>
      </c>
      <c r="Z13" s="52">
        <v>366317</v>
      </c>
      <c r="AA13" s="52">
        <v>2499456.9240000001</v>
      </c>
      <c r="AB13" s="52">
        <v>822</v>
      </c>
      <c r="AC13" s="52">
        <v>105697.514</v>
      </c>
      <c r="AD13" s="52">
        <v>0</v>
      </c>
      <c r="AE13" s="52">
        <v>0</v>
      </c>
      <c r="AF13" s="52">
        <v>661</v>
      </c>
      <c r="AG13" s="52">
        <v>70288.523000000001</v>
      </c>
      <c r="AH13" s="52">
        <v>0</v>
      </c>
      <c r="AI13" s="52">
        <v>0</v>
      </c>
      <c r="AJ13" s="52">
        <v>79</v>
      </c>
      <c r="AK13" s="52">
        <v>4710.8999999999996</v>
      </c>
      <c r="AL13" s="52">
        <v>170</v>
      </c>
      <c r="AM13" s="52">
        <v>62449.684999999998</v>
      </c>
      <c r="AN13" s="52">
        <v>0</v>
      </c>
      <c r="AO13" s="52">
        <v>0</v>
      </c>
      <c r="AP13" s="52">
        <v>1101</v>
      </c>
      <c r="AQ13" s="52">
        <v>162477.50399999999</v>
      </c>
      <c r="AR13" s="52">
        <v>2955</v>
      </c>
      <c r="AS13" s="52">
        <v>73767.593999999997</v>
      </c>
      <c r="AT13" s="52">
        <v>504</v>
      </c>
      <c r="AU13" s="52">
        <v>5395.7979999999998</v>
      </c>
      <c r="AV13" s="52">
        <v>30</v>
      </c>
      <c r="AW13" s="52">
        <v>6927.2380000000003</v>
      </c>
      <c r="AX13" s="52">
        <v>275619</v>
      </c>
      <c r="AY13" s="52">
        <v>1394554.791</v>
      </c>
      <c r="AZ13" s="52">
        <v>375</v>
      </c>
      <c r="BA13" s="52">
        <v>30913.32</v>
      </c>
      <c r="BB13" s="52">
        <v>2248</v>
      </c>
      <c r="BC13" s="52">
        <v>49215.436999999998</v>
      </c>
      <c r="BD13" s="52">
        <v>0</v>
      </c>
      <c r="BE13" s="52">
        <v>0</v>
      </c>
      <c r="BF13" s="52">
        <v>983</v>
      </c>
      <c r="BG13" s="52">
        <v>15335.672</v>
      </c>
      <c r="BH13" s="52">
        <v>32013</v>
      </c>
      <c r="BI13" s="52">
        <v>544424.60100000002</v>
      </c>
      <c r="BJ13" s="52">
        <v>5824</v>
      </c>
      <c r="BK13" s="52">
        <v>74502.53</v>
      </c>
      <c r="BL13" s="52">
        <v>133439</v>
      </c>
      <c r="BM13" s="52">
        <v>2354197.27</v>
      </c>
      <c r="BN13" s="52">
        <v>671</v>
      </c>
      <c r="BO13" s="52">
        <v>3233.9409999999998</v>
      </c>
      <c r="BP13" s="52">
        <v>142</v>
      </c>
      <c r="BQ13" s="52">
        <v>4475.12</v>
      </c>
      <c r="BR13" s="52">
        <v>596</v>
      </c>
      <c r="BS13" s="52">
        <v>3066.94</v>
      </c>
      <c r="BT13" s="52"/>
      <c r="BU13" s="50">
        <v>107.30653922051307</v>
      </c>
      <c r="BV13" s="50">
        <v>106.46262180515616</v>
      </c>
    </row>
    <row r="14" spans="1:84" s="102" customFormat="1">
      <c r="A14" s="322" t="s">
        <v>564</v>
      </c>
      <c r="B14" s="52">
        <v>8598643</v>
      </c>
      <c r="C14" s="52">
        <v>98624828.794</v>
      </c>
      <c r="D14" s="52">
        <v>6736515</v>
      </c>
      <c r="E14" s="52">
        <v>81752115.186000004</v>
      </c>
      <c r="F14" s="52">
        <v>4438473</v>
      </c>
      <c r="G14" s="52">
        <v>56212840.428999998</v>
      </c>
      <c r="H14" s="52">
        <v>7045</v>
      </c>
      <c r="I14" s="52">
        <v>110063.962</v>
      </c>
      <c r="J14" s="52">
        <v>927048</v>
      </c>
      <c r="K14" s="52">
        <v>10057092.931</v>
      </c>
      <c r="L14" s="52">
        <v>1363949</v>
      </c>
      <c r="M14" s="52">
        <v>15372117.864</v>
      </c>
      <c r="N14" s="52">
        <v>0</v>
      </c>
      <c r="O14" s="52">
        <v>0</v>
      </c>
      <c r="P14" s="52">
        <v>7712</v>
      </c>
      <c r="Q14" s="52">
        <v>90624.997000000003</v>
      </c>
      <c r="R14" s="52">
        <v>279124</v>
      </c>
      <c r="S14" s="52">
        <v>10381702.757999999</v>
      </c>
      <c r="T14" s="52">
        <v>0</v>
      </c>
      <c r="U14" s="52">
        <v>0</v>
      </c>
      <c r="V14" s="52">
        <v>7518</v>
      </c>
      <c r="W14" s="52">
        <v>679188.50399999996</v>
      </c>
      <c r="X14" s="52">
        <v>388</v>
      </c>
      <c r="Y14" s="52">
        <v>4558.6540000000005</v>
      </c>
      <c r="Z14" s="52">
        <v>136519</v>
      </c>
      <c r="AA14" s="52">
        <v>1087532.263</v>
      </c>
      <c r="AB14" s="52">
        <v>606</v>
      </c>
      <c r="AC14" s="52">
        <v>71762.188999999998</v>
      </c>
      <c r="AD14" s="52">
        <v>0</v>
      </c>
      <c r="AE14" s="52">
        <v>0</v>
      </c>
      <c r="AF14" s="52">
        <v>420</v>
      </c>
      <c r="AG14" s="52">
        <v>34738.072999999997</v>
      </c>
      <c r="AH14" s="52">
        <v>0</v>
      </c>
      <c r="AI14" s="52">
        <v>0</v>
      </c>
      <c r="AJ14" s="52">
        <v>0</v>
      </c>
      <c r="AK14" s="52">
        <v>0</v>
      </c>
      <c r="AL14" s="52">
        <v>38</v>
      </c>
      <c r="AM14" s="52">
        <v>13914.975</v>
      </c>
      <c r="AN14" s="52">
        <v>0</v>
      </c>
      <c r="AO14" s="52">
        <v>0</v>
      </c>
      <c r="AP14" s="52">
        <v>589</v>
      </c>
      <c r="AQ14" s="52">
        <v>59841.19</v>
      </c>
      <c r="AR14" s="52">
        <v>296</v>
      </c>
      <c r="AS14" s="52">
        <v>16602.09</v>
      </c>
      <c r="AT14" s="52">
        <v>181</v>
      </c>
      <c r="AU14" s="52">
        <v>260.87799999999999</v>
      </c>
      <c r="AV14" s="52">
        <v>17</v>
      </c>
      <c r="AW14" s="52">
        <v>2490.1770000000001</v>
      </c>
      <c r="AX14" s="52">
        <v>82517</v>
      </c>
      <c r="AY14" s="52">
        <v>342349.79300000001</v>
      </c>
      <c r="AZ14" s="52">
        <v>40</v>
      </c>
      <c r="BA14" s="52">
        <v>2869.12</v>
      </c>
      <c r="BB14" s="52">
        <v>1415</v>
      </c>
      <c r="BC14" s="52">
        <v>19978.606</v>
      </c>
      <c r="BD14" s="52">
        <v>0</v>
      </c>
      <c r="BE14" s="52">
        <v>0</v>
      </c>
      <c r="BF14" s="52">
        <v>161</v>
      </c>
      <c r="BG14" s="52">
        <v>3435.49</v>
      </c>
      <c r="BH14" s="52">
        <v>10241</v>
      </c>
      <c r="BI14" s="52">
        <v>138182.62700000001</v>
      </c>
      <c r="BJ14" s="52">
        <v>3005</v>
      </c>
      <c r="BK14" s="52">
        <v>33114.209000000003</v>
      </c>
      <c r="BL14" s="52">
        <v>47701</v>
      </c>
      <c r="BM14" s="52">
        <v>853564.84</v>
      </c>
      <c r="BN14" s="52">
        <v>140</v>
      </c>
      <c r="BO14" s="52">
        <v>596.66300000000001</v>
      </c>
      <c r="BP14" s="52">
        <v>24</v>
      </c>
      <c r="BQ14" s="52">
        <v>873.8</v>
      </c>
      <c r="BR14" s="52">
        <v>1283476</v>
      </c>
      <c r="BS14" s="52">
        <v>3034531.7119999998</v>
      </c>
      <c r="BT14" s="52"/>
      <c r="BU14" s="50">
        <v>104.43561918658777</v>
      </c>
      <c r="BV14" s="50">
        <v>103.94868124229646</v>
      </c>
    </row>
    <row r="15" spans="1:84" s="102" customFormat="1">
      <c r="A15" s="322" t="s">
        <v>565</v>
      </c>
      <c r="B15" s="52">
        <v>8524685</v>
      </c>
      <c r="C15" s="52">
        <v>101083237.932</v>
      </c>
      <c r="D15" s="52">
        <v>8017907</v>
      </c>
      <c r="E15" s="52">
        <v>91018805.628999993</v>
      </c>
      <c r="F15" s="52">
        <v>5334596</v>
      </c>
      <c r="G15" s="52">
        <v>63209732.884000003</v>
      </c>
      <c r="H15" s="52">
        <v>6228</v>
      </c>
      <c r="I15" s="52">
        <v>67332.229000000007</v>
      </c>
      <c r="J15" s="52">
        <v>1110478</v>
      </c>
      <c r="K15" s="52">
        <v>11114048.203</v>
      </c>
      <c r="L15" s="52">
        <v>1566605</v>
      </c>
      <c r="M15" s="52">
        <v>16627692.312999999</v>
      </c>
      <c r="N15" s="52">
        <v>0</v>
      </c>
      <c r="O15" s="52">
        <v>0</v>
      </c>
      <c r="P15" s="52">
        <v>11955</v>
      </c>
      <c r="Q15" s="52">
        <v>127697.683</v>
      </c>
      <c r="R15" s="52">
        <v>165093</v>
      </c>
      <c r="S15" s="52">
        <v>6276892.0350000001</v>
      </c>
      <c r="T15" s="52">
        <v>0</v>
      </c>
      <c r="U15" s="52">
        <v>0</v>
      </c>
      <c r="V15" s="52">
        <v>7532</v>
      </c>
      <c r="W15" s="52">
        <v>525548.28</v>
      </c>
      <c r="X15" s="52">
        <v>207</v>
      </c>
      <c r="Y15" s="52">
        <v>3544.5320000000002</v>
      </c>
      <c r="Z15" s="52">
        <v>111639</v>
      </c>
      <c r="AA15" s="52">
        <v>958752.18500000006</v>
      </c>
      <c r="AB15" s="52">
        <v>389</v>
      </c>
      <c r="AC15" s="52">
        <v>31229.334999999999</v>
      </c>
      <c r="AD15" s="52">
        <v>0</v>
      </c>
      <c r="AE15" s="52">
        <v>0</v>
      </c>
      <c r="AF15" s="52">
        <v>397</v>
      </c>
      <c r="AG15" s="52">
        <v>31262.463</v>
      </c>
      <c r="AH15" s="52">
        <v>0</v>
      </c>
      <c r="AI15" s="52">
        <v>0</v>
      </c>
      <c r="AJ15" s="52">
        <v>0</v>
      </c>
      <c r="AK15" s="52">
        <v>0</v>
      </c>
      <c r="AL15" s="52">
        <v>88</v>
      </c>
      <c r="AM15" s="52">
        <v>28612.457999999999</v>
      </c>
      <c r="AN15" s="52">
        <v>0</v>
      </c>
      <c r="AO15" s="52">
        <v>0</v>
      </c>
      <c r="AP15" s="52">
        <v>391</v>
      </c>
      <c r="AQ15" s="52">
        <v>41896.637000000002</v>
      </c>
      <c r="AR15" s="52">
        <v>1582</v>
      </c>
      <c r="AS15" s="52">
        <v>54118.250999999997</v>
      </c>
      <c r="AT15" s="52">
        <v>261</v>
      </c>
      <c r="AU15" s="52">
        <v>516.40099999999995</v>
      </c>
      <c r="AV15" s="52">
        <v>12</v>
      </c>
      <c r="AW15" s="52">
        <v>5728.4260000000004</v>
      </c>
      <c r="AX15" s="52">
        <v>140455</v>
      </c>
      <c r="AY15" s="52">
        <v>643396.20400000003</v>
      </c>
      <c r="AZ15" s="52">
        <v>266</v>
      </c>
      <c r="BA15" s="52">
        <v>370265.91</v>
      </c>
      <c r="BB15" s="52">
        <v>990</v>
      </c>
      <c r="BC15" s="52">
        <v>15879.696</v>
      </c>
      <c r="BD15" s="52">
        <v>0</v>
      </c>
      <c r="BE15" s="52">
        <v>0</v>
      </c>
      <c r="BF15" s="52">
        <v>354</v>
      </c>
      <c r="BG15" s="52">
        <v>2623.1370000000002</v>
      </c>
      <c r="BH15" s="52">
        <v>10264</v>
      </c>
      <c r="BI15" s="52">
        <v>149845.79</v>
      </c>
      <c r="BJ15" s="52">
        <v>3369</v>
      </c>
      <c r="BK15" s="52">
        <v>31804.243999999999</v>
      </c>
      <c r="BL15" s="52">
        <v>51198</v>
      </c>
      <c r="BM15" s="52">
        <v>763806.01699999999</v>
      </c>
      <c r="BN15" s="52">
        <v>156</v>
      </c>
      <c r="BO15" s="52">
        <v>642.05600000000004</v>
      </c>
      <c r="BP15" s="52">
        <v>0</v>
      </c>
      <c r="BQ15" s="52">
        <v>0</v>
      </c>
      <c r="BR15" s="52">
        <v>180</v>
      </c>
      <c r="BS15" s="52">
        <v>370.56299999999999</v>
      </c>
      <c r="BT15" s="52"/>
      <c r="BU15" s="50">
        <v>106.7771085469184</v>
      </c>
      <c r="BV15" s="50">
        <v>107.28501352738145</v>
      </c>
    </row>
    <row r="16" spans="1:84" s="102" customFormat="1">
      <c r="A16" s="303" t="s">
        <v>566</v>
      </c>
      <c r="B16" s="61">
        <v>14791193</v>
      </c>
      <c r="C16" s="61">
        <v>174548173.91299999</v>
      </c>
      <c r="D16" s="61">
        <v>12893179</v>
      </c>
      <c r="E16" s="61">
        <v>152195177.19100001</v>
      </c>
      <c r="F16" s="61">
        <v>8219324</v>
      </c>
      <c r="G16" s="61">
        <v>101919432.52599999</v>
      </c>
      <c r="H16" s="61">
        <v>15465</v>
      </c>
      <c r="I16" s="61">
        <v>220156.11799999999</v>
      </c>
      <c r="J16" s="61">
        <v>1513330</v>
      </c>
      <c r="K16" s="61">
        <v>15526960.596999999</v>
      </c>
      <c r="L16" s="61">
        <v>3145060</v>
      </c>
      <c r="M16" s="61">
        <v>34528627.950000003</v>
      </c>
      <c r="N16" s="61">
        <v>0</v>
      </c>
      <c r="O16" s="61">
        <v>0</v>
      </c>
      <c r="P16" s="61">
        <v>10521</v>
      </c>
      <c r="Q16" s="61">
        <v>126160.158</v>
      </c>
      <c r="R16" s="61">
        <v>334793</v>
      </c>
      <c r="S16" s="61">
        <v>12957630.448000001</v>
      </c>
      <c r="T16" s="61">
        <v>0</v>
      </c>
      <c r="U16" s="61">
        <v>0</v>
      </c>
      <c r="V16" s="61">
        <v>7817</v>
      </c>
      <c r="W16" s="61">
        <v>1379185.591</v>
      </c>
      <c r="X16" s="61">
        <v>314</v>
      </c>
      <c r="Y16" s="61">
        <v>10483.032999999999</v>
      </c>
      <c r="Z16" s="61">
        <v>266881</v>
      </c>
      <c r="AA16" s="61">
        <v>2017279.949</v>
      </c>
      <c r="AB16" s="61">
        <v>520</v>
      </c>
      <c r="AC16" s="61">
        <v>38300.084999999999</v>
      </c>
      <c r="AD16" s="61">
        <v>0</v>
      </c>
      <c r="AE16" s="61">
        <v>0</v>
      </c>
      <c r="AF16" s="61">
        <v>958</v>
      </c>
      <c r="AG16" s="61">
        <v>66560.548999999999</v>
      </c>
      <c r="AH16" s="61">
        <v>0</v>
      </c>
      <c r="AI16" s="61">
        <v>0</v>
      </c>
      <c r="AJ16" s="61">
        <v>18</v>
      </c>
      <c r="AK16" s="61">
        <v>213.24</v>
      </c>
      <c r="AL16" s="61">
        <v>111</v>
      </c>
      <c r="AM16" s="61">
        <v>39823.453000000001</v>
      </c>
      <c r="AN16" s="61">
        <v>0</v>
      </c>
      <c r="AO16" s="61">
        <v>0</v>
      </c>
      <c r="AP16" s="61">
        <v>806</v>
      </c>
      <c r="AQ16" s="61">
        <v>85097.385999999999</v>
      </c>
      <c r="AR16" s="61">
        <v>1399</v>
      </c>
      <c r="AS16" s="61">
        <v>33206.622000000003</v>
      </c>
      <c r="AT16" s="61">
        <v>350</v>
      </c>
      <c r="AU16" s="61">
        <v>886.24699999999996</v>
      </c>
      <c r="AV16" s="61">
        <v>19</v>
      </c>
      <c r="AW16" s="61">
        <v>2472.8159999999998</v>
      </c>
      <c r="AX16" s="61">
        <v>249050</v>
      </c>
      <c r="AY16" s="61">
        <v>1710121.666</v>
      </c>
      <c r="AZ16" s="61">
        <v>114</v>
      </c>
      <c r="BA16" s="61">
        <v>11367.26</v>
      </c>
      <c r="BB16" s="61">
        <v>2076</v>
      </c>
      <c r="BC16" s="61">
        <v>40661.673000000003</v>
      </c>
      <c r="BD16" s="61">
        <v>0</v>
      </c>
      <c r="BE16" s="61">
        <v>0</v>
      </c>
      <c r="BF16" s="61">
        <v>549</v>
      </c>
      <c r="BG16" s="61">
        <v>4266.4250000000002</v>
      </c>
      <c r="BH16" s="61">
        <v>12423</v>
      </c>
      <c r="BI16" s="61">
        <v>253492.53</v>
      </c>
      <c r="BJ16" s="61">
        <v>4915</v>
      </c>
      <c r="BK16" s="61">
        <v>84912.918999999994</v>
      </c>
      <c r="BL16" s="61">
        <v>77406</v>
      </c>
      <c r="BM16" s="61">
        <v>1380156.787</v>
      </c>
      <c r="BN16" s="61">
        <v>267</v>
      </c>
      <c r="BO16" s="61">
        <v>1138.1510000000001</v>
      </c>
      <c r="BP16" s="61">
        <v>0</v>
      </c>
      <c r="BQ16" s="61">
        <v>-0.106</v>
      </c>
      <c r="BR16" s="61">
        <v>926707</v>
      </c>
      <c r="BS16" s="61">
        <v>2109579.84</v>
      </c>
      <c r="BT16" s="52"/>
      <c r="BU16" s="59">
        <v>107.53201363881595</v>
      </c>
      <c r="BV16" s="59">
        <v>105.80595118750253</v>
      </c>
    </row>
    <row r="17" spans="1:74" s="102" customFormat="1">
      <c r="A17" s="322" t="s">
        <v>567</v>
      </c>
      <c r="B17" s="68">
        <v>24483548</v>
      </c>
      <c r="C17" s="68">
        <v>260839974.52599999</v>
      </c>
      <c r="D17" s="68">
        <v>18685315</v>
      </c>
      <c r="E17" s="68">
        <v>213892959.80199999</v>
      </c>
      <c r="F17" s="68">
        <v>9416195</v>
      </c>
      <c r="G17" s="68">
        <v>114499720.626</v>
      </c>
      <c r="H17" s="68">
        <v>10803</v>
      </c>
      <c r="I17" s="68">
        <v>117862.719</v>
      </c>
      <c r="J17" s="68">
        <v>2056576</v>
      </c>
      <c r="K17" s="68">
        <v>21030328.574000001</v>
      </c>
      <c r="L17" s="68">
        <v>7201741</v>
      </c>
      <c r="M17" s="68">
        <v>78245047.883000001</v>
      </c>
      <c r="N17" s="68">
        <v>0</v>
      </c>
      <c r="O17" s="68">
        <v>0</v>
      </c>
      <c r="P17" s="68">
        <v>19827</v>
      </c>
      <c r="Q17" s="68">
        <v>230167.56899999999</v>
      </c>
      <c r="R17" s="68">
        <v>606383</v>
      </c>
      <c r="S17" s="68">
        <v>26422304.820999999</v>
      </c>
      <c r="T17" s="68">
        <v>0</v>
      </c>
      <c r="U17" s="68">
        <v>0</v>
      </c>
      <c r="V17" s="68">
        <v>11551</v>
      </c>
      <c r="W17" s="68">
        <v>2248558.1179999998</v>
      </c>
      <c r="X17" s="68">
        <v>251</v>
      </c>
      <c r="Y17" s="68">
        <v>2073.2399999999998</v>
      </c>
      <c r="Z17" s="68">
        <v>422202</v>
      </c>
      <c r="AA17" s="68">
        <v>2844907.034</v>
      </c>
      <c r="AB17" s="68">
        <v>719</v>
      </c>
      <c r="AC17" s="68">
        <v>60042.962</v>
      </c>
      <c r="AD17" s="68">
        <v>0</v>
      </c>
      <c r="AE17" s="68">
        <v>0</v>
      </c>
      <c r="AF17" s="68">
        <v>416</v>
      </c>
      <c r="AG17" s="68">
        <v>64329.021000000001</v>
      </c>
      <c r="AH17" s="68">
        <v>0</v>
      </c>
      <c r="AI17" s="68">
        <v>0</v>
      </c>
      <c r="AJ17" s="68">
        <v>19</v>
      </c>
      <c r="AK17" s="68">
        <v>2253.21</v>
      </c>
      <c r="AL17" s="68">
        <v>354</v>
      </c>
      <c r="AM17" s="68">
        <v>119796.56200000001</v>
      </c>
      <c r="AN17" s="68">
        <v>0</v>
      </c>
      <c r="AO17" s="68">
        <v>0</v>
      </c>
      <c r="AP17" s="68">
        <v>737</v>
      </c>
      <c r="AQ17" s="68">
        <v>90226.192999999999</v>
      </c>
      <c r="AR17" s="68">
        <v>862</v>
      </c>
      <c r="AS17" s="68">
        <v>14458.78</v>
      </c>
      <c r="AT17" s="68">
        <v>1539</v>
      </c>
      <c r="AU17" s="68">
        <v>3629.5210000000002</v>
      </c>
      <c r="AV17" s="68">
        <v>103</v>
      </c>
      <c r="AW17" s="68">
        <v>35905.197</v>
      </c>
      <c r="AX17" s="68">
        <v>468983</v>
      </c>
      <c r="AY17" s="68">
        <v>2508940.3739999998</v>
      </c>
      <c r="AZ17" s="68">
        <v>593</v>
      </c>
      <c r="BA17" s="68">
        <v>394192.98</v>
      </c>
      <c r="BB17" s="68">
        <v>2635</v>
      </c>
      <c r="BC17" s="68">
        <v>56816.46</v>
      </c>
      <c r="BD17" s="68">
        <v>0</v>
      </c>
      <c r="BE17" s="68">
        <v>0</v>
      </c>
      <c r="BF17" s="68">
        <v>2273</v>
      </c>
      <c r="BG17" s="68">
        <v>22776.121999999999</v>
      </c>
      <c r="BH17" s="68">
        <v>21795</v>
      </c>
      <c r="BI17" s="68">
        <v>513085.18699999998</v>
      </c>
      <c r="BJ17" s="68">
        <v>10618</v>
      </c>
      <c r="BK17" s="68">
        <v>159608.57199999999</v>
      </c>
      <c r="BL17" s="68">
        <v>108096</v>
      </c>
      <c r="BM17" s="68">
        <v>1842532.513</v>
      </c>
      <c r="BN17" s="68">
        <v>185</v>
      </c>
      <c r="BO17" s="68">
        <v>750.94500000000005</v>
      </c>
      <c r="BP17" s="68">
        <v>50</v>
      </c>
      <c r="BQ17" s="68">
        <v>655.72400000000005</v>
      </c>
      <c r="BR17" s="68">
        <v>4118042</v>
      </c>
      <c r="BS17" s="68">
        <v>9309003.6190000009</v>
      </c>
      <c r="BT17" s="52"/>
      <c r="BU17" s="50">
        <v>109.83296862228946</v>
      </c>
      <c r="BV17" s="50">
        <v>107.90508464560315</v>
      </c>
    </row>
    <row r="18" spans="1:74" s="102" customFormat="1">
      <c r="A18" s="322" t="s">
        <v>568</v>
      </c>
      <c r="B18" s="52">
        <v>18103042</v>
      </c>
      <c r="C18" s="52">
        <v>203643343.67399999</v>
      </c>
      <c r="D18" s="52">
        <v>14051520</v>
      </c>
      <c r="E18" s="52">
        <v>170841506.868</v>
      </c>
      <c r="F18" s="52">
        <v>7242521</v>
      </c>
      <c r="G18" s="52">
        <v>93210635.943000004</v>
      </c>
      <c r="H18" s="52">
        <v>831</v>
      </c>
      <c r="I18" s="52">
        <v>12328.892</v>
      </c>
      <c r="J18" s="52">
        <v>1411411</v>
      </c>
      <c r="K18" s="52">
        <v>15326663.154999999</v>
      </c>
      <c r="L18" s="52">
        <v>5396757</v>
      </c>
      <c r="M18" s="52">
        <v>62291878.877999999</v>
      </c>
      <c r="N18" s="52">
        <v>0</v>
      </c>
      <c r="O18" s="52">
        <v>0</v>
      </c>
      <c r="P18" s="52">
        <v>8040</v>
      </c>
      <c r="Q18" s="52">
        <v>151611.736</v>
      </c>
      <c r="R18" s="52">
        <v>396299</v>
      </c>
      <c r="S18" s="52">
        <v>17554432.267000001</v>
      </c>
      <c r="T18" s="52">
        <v>0</v>
      </c>
      <c r="U18" s="52">
        <v>0</v>
      </c>
      <c r="V18" s="52">
        <v>22796</v>
      </c>
      <c r="W18" s="52">
        <v>2131012.06</v>
      </c>
      <c r="X18" s="52">
        <v>1598</v>
      </c>
      <c r="Y18" s="52">
        <v>17225.143</v>
      </c>
      <c r="Z18" s="52">
        <v>241254</v>
      </c>
      <c r="AA18" s="52">
        <v>2098557.4360000002</v>
      </c>
      <c r="AB18" s="52">
        <v>815</v>
      </c>
      <c r="AC18" s="52">
        <v>84152.482000000004</v>
      </c>
      <c r="AD18" s="52">
        <v>0</v>
      </c>
      <c r="AE18" s="52">
        <v>0</v>
      </c>
      <c r="AF18" s="52">
        <v>639</v>
      </c>
      <c r="AG18" s="52">
        <v>56018.455000000002</v>
      </c>
      <c r="AH18" s="52">
        <v>0</v>
      </c>
      <c r="AI18" s="52">
        <v>0</v>
      </c>
      <c r="AJ18" s="52">
        <v>23</v>
      </c>
      <c r="AK18" s="52">
        <v>160.94</v>
      </c>
      <c r="AL18" s="52">
        <v>230</v>
      </c>
      <c r="AM18" s="52">
        <v>81746.091</v>
      </c>
      <c r="AN18" s="52">
        <v>0</v>
      </c>
      <c r="AO18" s="52">
        <v>0</v>
      </c>
      <c r="AP18" s="52">
        <v>994</v>
      </c>
      <c r="AQ18" s="52">
        <v>102380.088</v>
      </c>
      <c r="AR18" s="52">
        <v>1510</v>
      </c>
      <c r="AS18" s="52">
        <v>36414.9</v>
      </c>
      <c r="AT18" s="52">
        <v>779</v>
      </c>
      <c r="AU18" s="52">
        <v>2896.288</v>
      </c>
      <c r="AV18" s="52">
        <v>81</v>
      </c>
      <c r="AW18" s="52">
        <v>30908.005000000001</v>
      </c>
      <c r="AX18" s="52">
        <v>260622</v>
      </c>
      <c r="AY18" s="52">
        <v>1386074.2180000001</v>
      </c>
      <c r="AZ18" s="52">
        <v>341</v>
      </c>
      <c r="BA18" s="52">
        <v>401498.06</v>
      </c>
      <c r="BB18" s="52">
        <v>2187</v>
      </c>
      <c r="BC18" s="52">
        <v>47377.182000000001</v>
      </c>
      <c r="BD18" s="52">
        <v>0</v>
      </c>
      <c r="BE18" s="52">
        <v>0</v>
      </c>
      <c r="BF18" s="52">
        <v>634</v>
      </c>
      <c r="BG18" s="52">
        <v>10104.923000000001</v>
      </c>
      <c r="BH18" s="52">
        <v>25185</v>
      </c>
      <c r="BI18" s="52">
        <v>479599.94500000001</v>
      </c>
      <c r="BJ18" s="52">
        <v>6507</v>
      </c>
      <c r="BK18" s="52">
        <v>117965.257</v>
      </c>
      <c r="BL18" s="52">
        <v>103164</v>
      </c>
      <c r="BM18" s="52">
        <v>1619375.5079999999</v>
      </c>
      <c r="BN18" s="52">
        <v>155</v>
      </c>
      <c r="BO18" s="52">
        <v>580.36</v>
      </c>
      <c r="BP18" s="52">
        <v>109</v>
      </c>
      <c r="BQ18" s="52">
        <v>2393.3539999999998</v>
      </c>
      <c r="BR18" s="52">
        <v>2977560</v>
      </c>
      <c r="BS18" s="52">
        <v>6389352.108</v>
      </c>
      <c r="BT18" s="52"/>
      <c r="BU18" s="50">
        <v>109.22281777201897</v>
      </c>
      <c r="BV18" s="50">
        <v>108.03112009062478</v>
      </c>
    </row>
    <row r="19" spans="1:74" s="102" customFormat="1">
      <c r="A19" s="322" t="s">
        <v>569</v>
      </c>
      <c r="B19" s="52">
        <v>14181629</v>
      </c>
      <c r="C19" s="52">
        <v>183928044.85299999</v>
      </c>
      <c r="D19" s="52">
        <v>13114928</v>
      </c>
      <c r="E19" s="52">
        <v>159741044.96799999</v>
      </c>
      <c r="F19" s="52">
        <v>7492101</v>
      </c>
      <c r="G19" s="52">
        <v>96212809.025000006</v>
      </c>
      <c r="H19" s="52">
        <v>904</v>
      </c>
      <c r="I19" s="52">
        <v>7585.4660000000003</v>
      </c>
      <c r="J19" s="52">
        <v>1367168</v>
      </c>
      <c r="K19" s="52">
        <v>14701941.111</v>
      </c>
      <c r="L19" s="52">
        <v>4254755</v>
      </c>
      <c r="M19" s="52">
        <v>48818709.365999997</v>
      </c>
      <c r="N19" s="52">
        <v>0</v>
      </c>
      <c r="O19" s="52">
        <v>0</v>
      </c>
      <c r="P19" s="52">
        <v>9792</v>
      </c>
      <c r="Q19" s="52">
        <v>85820.25</v>
      </c>
      <c r="R19" s="52">
        <v>379673</v>
      </c>
      <c r="S19" s="52">
        <v>16194564.719000001</v>
      </c>
      <c r="T19" s="52">
        <v>1</v>
      </c>
      <c r="U19" s="52">
        <v>1.42</v>
      </c>
      <c r="V19" s="52">
        <v>9441</v>
      </c>
      <c r="W19" s="52">
        <v>1954792.4140000001</v>
      </c>
      <c r="X19" s="52">
        <v>683</v>
      </c>
      <c r="Y19" s="52">
        <v>18537.669000000002</v>
      </c>
      <c r="Z19" s="52">
        <v>248063</v>
      </c>
      <c r="AA19" s="52">
        <v>1782481.2560000001</v>
      </c>
      <c r="AB19" s="52">
        <v>500</v>
      </c>
      <c r="AC19" s="52">
        <v>41808.966</v>
      </c>
      <c r="AD19" s="52">
        <v>0</v>
      </c>
      <c r="AE19" s="52">
        <v>0</v>
      </c>
      <c r="AF19" s="52">
        <v>522</v>
      </c>
      <c r="AG19" s="52">
        <v>58677.896999999997</v>
      </c>
      <c r="AH19" s="52">
        <v>29</v>
      </c>
      <c r="AI19" s="52">
        <v>396.15</v>
      </c>
      <c r="AJ19" s="52">
        <v>7</v>
      </c>
      <c r="AK19" s="52">
        <v>76.78</v>
      </c>
      <c r="AL19" s="52">
        <v>170</v>
      </c>
      <c r="AM19" s="52">
        <v>47339.620999999999</v>
      </c>
      <c r="AN19" s="52">
        <v>0</v>
      </c>
      <c r="AO19" s="52">
        <v>0</v>
      </c>
      <c r="AP19" s="52">
        <v>907</v>
      </c>
      <c r="AQ19" s="52">
        <v>100555.111</v>
      </c>
      <c r="AR19" s="52">
        <v>2053</v>
      </c>
      <c r="AS19" s="52">
        <v>71179.570999999996</v>
      </c>
      <c r="AT19" s="52">
        <v>745</v>
      </c>
      <c r="AU19" s="52">
        <v>1974.5930000000001</v>
      </c>
      <c r="AV19" s="52">
        <v>57</v>
      </c>
      <c r="AW19" s="52">
        <v>15751.291999999999</v>
      </c>
      <c r="AX19" s="52">
        <v>305479</v>
      </c>
      <c r="AY19" s="52">
        <v>1754612.68</v>
      </c>
      <c r="AZ19" s="52">
        <v>244</v>
      </c>
      <c r="BA19" s="52">
        <v>332339.48</v>
      </c>
      <c r="BB19" s="52">
        <v>1434</v>
      </c>
      <c r="BC19" s="52">
        <v>30800.367999999999</v>
      </c>
      <c r="BD19" s="52">
        <v>0</v>
      </c>
      <c r="BE19" s="52">
        <v>0</v>
      </c>
      <c r="BF19" s="52">
        <v>591</v>
      </c>
      <c r="BG19" s="52">
        <v>8104.5159999999996</v>
      </c>
      <c r="BH19" s="52">
        <v>17027</v>
      </c>
      <c r="BI19" s="52">
        <v>287813.84999999998</v>
      </c>
      <c r="BJ19" s="52">
        <v>5520</v>
      </c>
      <c r="BK19" s="52">
        <v>94487.156000000003</v>
      </c>
      <c r="BL19" s="52">
        <v>83526</v>
      </c>
      <c r="BM19" s="52">
        <v>1302953.8729999999</v>
      </c>
      <c r="BN19" s="52">
        <v>140</v>
      </c>
      <c r="BO19" s="52">
        <v>573.28700000000003</v>
      </c>
      <c r="BP19" s="52">
        <v>19</v>
      </c>
      <c r="BQ19" s="52">
        <v>1197.1959999999999</v>
      </c>
      <c r="BR19" s="52">
        <v>78</v>
      </c>
      <c r="BS19" s="52">
        <v>159.77000000000001</v>
      </c>
      <c r="BT19" s="52"/>
      <c r="BU19" s="50">
        <v>109.54822495870783</v>
      </c>
      <c r="BV19" s="50">
        <v>108.02036609330798</v>
      </c>
    </row>
    <row r="20" spans="1:74" s="102" customFormat="1">
      <c r="A20" s="322" t="s">
        <v>570</v>
      </c>
      <c r="B20" s="52">
        <v>63985808</v>
      </c>
      <c r="C20" s="52">
        <v>659526372.78699994</v>
      </c>
      <c r="D20" s="52">
        <v>48698921</v>
      </c>
      <c r="E20" s="52">
        <v>527631436.85699999</v>
      </c>
      <c r="F20" s="52">
        <v>21068883</v>
      </c>
      <c r="G20" s="52">
        <v>242927335.15799999</v>
      </c>
      <c r="H20" s="52">
        <v>4720</v>
      </c>
      <c r="I20" s="52">
        <v>56315.281999999999</v>
      </c>
      <c r="J20" s="52">
        <v>5042946</v>
      </c>
      <c r="K20" s="52">
        <v>49189549.331</v>
      </c>
      <c r="L20" s="52">
        <v>22582372</v>
      </c>
      <c r="M20" s="52">
        <v>235458237.086</v>
      </c>
      <c r="N20" s="52">
        <v>0</v>
      </c>
      <c r="O20" s="52">
        <v>0</v>
      </c>
      <c r="P20" s="52">
        <v>52828</v>
      </c>
      <c r="Q20" s="52">
        <v>567817.38399999996</v>
      </c>
      <c r="R20" s="52">
        <v>2067126</v>
      </c>
      <c r="S20" s="52">
        <v>75931105.245000005</v>
      </c>
      <c r="T20" s="52">
        <v>2</v>
      </c>
      <c r="U20" s="52">
        <v>11.54</v>
      </c>
      <c r="V20" s="52">
        <v>48934</v>
      </c>
      <c r="W20" s="52">
        <v>8458152.148</v>
      </c>
      <c r="X20" s="52">
        <v>2734</v>
      </c>
      <c r="Y20" s="52">
        <v>77019.649000000005</v>
      </c>
      <c r="Z20" s="52">
        <v>1144864</v>
      </c>
      <c r="AA20" s="52">
        <v>9815084.3239999991</v>
      </c>
      <c r="AB20" s="52">
        <v>1235</v>
      </c>
      <c r="AC20" s="52">
        <v>145188.39799999999</v>
      </c>
      <c r="AD20" s="52">
        <v>0</v>
      </c>
      <c r="AE20" s="52">
        <v>0</v>
      </c>
      <c r="AF20" s="52">
        <v>1209</v>
      </c>
      <c r="AG20" s="52">
        <v>99404.659</v>
      </c>
      <c r="AH20" s="52">
        <v>0</v>
      </c>
      <c r="AI20" s="52">
        <v>0</v>
      </c>
      <c r="AJ20" s="52">
        <v>549</v>
      </c>
      <c r="AK20" s="52">
        <v>16461.863000000001</v>
      </c>
      <c r="AL20" s="52">
        <v>974</v>
      </c>
      <c r="AM20" s="52">
        <v>350194.18300000002</v>
      </c>
      <c r="AN20" s="52">
        <v>0</v>
      </c>
      <c r="AO20" s="52">
        <v>0</v>
      </c>
      <c r="AP20" s="52">
        <v>3863</v>
      </c>
      <c r="AQ20" s="52">
        <v>439118.13799999998</v>
      </c>
      <c r="AR20" s="52">
        <v>8279</v>
      </c>
      <c r="AS20" s="52">
        <v>240222.345</v>
      </c>
      <c r="AT20" s="52">
        <v>2240</v>
      </c>
      <c r="AU20" s="52">
        <v>7242.308</v>
      </c>
      <c r="AV20" s="52">
        <v>162</v>
      </c>
      <c r="AW20" s="52">
        <v>65147.078999999998</v>
      </c>
      <c r="AX20" s="52">
        <v>1352563</v>
      </c>
      <c r="AY20" s="52">
        <v>8188443.4780000001</v>
      </c>
      <c r="AZ20" s="52">
        <v>1136</v>
      </c>
      <c r="BA20" s="52">
        <v>661338.09</v>
      </c>
      <c r="BB20" s="52">
        <v>6797</v>
      </c>
      <c r="BC20" s="52">
        <v>126742.133</v>
      </c>
      <c r="BD20" s="52">
        <v>0</v>
      </c>
      <c r="BE20" s="52">
        <v>0</v>
      </c>
      <c r="BF20" s="52">
        <v>3470</v>
      </c>
      <c r="BG20" s="52">
        <v>42649.773000000001</v>
      </c>
      <c r="BH20" s="52">
        <v>63710</v>
      </c>
      <c r="BI20" s="52">
        <v>1458071.811</v>
      </c>
      <c r="BJ20" s="52">
        <v>28378</v>
      </c>
      <c r="BK20" s="52">
        <v>556645.13399999996</v>
      </c>
      <c r="BL20" s="52">
        <v>246833</v>
      </c>
      <c r="BM20" s="52">
        <v>4574061.0590000004</v>
      </c>
      <c r="BN20" s="52">
        <v>854</v>
      </c>
      <c r="BO20" s="52">
        <v>4150.3360000000002</v>
      </c>
      <c r="BP20" s="52">
        <v>188</v>
      </c>
      <c r="BQ20" s="52">
        <v>3087.069</v>
      </c>
      <c r="BR20" s="52">
        <v>10247959</v>
      </c>
      <c r="BS20" s="52">
        <v>20067577.784000002</v>
      </c>
      <c r="BT20" s="52"/>
      <c r="BU20" s="50">
        <v>112.59493352249254</v>
      </c>
      <c r="BV20" s="50">
        <v>110.77904522698026</v>
      </c>
    </row>
    <row r="21" spans="1:74" s="102" customFormat="1">
      <c r="A21" s="303" t="s">
        <v>571</v>
      </c>
      <c r="B21" s="61">
        <v>54590223</v>
      </c>
      <c r="C21" s="61">
        <v>605442662.74800003</v>
      </c>
      <c r="D21" s="61">
        <v>41523257</v>
      </c>
      <c r="E21" s="61">
        <v>485341043.05599999</v>
      </c>
      <c r="F21" s="61">
        <v>16648479</v>
      </c>
      <c r="G21" s="61">
        <v>210494051.73699999</v>
      </c>
      <c r="H21" s="61">
        <v>43097</v>
      </c>
      <c r="I21" s="61">
        <v>577113.26399999997</v>
      </c>
      <c r="J21" s="61">
        <v>4355857</v>
      </c>
      <c r="K21" s="61">
        <v>45702738.333999999</v>
      </c>
      <c r="L21" s="61">
        <v>20475824</v>
      </c>
      <c r="M21" s="61">
        <v>228567139.72099999</v>
      </c>
      <c r="N21" s="61">
        <v>0</v>
      </c>
      <c r="O21" s="61">
        <v>0</v>
      </c>
      <c r="P21" s="61">
        <v>39937</v>
      </c>
      <c r="Q21" s="61">
        <v>469738.28200000001</v>
      </c>
      <c r="R21" s="61">
        <v>1775748</v>
      </c>
      <c r="S21" s="61">
        <v>71919672.816</v>
      </c>
      <c r="T21" s="61">
        <v>7</v>
      </c>
      <c r="U21" s="61">
        <v>32.119999999999997</v>
      </c>
      <c r="V21" s="61">
        <v>49089</v>
      </c>
      <c r="W21" s="61">
        <v>7146519.0990000004</v>
      </c>
      <c r="X21" s="61">
        <v>1272</v>
      </c>
      <c r="Y21" s="61">
        <v>39395.281999999999</v>
      </c>
      <c r="Z21" s="61">
        <v>1026644</v>
      </c>
      <c r="AA21" s="61">
        <v>7891616.3720000004</v>
      </c>
      <c r="AB21" s="61">
        <v>1153</v>
      </c>
      <c r="AC21" s="61">
        <v>189629.353</v>
      </c>
      <c r="AD21" s="61">
        <v>0</v>
      </c>
      <c r="AE21" s="61">
        <v>0</v>
      </c>
      <c r="AF21" s="61">
        <v>1003</v>
      </c>
      <c r="AG21" s="61">
        <v>93176.930999999997</v>
      </c>
      <c r="AH21" s="61">
        <v>26</v>
      </c>
      <c r="AI21" s="61">
        <v>1598.45</v>
      </c>
      <c r="AJ21" s="61">
        <v>1132</v>
      </c>
      <c r="AK21" s="61">
        <v>42118.256999999998</v>
      </c>
      <c r="AL21" s="61">
        <v>618</v>
      </c>
      <c r="AM21" s="61">
        <v>272124.86700000003</v>
      </c>
      <c r="AN21" s="61">
        <v>0</v>
      </c>
      <c r="AO21" s="61">
        <v>0</v>
      </c>
      <c r="AP21" s="61">
        <v>2253</v>
      </c>
      <c r="AQ21" s="61">
        <v>282123.68099999998</v>
      </c>
      <c r="AR21" s="61">
        <v>7822</v>
      </c>
      <c r="AS21" s="61">
        <v>212604.49100000001</v>
      </c>
      <c r="AT21" s="61">
        <v>3330</v>
      </c>
      <c r="AU21" s="61">
        <v>12006.869000000001</v>
      </c>
      <c r="AV21" s="61">
        <v>214</v>
      </c>
      <c r="AW21" s="61">
        <v>54219.012999999999</v>
      </c>
      <c r="AX21" s="61">
        <v>1061222</v>
      </c>
      <c r="AY21" s="61">
        <v>5757940.443</v>
      </c>
      <c r="AZ21" s="61">
        <v>1105</v>
      </c>
      <c r="BA21" s="61">
        <v>678308.06</v>
      </c>
      <c r="BB21" s="61">
        <v>5958</v>
      </c>
      <c r="BC21" s="61">
        <v>115589.416</v>
      </c>
      <c r="BD21" s="61">
        <v>0</v>
      </c>
      <c r="BE21" s="61">
        <v>0</v>
      </c>
      <c r="BF21" s="61">
        <v>4279</v>
      </c>
      <c r="BG21" s="61">
        <v>34640.525000000001</v>
      </c>
      <c r="BH21" s="61">
        <v>53083</v>
      </c>
      <c r="BI21" s="61">
        <v>1095486.7679999999</v>
      </c>
      <c r="BJ21" s="61">
        <v>27573</v>
      </c>
      <c r="BK21" s="61">
        <v>584297.14899999998</v>
      </c>
      <c r="BL21" s="61">
        <v>242729</v>
      </c>
      <c r="BM21" s="61">
        <v>4397236.5049999999</v>
      </c>
      <c r="BN21" s="61">
        <v>671</v>
      </c>
      <c r="BO21" s="61">
        <v>3261.596</v>
      </c>
      <c r="BP21" s="61">
        <v>243</v>
      </c>
      <c r="BQ21" s="61">
        <v>9025.2999999999993</v>
      </c>
      <c r="BR21" s="61">
        <v>8759855</v>
      </c>
      <c r="BS21" s="61">
        <v>18799258.046999998</v>
      </c>
      <c r="BT21" s="52"/>
      <c r="BU21" s="59">
        <v>112.44634205654394</v>
      </c>
      <c r="BV21" s="59">
        <v>109.74204484413785</v>
      </c>
    </row>
    <row r="22" spans="1:74" s="102" customFormat="1">
      <c r="A22" s="322" t="s">
        <v>572</v>
      </c>
      <c r="B22" s="68">
        <v>153685996</v>
      </c>
      <c r="C22" s="68">
        <v>1798486278.957</v>
      </c>
      <c r="D22" s="68">
        <v>116913349</v>
      </c>
      <c r="E22" s="68">
        <v>1417754615.3380001</v>
      </c>
      <c r="F22" s="68">
        <v>43285905</v>
      </c>
      <c r="G22" s="68">
        <v>559307622.05400002</v>
      </c>
      <c r="H22" s="68">
        <v>20912</v>
      </c>
      <c r="I22" s="68">
        <v>307617.12</v>
      </c>
      <c r="J22" s="68">
        <v>10527257</v>
      </c>
      <c r="K22" s="68">
        <v>120499059.823</v>
      </c>
      <c r="L22" s="68">
        <v>63079275</v>
      </c>
      <c r="M22" s="68">
        <v>737640316.34099996</v>
      </c>
      <c r="N22" s="68">
        <v>0</v>
      </c>
      <c r="O22" s="68">
        <v>0</v>
      </c>
      <c r="P22" s="68">
        <v>54362</v>
      </c>
      <c r="Q22" s="68">
        <v>722363.36100000003</v>
      </c>
      <c r="R22" s="68">
        <v>6202583</v>
      </c>
      <c r="S22" s="68">
        <v>226469512.426</v>
      </c>
      <c r="T22" s="68">
        <v>0</v>
      </c>
      <c r="U22" s="68">
        <v>0</v>
      </c>
      <c r="V22" s="68">
        <v>137563</v>
      </c>
      <c r="W22" s="68">
        <v>21602215.739</v>
      </c>
      <c r="X22" s="68">
        <v>2488</v>
      </c>
      <c r="Y22" s="68">
        <v>57283.152999999998</v>
      </c>
      <c r="Z22" s="68">
        <v>3285632</v>
      </c>
      <c r="AA22" s="68">
        <v>30806227.524999999</v>
      </c>
      <c r="AB22" s="68">
        <v>1625</v>
      </c>
      <c r="AC22" s="68">
        <v>177997.11900000001</v>
      </c>
      <c r="AD22" s="68">
        <v>0</v>
      </c>
      <c r="AE22" s="68">
        <v>0</v>
      </c>
      <c r="AF22" s="68">
        <v>2340</v>
      </c>
      <c r="AG22" s="68">
        <v>105915.215</v>
      </c>
      <c r="AH22" s="68">
        <v>22</v>
      </c>
      <c r="AI22" s="68">
        <v>522.42999999999995</v>
      </c>
      <c r="AJ22" s="68">
        <v>3335</v>
      </c>
      <c r="AK22" s="68">
        <v>120387.00199999999</v>
      </c>
      <c r="AL22" s="68">
        <v>2962</v>
      </c>
      <c r="AM22" s="68">
        <v>1289968.159</v>
      </c>
      <c r="AN22" s="68">
        <v>0</v>
      </c>
      <c r="AO22" s="68">
        <v>0</v>
      </c>
      <c r="AP22" s="68">
        <v>6049</v>
      </c>
      <c r="AQ22" s="68">
        <v>693445.05900000001</v>
      </c>
      <c r="AR22" s="68">
        <v>55268</v>
      </c>
      <c r="AS22" s="68">
        <v>1576013.057</v>
      </c>
      <c r="AT22" s="68">
        <v>8996</v>
      </c>
      <c r="AU22" s="68">
        <v>49430.466</v>
      </c>
      <c r="AV22" s="68">
        <v>867</v>
      </c>
      <c r="AW22" s="68">
        <v>260982.921</v>
      </c>
      <c r="AX22" s="68">
        <v>3403595</v>
      </c>
      <c r="AY22" s="68">
        <v>22024296.438000001</v>
      </c>
      <c r="AZ22" s="68">
        <v>2993</v>
      </c>
      <c r="BA22" s="68">
        <v>2008797</v>
      </c>
      <c r="BB22" s="68">
        <v>18186</v>
      </c>
      <c r="BC22" s="68">
        <v>319934.74599999998</v>
      </c>
      <c r="BD22" s="68">
        <v>0</v>
      </c>
      <c r="BE22" s="68">
        <v>0</v>
      </c>
      <c r="BF22" s="68">
        <v>11474</v>
      </c>
      <c r="BG22" s="68">
        <v>86900.451000000001</v>
      </c>
      <c r="BH22" s="68">
        <v>118139</v>
      </c>
      <c r="BI22" s="68">
        <v>2822475.41</v>
      </c>
      <c r="BJ22" s="68">
        <v>66516</v>
      </c>
      <c r="BK22" s="68">
        <v>1371401.932</v>
      </c>
      <c r="BL22" s="68">
        <v>715749</v>
      </c>
      <c r="BM22" s="68">
        <v>15610758.528999999</v>
      </c>
      <c r="BN22" s="68">
        <v>1709</v>
      </c>
      <c r="BO22" s="68">
        <v>7698.7139999999999</v>
      </c>
      <c r="BP22" s="68">
        <v>625</v>
      </c>
      <c r="BQ22" s="68">
        <v>15285.812</v>
      </c>
      <c r="BR22" s="68">
        <v>22669569</v>
      </c>
      <c r="BS22" s="68">
        <v>52531850.954999998</v>
      </c>
      <c r="BT22" s="52"/>
      <c r="BU22" s="50">
        <v>112.64661666391854</v>
      </c>
      <c r="BV22" s="50">
        <v>110.77078041204045</v>
      </c>
    </row>
    <row r="23" spans="1:74" s="102" customFormat="1">
      <c r="A23" s="322" t="s">
        <v>573</v>
      </c>
      <c r="B23" s="52">
        <v>88625652</v>
      </c>
      <c r="C23" s="52">
        <v>957446683.97399998</v>
      </c>
      <c r="D23" s="52">
        <v>68490945</v>
      </c>
      <c r="E23" s="52">
        <v>757431267.99100006</v>
      </c>
      <c r="F23" s="52">
        <v>25269443</v>
      </c>
      <c r="G23" s="52">
        <v>301031264.16799998</v>
      </c>
      <c r="H23" s="52">
        <v>45146</v>
      </c>
      <c r="I23" s="52">
        <v>582916.73199999996</v>
      </c>
      <c r="J23" s="52">
        <v>6342213</v>
      </c>
      <c r="K23" s="52">
        <v>63798827.056999996</v>
      </c>
      <c r="L23" s="52">
        <v>36834143</v>
      </c>
      <c r="M23" s="52">
        <v>392018260.03399998</v>
      </c>
      <c r="N23" s="52">
        <v>0</v>
      </c>
      <c r="O23" s="52">
        <v>0</v>
      </c>
      <c r="P23" s="52">
        <v>58997</v>
      </c>
      <c r="Q23" s="52">
        <v>660224.41299999994</v>
      </c>
      <c r="R23" s="52">
        <v>3502361</v>
      </c>
      <c r="S23" s="52">
        <v>121316054.206</v>
      </c>
      <c r="T23" s="52">
        <v>0</v>
      </c>
      <c r="U23" s="52">
        <v>0</v>
      </c>
      <c r="V23" s="52">
        <v>60180</v>
      </c>
      <c r="W23" s="52">
        <v>10735321.681</v>
      </c>
      <c r="X23" s="52">
        <v>1422</v>
      </c>
      <c r="Y23" s="52">
        <v>22183.040000000001</v>
      </c>
      <c r="Z23" s="52">
        <v>1817494</v>
      </c>
      <c r="AA23" s="52">
        <v>14149498.039000001</v>
      </c>
      <c r="AB23" s="52">
        <v>1745</v>
      </c>
      <c r="AC23" s="52">
        <v>216809.473</v>
      </c>
      <c r="AD23" s="52">
        <v>0</v>
      </c>
      <c r="AE23" s="52">
        <v>0</v>
      </c>
      <c r="AF23" s="52">
        <v>2912</v>
      </c>
      <c r="AG23" s="52">
        <v>98235.445999999996</v>
      </c>
      <c r="AH23" s="52">
        <v>183</v>
      </c>
      <c r="AI23" s="52">
        <v>30600.36</v>
      </c>
      <c r="AJ23" s="52">
        <v>2166</v>
      </c>
      <c r="AK23" s="52">
        <v>76838.058000000005</v>
      </c>
      <c r="AL23" s="52">
        <v>1535</v>
      </c>
      <c r="AM23" s="52">
        <v>606374.75699999998</v>
      </c>
      <c r="AN23" s="52">
        <v>0</v>
      </c>
      <c r="AO23" s="52">
        <v>0</v>
      </c>
      <c r="AP23" s="52">
        <v>3383</v>
      </c>
      <c r="AQ23" s="52">
        <v>370585.69300000003</v>
      </c>
      <c r="AR23" s="52">
        <v>16138</v>
      </c>
      <c r="AS23" s="52">
        <v>441755.011</v>
      </c>
      <c r="AT23" s="52">
        <v>4025</v>
      </c>
      <c r="AU23" s="52">
        <v>22114.01</v>
      </c>
      <c r="AV23" s="52">
        <v>252</v>
      </c>
      <c r="AW23" s="52">
        <v>88357.482999999993</v>
      </c>
      <c r="AX23" s="52">
        <v>1774687</v>
      </c>
      <c r="AY23" s="52">
        <v>9727202.4470000006</v>
      </c>
      <c r="AZ23" s="52">
        <v>1790</v>
      </c>
      <c r="BA23" s="52">
        <v>1594552.14</v>
      </c>
      <c r="BB23" s="52">
        <v>9920</v>
      </c>
      <c r="BC23" s="52">
        <v>179765.90299999999</v>
      </c>
      <c r="BD23" s="52">
        <v>0</v>
      </c>
      <c r="BE23" s="52">
        <v>0</v>
      </c>
      <c r="BF23" s="52">
        <v>7615</v>
      </c>
      <c r="BG23" s="52">
        <v>42744.927000000003</v>
      </c>
      <c r="BH23" s="52">
        <v>62039</v>
      </c>
      <c r="BI23" s="52">
        <v>1464572.3019999999</v>
      </c>
      <c r="BJ23" s="52">
        <v>49802</v>
      </c>
      <c r="BK23" s="52">
        <v>1057795.3130000001</v>
      </c>
      <c r="BL23" s="52">
        <v>354831</v>
      </c>
      <c r="BM23" s="52">
        <v>6980491.5959999999</v>
      </c>
      <c r="BN23" s="52">
        <v>1194</v>
      </c>
      <c r="BO23" s="52">
        <v>5255.1139999999996</v>
      </c>
      <c r="BP23" s="52">
        <v>248</v>
      </c>
      <c r="BQ23" s="52">
        <v>19479.803</v>
      </c>
      <c r="BR23" s="52">
        <v>12399788</v>
      </c>
      <c r="BS23" s="52">
        <v>30108604.767999999</v>
      </c>
      <c r="BT23" s="52"/>
      <c r="BU23" s="50">
        <v>111.85271358176901</v>
      </c>
      <c r="BV23" s="50">
        <v>110.76986707758188</v>
      </c>
    </row>
    <row r="24" spans="1:74" s="102" customFormat="1">
      <c r="A24" s="322" t="s">
        <v>574</v>
      </c>
      <c r="B24" s="52">
        <v>19909516</v>
      </c>
      <c r="C24" s="52">
        <v>200540086.16</v>
      </c>
      <c r="D24" s="52">
        <v>15108130</v>
      </c>
      <c r="E24" s="52">
        <v>172684422.41499999</v>
      </c>
      <c r="F24" s="52">
        <v>9649260</v>
      </c>
      <c r="G24" s="52">
        <v>114075261.839</v>
      </c>
      <c r="H24" s="52">
        <v>10171</v>
      </c>
      <c r="I24" s="52">
        <v>134832.96599999999</v>
      </c>
      <c r="J24" s="52">
        <v>1754776</v>
      </c>
      <c r="K24" s="52">
        <v>18026134.940000001</v>
      </c>
      <c r="L24" s="52">
        <v>3693923</v>
      </c>
      <c r="M24" s="52">
        <v>40448192.670000002</v>
      </c>
      <c r="N24" s="52">
        <v>0</v>
      </c>
      <c r="O24" s="52">
        <v>0</v>
      </c>
      <c r="P24" s="52">
        <v>9355</v>
      </c>
      <c r="Q24" s="52">
        <v>113588.23699999999</v>
      </c>
      <c r="R24" s="52">
        <v>399203</v>
      </c>
      <c r="S24" s="52">
        <v>13428620.870999999</v>
      </c>
      <c r="T24" s="52">
        <v>0</v>
      </c>
      <c r="U24" s="52">
        <v>0</v>
      </c>
      <c r="V24" s="52">
        <v>20896</v>
      </c>
      <c r="W24" s="52">
        <v>1141504.8559999999</v>
      </c>
      <c r="X24" s="52">
        <v>1854</v>
      </c>
      <c r="Y24" s="52">
        <v>45353.069000000003</v>
      </c>
      <c r="Z24" s="52">
        <v>325883</v>
      </c>
      <c r="AA24" s="52">
        <v>1972022.267</v>
      </c>
      <c r="AB24" s="52">
        <v>764</v>
      </c>
      <c r="AC24" s="52">
        <v>70002.415999999997</v>
      </c>
      <c r="AD24" s="52">
        <v>0</v>
      </c>
      <c r="AE24" s="52">
        <v>0</v>
      </c>
      <c r="AF24" s="52">
        <v>501</v>
      </c>
      <c r="AG24" s="52">
        <v>45690.455000000002</v>
      </c>
      <c r="AH24" s="52">
        <v>0</v>
      </c>
      <c r="AI24" s="52">
        <v>0</v>
      </c>
      <c r="AJ24" s="52">
        <v>1</v>
      </c>
      <c r="AK24" s="52">
        <v>4.78</v>
      </c>
      <c r="AL24" s="52">
        <v>130</v>
      </c>
      <c r="AM24" s="52">
        <v>32093.489000000001</v>
      </c>
      <c r="AN24" s="52">
        <v>0</v>
      </c>
      <c r="AO24" s="52">
        <v>0</v>
      </c>
      <c r="AP24" s="52">
        <v>784</v>
      </c>
      <c r="AQ24" s="52">
        <v>86962.377999999997</v>
      </c>
      <c r="AR24" s="52">
        <v>1375</v>
      </c>
      <c r="AS24" s="52">
        <v>29367.72</v>
      </c>
      <c r="AT24" s="52">
        <v>696</v>
      </c>
      <c r="AU24" s="52">
        <v>1637.787</v>
      </c>
      <c r="AV24" s="52">
        <v>29</v>
      </c>
      <c r="AW24" s="52">
        <v>6157.4080000000004</v>
      </c>
      <c r="AX24" s="52">
        <v>222208</v>
      </c>
      <c r="AY24" s="52">
        <v>1004544.789</v>
      </c>
      <c r="AZ24" s="52">
        <v>715</v>
      </c>
      <c r="BA24" s="52">
        <v>669397.94999999995</v>
      </c>
      <c r="BB24" s="52">
        <v>2499</v>
      </c>
      <c r="BC24" s="52">
        <v>39626.273999999998</v>
      </c>
      <c r="BD24" s="52">
        <v>0</v>
      </c>
      <c r="BE24" s="52">
        <v>0</v>
      </c>
      <c r="BF24" s="52">
        <v>10732</v>
      </c>
      <c r="BG24" s="52">
        <v>53146.425999999999</v>
      </c>
      <c r="BH24" s="52">
        <v>22128</v>
      </c>
      <c r="BI24" s="52">
        <v>366524.245</v>
      </c>
      <c r="BJ24" s="52">
        <v>6160</v>
      </c>
      <c r="BK24" s="52">
        <v>57988.332000000002</v>
      </c>
      <c r="BL24" s="52">
        <v>97071</v>
      </c>
      <c r="BM24" s="52">
        <v>1595134.7749999999</v>
      </c>
      <c r="BN24" s="52">
        <v>263</v>
      </c>
      <c r="BO24" s="52">
        <v>1048.184</v>
      </c>
      <c r="BP24" s="52">
        <v>43</v>
      </c>
      <c r="BQ24" s="52">
        <v>549.73299999999995</v>
      </c>
      <c r="BR24" s="52">
        <v>3678096</v>
      </c>
      <c r="BS24" s="52">
        <v>7094697.3039999995</v>
      </c>
      <c r="BT24" s="52"/>
      <c r="BU24" s="50">
        <v>107.75709758213389</v>
      </c>
      <c r="BV24" s="50">
        <v>105.25553864187147</v>
      </c>
    </row>
    <row r="25" spans="1:74" s="102" customFormat="1">
      <c r="A25" s="322" t="s">
        <v>575</v>
      </c>
      <c r="B25" s="52">
        <v>8711517</v>
      </c>
      <c r="C25" s="52">
        <v>96310575.361000001</v>
      </c>
      <c r="D25" s="52">
        <v>6862874</v>
      </c>
      <c r="E25" s="52">
        <v>85529775.546000004</v>
      </c>
      <c r="F25" s="52">
        <v>4334978</v>
      </c>
      <c r="G25" s="52">
        <v>56150001.181999996</v>
      </c>
      <c r="H25" s="52">
        <v>3806</v>
      </c>
      <c r="I25" s="52">
        <v>38225.067999999999</v>
      </c>
      <c r="J25" s="52">
        <v>722268</v>
      </c>
      <c r="K25" s="52">
        <v>8032784.0149999997</v>
      </c>
      <c r="L25" s="52">
        <v>1801822</v>
      </c>
      <c r="M25" s="52">
        <v>21308765.280999999</v>
      </c>
      <c r="N25" s="52">
        <v>0</v>
      </c>
      <c r="O25" s="52">
        <v>0</v>
      </c>
      <c r="P25" s="52">
        <v>1134</v>
      </c>
      <c r="Q25" s="52">
        <v>21460.28</v>
      </c>
      <c r="R25" s="52">
        <v>70230</v>
      </c>
      <c r="S25" s="52">
        <v>3924498.7549999999</v>
      </c>
      <c r="T25" s="52">
        <v>0</v>
      </c>
      <c r="U25" s="52">
        <v>0</v>
      </c>
      <c r="V25" s="52">
        <v>2462</v>
      </c>
      <c r="W25" s="52">
        <v>331405.56400000001</v>
      </c>
      <c r="X25" s="52">
        <v>653</v>
      </c>
      <c r="Y25" s="52">
        <v>19143.02</v>
      </c>
      <c r="Z25" s="52">
        <v>107185</v>
      </c>
      <c r="AA25" s="52">
        <v>620473.05799999996</v>
      </c>
      <c r="AB25" s="52">
        <v>791</v>
      </c>
      <c r="AC25" s="52">
        <v>58749.31</v>
      </c>
      <c r="AD25" s="52">
        <v>0</v>
      </c>
      <c r="AE25" s="52">
        <v>0</v>
      </c>
      <c r="AF25" s="52">
        <v>399</v>
      </c>
      <c r="AG25" s="52">
        <v>43730.902000000002</v>
      </c>
      <c r="AH25" s="52">
        <v>0</v>
      </c>
      <c r="AI25" s="52">
        <v>0</v>
      </c>
      <c r="AJ25" s="52">
        <v>0</v>
      </c>
      <c r="AK25" s="52">
        <v>0</v>
      </c>
      <c r="AL25" s="52">
        <v>119</v>
      </c>
      <c r="AM25" s="52">
        <v>25684.492999999999</v>
      </c>
      <c r="AN25" s="52">
        <v>0</v>
      </c>
      <c r="AO25" s="52">
        <v>0</v>
      </c>
      <c r="AP25" s="52">
        <v>306</v>
      </c>
      <c r="AQ25" s="52">
        <v>41565.409</v>
      </c>
      <c r="AR25" s="52">
        <v>145</v>
      </c>
      <c r="AS25" s="52">
        <v>6585.2380000000003</v>
      </c>
      <c r="AT25" s="52">
        <v>202</v>
      </c>
      <c r="AU25" s="52">
        <v>542.779</v>
      </c>
      <c r="AV25" s="52">
        <v>2</v>
      </c>
      <c r="AW25" s="52">
        <v>194.352</v>
      </c>
      <c r="AX25" s="52">
        <v>96047</v>
      </c>
      <c r="AY25" s="52">
        <v>517971.48300000001</v>
      </c>
      <c r="AZ25" s="52">
        <v>436</v>
      </c>
      <c r="BA25" s="52">
        <v>601807.96</v>
      </c>
      <c r="BB25" s="52">
        <v>2183</v>
      </c>
      <c r="BC25" s="52">
        <v>35350.101999999999</v>
      </c>
      <c r="BD25" s="52">
        <v>0</v>
      </c>
      <c r="BE25" s="52">
        <v>0</v>
      </c>
      <c r="BF25" s="52">
        <v>261</v>
      </c>
      <c r="BG25" s="52">
        <v>3351.8960000000002</v>
      </c>
      <c r="BH25" s="52">
        <v>8120</v>
      </c>
      <c r="BI25" s="52">
        <v>135977.01999999999</v>
      </c>
      <c r="BJ25" s="52">
        <v>1847</v>
      </c>
      <c r="BK25" s="52">
        <v>24517.004000000001</v>
      </c>
      <c r="BL25" s="52">
        <v>47358</v>
      </c>
      <c r="BM25" s="52">
        <v>749816.02500000002</v>
      </c>
      <c r="BN25" s="52">
        <v>129</v>
      </c>
      <c r="BO25" s="52">
        <v>659.25400000000002</v>
      </c>
      <c r="BP25" s="52">
        <v>21</v>
      </c>
      <c r="BQ25" s="52">
        <v>196.56800000000001</v>
      </c>
      <c r="BR25" s="52">
        <v>1508613</v>
      </c>
      <c r="BS25" s="52">
        <v>3617119.3429999999</v>
      </c>
      <c r="BT25" s="52"/>
      <c r="BU25" s="50">
        <v>109.40833209731402</v>
      </c>
      <c r="BV25" s="50">
        <v>107.63951819712953</v>
      </c>
    </row>
    <row r="26" spans="1:74" s="102" customFormat="1">
      <c r="A26" s="303" t="s">
        <v>576</v>
      </c>
      <c r="B26" s="61">
        <v>9500697</v>
      </c>
      <c r="C26" s="61">
        <v>113558178.236</v>
      </c>
      <c r="D26" s="61">
        <v>7348321</v>
      </c>
      <c r="E26" s="61">
        <v>98648080.641000003</v>
      </c>
      <c r="F26" s="61">
        <v>4671640</v>
      </c>
      <c r="G26" s="61">
        <v>65629027.247000001</v>
      </c>
      <c r="H26" s="61">
        <v>13654</v>
      </c>
      <c r="I26" s="61">
        <v>299903.18</v>
      </c>
      <c r="J26" s="61">
        <v>905343</v>
      </c>
      <c r="K26" s="61">
        <v>10810886.418</v>
      </c>
      <c r="L26" s="61">
        <v>1757684</v>
      </c>
      <c r="M26" s="61">
        <v>21908263.796</v>
      </c>
      <c r="N26" s="61">
        <v>0</v>
      </c>
      <c r="O26" s="61">
        <v>0</v>
      </c>
      <c r="P26" s="61">
        <v>11697</v>
      </c>
      <c r="Q26" s="61">
        <v>249836.04500000001</v>
      </c>
      <c r="R26" s="61">
        <v>131459</v>
      </c>
      <c r="S26" s="61">
        <v>6680835.3049999997</v>
      </c>
      <c r="T26" s="61">
        <v>0</v>
      </c>
      <c r="U26" s="61">
        <v>0</v>
      </c>
      <c r="V26" s="61">
        <v>15089</v>
      </c>
      <c r="W26" s="61">
        <v>801511.29799999995</v>
      </c>
      <c r="X26" s="61">
        <v>981</v>
      </c>
      <c r="Y26" s="61">
        <v>20818.281999999999</v>
      </c>
      <c r="Z26" s="61">
        <v>162900</v>
      </c>
      <c r="AA26" s="61">
        <v>1026421.272</v>
      </c>
      <c r="AB26" s="61">
        <v>835</v>
      </c>
      <c r="AC26" s="61">
        <v>73284.164000000004</v>
      </c>
      <c r="AD26" s="61">
        <v>0</v>
      </c>
      <c r="AE26" s="61">
        <v>0</v>
      </c>
      <c r="AF26" s="61">
        <v>503</v>
      </c>
      <c r="AG26" s="61">
        <v>57490.728000000003</v>
      </c>
      <c r="AH26" s="61">
        <v>24</v>
      </c>
      <c r="AI26" s="61">
        <v>1315.694</v>
      </c>
      <c r="AJ26" s="61">
        <v>14</v>
      </c>
      <c r="AK26" s="61">
        <v>516.47</v>
      </c>
      <c r="AL26" s="61">
        <v>186</v>
      </c>
      <c r="AM26" s="61">
        <v>77270.563999999998</v>
      </c>
      <c r="AN26" s="61">
        <v>0</v>
      </c>
      <c r="AO26" s="61">
        <v>0</v>
      </c>
      <c r="AP26" s="61">
        <v>477</v>
      </c>
      <c r="AQ26" s="61">
        <v>50597.525000000001</v>
      </c>
      <c r="AR26" s="61">
        <v>467</v>
      </c>
      <c r="AS26" s="61">
        <v>19656.734</v>
      </c>
      <c r="AT26" s="61">
        <v>411</v>
      </c>
      <c r="AU26" s="61">
        <v>816.81100000000004</v>
      </c>
      <c r="AV26" s="61">
        <v>36</v>
      </c>
      <c r="AW26" s="61">
        <v>5033.0370000000003</v>
      </c>
      <c r="AX26" s="61">
        <v>145347</v>
      </c>
      <c r="AY26" s="61">
        <v>798989.34400000004</v>
      </c>
      <c r="AZ26" s="61">
        <v>221</v>
      </c>
      <c r="BA26" s="61">
        <v>21639.06</v>
      </c>
      <c r="BB26" s="61">
        <v>2713</v>
      </c>
      <c r="BC26" s="61">
        <v>42496.406999999999</v>
      </c>
      <c r="BD26" s="61">
        <v>0</v>
      </c>
      <c r="BE26" s="61">
        <v>0</v>
      </c>
      <c r="BF26" s="61">
        <v>524</v>
      </c>
      <c r="BG26" s="61">
        <v>12036.352999999999</v>
      </c>
      <c r="BH26" s="61">
        <v>10237</v>
      </c>
      <c r="BI26" s="61">
        <v>189586.399</v>
      </c>
      <c r="BJ26" s="61">
        <v>2877</v>
      </c>
      <c r="BK26" s="61">
        <v>44328.711000000003</v>
      </c>
      <c r="BL26" s="61">
        <v>58081</v>
      </c>
      <c r="BM26" s="61">
        <v>936208.23499999999</v>
      </c>
      <c r="BN26" s="61">
        <v>152</v>
      </c>
      <c r="BO26" s="61">
        <v>774.53399999999999</v>
      </c>
      <c r="BP26" s="61">
        <v>25</v>
      </c>
      <c r="BQ26" s="61">
        <v>1021.948</v>
      </c>
      <c r="BR26" s="61">
        <v>1607120</v>
      </c>
      <c r="BS26" s="61">
        <v>3797612.6749999998</v>
      </c>
      <c r="BT26" s="52"/>
      <c r="BU26" s="59">
        <v>109.43027407162711</v>
      </c>
      <c r="BV26" s="59">
        <v>106.57799338801507</v>
      </c>
    </row>
    <row r="27" spans="1:74" s="102" customFormat="1">
      <c r="A27" s="322" t="s">
        <v>577</v>
      </c>
      <c r="B27" s="68">
        <v>6417164</v>
      </c>
      <c r="C27" s="68">
        <v>76274499.702000007</v>
      </c>
      <c r="D27" s="68">
        <v>4957198</v>
      </c>
      <c r="E27" s="68">
        <v>67753650.623999998</v>
      </c>
      <c r="F27" s="68">
        <v>3176663</v>
      </c>
      <c r="G27" s="68">
        <v>45888179.142999999</v>
      </c>
      <c r="H27" s="68">
        <v>7137</v>
      </c>
      <c r="I27" s="68">
        <v>119314.519</v>
      </c>
      <c r="J27" s="68">
        <v>579854</v>
      </c>
      <c r="K27" s="68">
        <v>6628378.7719999999</v>
      </c>
      <c r="L27" s="68">
        <v>1193544</v>
      </c>
      <c r="M27" s="68">
        <v>15117778.189999999</v>
      </c>
      <c r="N27" s="68">
        <v>0</v>
      </c>
      <c r="O27" s="68">
        <v>0</v>
      </c>
      <c r="P27" s="68">
        <v>1186</v>
      </c>
      <c r="Q27" s="68">
        <v>25289.462</v>
      </c>
      <c r="R27" s="68">
        <v>72506</v>
      </c>
      <c r="S27" s="68">
        <v>3691163.2080000001</v>
      </c>
      <c r="T27" s="68">
        <v>0</v>
      </c>
      <c r="U27" s="68">
        <v>0</v>
      </c>
      <c r="V27" s="68">
        <v>3931</v>
      </c>
      <c r="W27" s="68">
        <v>365110.14</v>
      </c>
      <c r="X27" s="68">
        <v>404</v>
      </c>
      <c r="Y27" s="68">
        <v>5961.9009999999998</v>
      </c>
      <c r="Z27" s="68">
        <v>141633</v>
      </c>
      <c r="AA27" s="68">
        <v>690378.06</v>
      </c>
      <c r="AB27" s="68">
        <v>459</v>
      </c>
      <c r="AC27" s="68">
        <v>43999.552000000003</v>
      </c>
      <c r="AD27" s="68">
        <v>0</v>
      </c>
      <c r="AE27" s="68">
        <v>0</v>
      </c>
      <c r="AF27" s="68">
        <v>196</v>
      </c>
      <c r="AG27" s="68">
        <v>20865.264999999999</v>
      </c>
      <c r="AH27" s="68">
        <v>0</v>
      </c>
      <c r="AI27" s="68">
        <v>0</v>
      </c>
      <c r="AJ27" s="68">
        <v>14</v>
      </c>
      <c r="AK27" s="68">
        <v>239.88</v>
      </c>
      <c r="AL27" s="68">
        <v>67</v>
      </c>
      <c r="AM27" s="68">
        <v>14821.727999999999</v>
      </c>
      <c r="AN27" s="68">
        <v>0</v>
      </c>
      <c r="AO27" s="68">
        <v>0</v>
      </c>
      <c r="AP27" s="68">
        <v>439</v>
      </c>
      <c r="AQ27" s="68">
        <v>44394.705000000002</v>
      </c>
      <c r="AR27" s="68">
        <v>130</v>
      </c>
      <c r="AS27" s="68">
        <v>6707.64</v>
      </c>
      <c r="AT27" s="68">
        <v>239</v>
      </c>
      <c r="AU27" s="68">
        <v>571.03399999999999</v>
      </c>
      <c r="AV27" s="68">
        <v>4</v>
      </c>
      <c r="AW27" s="68">
        <v>349.279</v>
      </c>
      <c r="AX27" s="68">
        <v>87102</v>
      </c>
      <c r="AY27" s="68">
        <v>490608.41100000002</v>
      </c>
      <c r="AZ27" s="68">
        <v>58</v>
      </c>
      <c r="BA27" s="68">
        <v>8399.4</v>
      </c>
      <c r="BB27" s="68">
        <v>1503</v>
      </c>
      <c r="BC27" s="68">
        <v>23437.864000000001</v>
      </c>
      <c r="BD27" s="68">
        <v>0</v>
      </c>
      <c r="BE27" s="68">
        <v>0</v>
      </c>
      <c r="BF27" s="68">
        <v>370</v>
      </c>
      <c r="BG27" s="68">
        <v>1823.8109999999999</v>
      </c>
      <c r="BH27" s="68">
        <v>9179</v>
      </c>
      <c r="BI27" s="68">
        <v>167755.72099999999</v>
      </c>
      <c r="BJ27" s="68">
        <v>2709</v>
      </c>
      <c r="BK27" s="68">
        <v>37708.286999999997</v>
      </c>
      <c r="BL27" s="68">
        <v>32961</v>
      </c>
      <c r="BM27" s="68">
        <v>565927.57700000005</v>
      </c>
      <c r="BN27" s="68">
        <v>91</v>
      </c>
      <c r="BO27" s="68">
        <v>492.30200000000002</v>
      </c>
      <c r="BP27" s="68">
        <v>15</v>
      </c>
      <c r="BQ27" s="68">
        <v>348.32299999999998</v>
      </c>
      <c r="BR27" s="68">
        <v>1104770</v>
      </c>
      <c r="BS27" s="68">
        <v>2314495.5279999999</v>
      </c>
      <c r="BT27" s="52"/>
      <c r="BU27" s="50">
        <v>111.65044438942581</v>
      </c>
      <c r="BV27" s="50">
        <v>108.47793766577381</v>
      </c>
    </row>
    <row r="28" spans="1:74" s="102" customFormat="1">
      <c r="A28" s="322" t="s">
        <v>578</v>
      </c>
      <c r="B28" s="52">
        <v>7324250</v>
      </c>
      <c r="C28" s="52">
        <v>74845223.383000001</v>
      </c>
      <c r="D28" s="52">
        <v>5635952</v>
      </c>
      <c r="E28" s="52">
        <v>62825267.640000001</v>
      </c>
      <c r="F28" s="52">
        <v>3342234</v>
      </c>
      <c r="G28" s="52">
        <v>39037534.903999999</v>
      </c>
      <c r="H28" s="52">
        <v>374</v>
      </c>
      <c r="I28" s="52">
        <v>2936.596</v>
      </c>
      <c r="J28" s="52">
        <v>723845</v>
      </c>
      <c r="K28" s="52">
        <v>7143978.9550000001</v>
      </c>
      <c r="L28" s="52">
        <v>1569499</v>
      </c>
      <c r="M28" s="52">
        <v>16640817.185000001</v>
      </c>
      <c r="N28" s="52">
        <v>0</v>
      </c>
      <c r="O28" s="52">
        <v>0</v>
      </c>
      <c r="P28" s="52">
        <v>2847</v>
      </c>
      <c r="Q28" s="52">
        <v>37673.747000000003</v>
      </c>
      <c r="R28" s="52">
        <v>144126</v>
      </c>
      <c r="S28" s="52">
        <v>6446854.2249999996</v>
      </c>
      <c r="T28" s="52">
        <v>0</v>
      </c>
      <c r="U28" s="52">
        <v>0</v>
      </c>
      <c r="V28" s="52">
        <v>11233</v>
      </c>
      <c r="W28" s="52">
        <v>782626.64</v>
      </c>
      <c r="X28" s="52">
        <v>593</v>
      </c>
      <c r="Y28" s="52">
        <v>6719.5810000000001</v>
      </c>
      <c r="Z28" s="52">
        <v>104693</v>
      </c>
      <c r="AA28" s="52">
        <v>680964.375</v>
      </c>
      <c r="AB28" s="52">
        <v>330</v>
      </c>
      <c r="AC28" s="52">
        <v>35606.375999999997</v>
      </c>
      <c r="AD28" s="52">
        <v>0</v>
      </c>
      <c r="AE28" s="52">
        <v>0</v>
      </c>
      <c r="AF28" s="52">
        <v>311</v>
      </c>
      <c r="AG28" s="52">
        <v>28844.205000000002</v>
      </c>
      <c r="AH28" s="52">
        <v>3</v>
      </c>
      <c r="AI28" s="52">
        <v>121.45</v>
      </c>
      <c r="AJ28" s="52">
        <v>119</v>
      </c>
      <c r="AK28" s="52">
        <v>2856.4780000000001</v>
      </c>
      <c r="AL28" s="52">
        <v>35</v>
      </c>
      <c r="AM28" s="52">
        <v>13613.502</v>
      </c>
      <c r="AN28" s="52">
        <v>0</v>
      </c>
      <c r="AO28" s="52">
        <v>0</v>
      </c>
      <c r="AP28" s="52">
        <v>290</v>
      </c>
      <c r="AQ28" s="52">
        <v>31370.847000000002</v>
      </c>
      <c r="AR28" s="52">
        <v>924</v>
      </c>
      <c r="AS28" s="52">
        <v>32127.313999999998</v>
      </c>
      <c r="AT28" s="52">
        <v>250</v>
      </c>
      <c r="AU28" s="52">
        <v>682.73400000000004</v>
      </c>
      <c r="AV28" s="52">
        <v>12</v>
      </c>
      <c r="AW28" s="52">
        <v>1114.0719999999999</v>
      </c>
      <c r="AX28" s="52">
        <v>94565</v>
      </c>
      <c r="AY28" s="52">
        <v>496799.25099999999</v>
      </c>
      <c r="AZ28" s="52">
        <v>103</v>
      </c>
      <c r="BA28" s="52">
        <v>93724.01</v>
      </c>
      <c r="BB28" s="52">
        <v>1112</v>
      </c>
      <c r="BC28" s="52">
        <v>19572.537</v>
      </c>
      <c r="BD28" s="52">
        <v>0</v>
      </c>
      <c r="BE28" s="52">
        <v>0</v>
      </c>
      <c r="BF28" s="52">
        <v>163</v>
      </c>
      <c r="BG28" s="52">
        <v>1737.3119999999999</v>
      </c>
      <c r="BH28" s="52">
        <v>5740</v>
      </c>
      <c r="BI28" s="52">
        <v>120541.26</v>
      </c>
      <c r="BJ28" s="52">
        <v>3516</v>
      </c>
      <c r="BK28" s="52">
        <v>32252.117999999999</v>
      </c>
      <c r="BL28" s="52">
        <v>27214</v>
      </c>
      <c r="BM28" s="52">
        <v>445791.40700000001</v>
      </c>
      <c r="BN28" s="52">
        <v>75</v>
      </c>
      <c r="BO28" s="52">
        <v>357.91899999999998</v>
      </c>
      <c r="BP28" s="52">
        <v>7</v>
      </c>
      <c r="BQ28" s="52">
        <v>46.637999999999998</v>
      </c>
      <c r="BR28" s="52">
        <v>1290037</v>
      </c>
      <c r="BS28" s="52">
        <v>2707957.7450000001</v>
      </c>
      <c r="BT28" s="52"/>
      <c r="BU28" s="50">
        <v>108.49668632743995</v>
      </c>
      <c r="BV28" s="50">
        <v>107.69698413557252</v>
      </c>
    </row>
    <row r="29" spans="1:74" s="102" customFormat="1">
      <c r="A29" s="322" t="s">
        <v>579</v>
      </c>
      <c r="B29" s="52">
        <v>16161855</v>
      </c>
      <c r="C29" s="52">
        <v>180395094.30500001</v>
      </c>
      <c r="D29" s="52">
        <v>13041248</v>
      </c>
      <c r="E29" s="52">
        <v>160665490.63499999</v>
      </c>
      <c r="F29" s="52">
        <v>7430383</v>
      </c>
      <c r="G29" s="52">
        <v>95252098.019999996</v>
      </c>
      <c r="H29" s="52">
        <v>920</v>
      </c>
      <c r="I29" s="52">
        <v>8084.2849999999999</v>
      </c>
      <c r="J29" s="52">
        <v>1453183</v>
      </c>
      <c r="K29" s="52">
        <v>16583088.934</v>
      </c>
      <c r="L29" s="52">
        <v>4156762</v>
      </c>
      <c r="M29" s="52">
        <v>48822219.395999998</v>
      </c>
      <c r="N29" s="52">
        <v>0</v>
      </c>
      <c r="O29" s="52">
        <v>0</v>
      </c>
      <c r="P29" s="52">
        <v>4039</v>
      </c>
      <c r="Q29" s="52">
        <v>63313.987000000001</v>
      </c>
      <c r="R29" s="52">
        <v>203742</v>
      </c>
      <c r="S29" s="52">
        <v>8657792.9639999997</v>
      </c>
      <c r="T29" s="52">
        <v>0</v>
      </c>
      <c r="U29" s="52">
        <v>0</v>
      </c>
      <c r="V29" s="52">
        <v>7665</v>
      </c>
      <c r="W29" s="52">
        <v>1121135.068</v>
      </c>
      <c r="X29" s="52">
        <v>917</v>
      </c>
      <c r="Y29" s="52">
        <v>11524.540999999999</v>
      </c>
      <c r="Z29" s="52">
        <v>326333</v>
      </c>
      <c r="AA29" s="52">
        <v>1468586.916</v>
      </c>
      <c r="AB29" s="52">
        <v>1218</v>
      </c>
      <c r="AC29" s="52">
        <v>103702.363</v>
      </c>
      <c r="AD29" s="52">
        <v>0</v>
      </c>
      <c r="AE29" s="52">
        <v>0</v>
      </c>
      <c r="AF29" s="52">
        <v>1316</v>
      </c>
      <c r="AG29" s="52">
        <v>139539.22700000001</v>
      </c>
      <c r="AH29" s="52">
        <v>0</v>
      </c>
      <c r="AI29" s="52">
        <v>0</v>
      </c>
      <c r="AJ29" s="52">
        <v>35</v>
      </c>
      <c r="AK29" s="52">
        <v>1707.98</v>
      </c>
      <c r="AL29" s="52">
        <v>306</v>
      </c>
      <c r="AM29" s="52">
        <v>99227.476999999999</v>
      </c>
      <c r="AN29" s="52">
        <v>0</v>
      </c>
      <c r="AO29" s="52">
        <v>0</v>
      </c>
      <c r="AP29" s="52">
        <v>1030</v>
      </c>
      <c r="AQ29" s="52">
        <v>115276.613</v>
      </c>
      <c r="AR29" s="52">
        <v>5094</v>
      </c>
      <c r="AS29" s="52">
        <v>158931.57699999999</v>
      </c>
      <c r="AT29" s="52">
        <v>484</v>
      </c>
      <c r="AU29" s="52">
        <v>1121.4480000000001</v>
      </c>
      <c r="AV29" s="52">
        <v>37</v>
      </c>
      <c r="AW29" s="52">
        <v>9155.2939999999999</v>
      </c>
      <c r="AX29" s="52">
        <v>226746</v>
      </c>
      <c r="AY29" s="52">
        <v>1030241.933</v>
      </c>
      <c r="AZ29" s="52">
        <v>526</v>
      </c>
      <c r="BA29" s="52">
        <v>477239.58</v>
      </c>
      <c r="BB29" s="52">
        <v>2290</v>
      </c>
      <c r="BC29" s="52">
        <v>44472.476000000002</v>
      </c>
      <c r="BD29" s="52">
        <v>0</v>
      </c>
      <c r="BE29" s="52">
        <v>0</v>
      </c>
      <c r="BF29" s="52">
        <v>810</v>
      </c>
      <c r="BG29" s="52">
        <v>5762.9849999999997</v>
      </c>
      <c r="BH29" s="52">
        <v>28064</v>
      </c>
      <c r="BI29" s="52">
        <v>548332.04500000004</v>
      </c>
      <c r="BJ29" s="52">
        <v>7308</v>
      </c>
      <c r="BK29" s="52">
        <v>153995.42600000001</v>
      </c>
      <c r="BL29" s="52">
        <v>87514</v>
      </c>
      <c r="BM29" s="52">
        <v>1379169.757</v>
      </c>
      <c r="BN29" s="52">
        <v>159</v>
      </c>
      <c r="BO29" s="52">
        <v>641.54300000000001</v>
      </c>
      <c r="BP29" s="52">
        <v>50</v>
      </c>
      <c r="BQ29" s="52">
        <v>2340.6039999999998</v>
      </c>
      <c r="BR29" s="52">
        <v>2214924</v>
      </c>
      <c r="BS29" s="52">
        <v>4136391.8659999999</v>
      </c>
      <c r="BT29" s="52"/>
      <c r="BU29" s="50">
        <v>108.33499906089163</v>
      </c>
      <c r="BV29" s="50">
        <v>106.78135226061156</v>
      </c>
    </row>
    <row r="30" spans="1:74" s="102" customFormat="1">
      <c r="A30" s="322" t="s">
        <v>580</v>
      </c>
      <c r="B30" s="52">
        <v>15078171</v>
      </c>
      <c r="C30" s="52">
        <v>176106330.58899999</v>
      </c>
      <c r="D30" s="52">
        <v>14220544</v>
      </c>
      <c r="E30" s="52">
        <v>160484445.046</v>
      </c>
      <c r="F30" s="52">
        <v>9027407</v>
      </c>
      <c r="G30" s="52">
        <v>106514737.384</v>
      </c>
      <c r="H30" s="52">
        <v>662</v>
      </c>
      <c r="I30" s="52">
        <v>6840.7340000000004</v>
      </c>
      <c r="J30" s="52">
        <v>1574940</v>
      </c>
      <c r="K30" s="52">
        <v>15686770.507999999</v>
      </c>
      <c r="L30" s="52">
        <v>3617535</v>
      </c>
      <c r="M30" s="52">
        <v>38276096.420000002</v>
      </c>
      <c r="N30" s="52">
        <v>0</v>
      </c>
      <c r="O30" s="52">
        <v>0</v>
      </c>
      <c r="P30" s="52">
        <v>7407</v>
      </c>
      <c r="Q30" s="52">
        <v>86555.736999999994</v>
      </c>
      <c r="R30" s="52">
        <v>267894</v>
      </c>
      <c r="S30" s="52">
        <v>10447285.888</v>
      </c>
      <c r="T30" s="52">
        <v>0</v>
      </c>
      <c r="U30" s="52">
        <v>0</v>
      </c>
      <c r="V30" s="52">
        <v>9147</v>
      </c>
      <c r="W30" s="52">
        <v>897379.76</v>
      </c>
      <c r="X30" s="52">
        <v>716</v>
      </c>
      <c r="Y30" s="52">
        <v>9840.0239999999994</v>
      </c>
      <c r="Z30" s="52">
        <v>211359</v>
      </c>
      <c r="AA30" s="52">
        <v>1026723.126</v>
      </c>
      <c r="AB30" s="52">
        <v>364</v>
      </c>
      <c r="AC30" s="52">
        <v>31826.26</v>
      </c>
      <c r="AD30" s="52">
        <v>0</v>
      </c>
      <c r="AE30" s="52">
        <v>0</v>
      </c>
      <c r="AF30" s="52">
        <v>1092</v>
      </c>
      <c r="AG30" s="52">
        <v>32818.220999999998</v>
      </c>
      <c r="AH30" s="52">
        <v>17</v>
      </c>
      <c r="AI30" s="52">
        <v>400.97</v>
      </c>
      <c r="AJ30" s="52">
        <v>212</v>
      </c>
      <c r="AK30" s="52">
        <v>11286.858</v>
      </c>
      <c r="AL30" s="52">
        <v>57</v>
      </c>
      <c r="AM30" s="52">
        <v>16686.203000000001</v>
      </c>
      <c r="AN30" s="52">
        <v>0</v>
      </c>
      <c r="AO30" s="52">
        <v>0</v>
      </c>
      <c r="AP30" s="52">
        <v>780</v>
      </c>
      <c r="AQ30" s="52">
        <v>80105.134999999995</v>
      </c>
      <c r="AR30" s="52">
        <v>1666</v>
      </c>
      <c r="AS30" s="52">
        <v>53633.017999999996</v>
      </c>
      <c r="AT30" s="52">
        <v>831</v>
      </c>
      <c r="AU30" s="52">
        <v>1715.2429999999999</v>
      </c>
      <c r="AV30" s="52">
        <v>35</v>
      </c>
      <c r="AW30" s="52">
        <v>7602.8190000000004</v>
      </c>
      <c r="AX30" s="52">
        <v>258382</v>
      </c>
      <c r="AY30" s="52">
        <v>1370165.8419999999</v>
      </c>
      <c r="AZ30" s="52">
        <v>212</v>
      </c>
      <c r="BA30" s="52">
        <v>16738.650000000001</v>
      </c>
      <c r="BB30" s="52">
        <v>4016</v>
      </c>
      <c r="BC30" s="52">
        <v>60695.580999999998</v>
      </c>
      <c r="BD30" s="52">
        <v>0</v>
      </c>
      <c r="BE30" s="52">
        <v>0</v>
      </c>
      <c r="BF30" s="52">
        <v>2639</v>
      </c>
      <c r="BG30" s="52">
        <v>11368.953</v>
      </c>
      <c r="BH30" s="52">
        <v>14262</v>
      </c>
      <c r="BI30" s="52">
        <v>247110.18700000001</v>
      </c>
      <c r="BJ30" s="52">
        <v>5547</v>
      </c>
      <c r="BK30" s="52">
        <v>75614.680999999997</v>
      </c>
      <c r="BL30" s="52">
        <v>70172</v>
      </c>
      <c r="BM30" s="52">
        <v>1131703.3500000001</v>
      </c>
      <c r="BN30" s="52">
        <v>359</v>
      </c>
      <c r="BO30" s="52">
        <v>1808.67</v>
      </c>
      <c r="BP30" s="52">
        <v>40</v>
      </c>
      <c r="BQ30" s="52">
        <v>2085.9639999999999</v>
      </c>
      <c r="BR30" s="52">
        <v>421</v>
      </c>
      <c r="BS30" s="52">
        <v>734.40300000000002</v>
      </c>
      <c r="BT30" s="52"/>
      <c r="BU30" s="50">
        <v>108.90317802564201</v>
      </c>
      <c r="BV30" s="50">
        <v>108.26456507846565</v>
      </c>
    </row>
    <row r="31" spans="1:74" s="102" customFormat="1">
      <c r="A31" s="303" t="s">
        <v>581</v>
      </c>
      <c r="B31" s="61">
        <v>28095630</v>
      </c>
      <c r="C31" s="61">
        <v>342281167.37800002</v>
      </c>
      <c r="D31" s="61">
        <v>25935775</v>
      </c>
      <c r="E31" s="61">
        <v>302071349.87</v>
      </c>
      <c r="F31" s="61">
        <v>12998591</v>
      </c>
      <c r="G31" s="61">
        <v>158886222.639</v>
      </c>
      <c r="H31" s="61">
        <v>26277</v>
      </c>
      <c r="I31" s="61">
        <v>350789.89299999998</v>
      </c>
      <c r="J31" s="61">
        <v>2410552</v>
      </c>
      <c r="K31" s="61">
        <v>24898068.317000002</v>
      </c>
      <c r="L31" s="61">
        <v>10500355</v>
      </c>
      <c r="M31" s="61">
        <v>117936269.021</v>
      </c>
      <c r="N31" s="61">
        <v>0</v>
      </c>
      <c r="O31" s="61">
        <v>0</v>
      </c>
      <c r="P31" s="61">
        <v>32631</v>
      </c>
      <c r="Q31" s="61">
        <v>416822.34</v>
      </c>
      <c r="R31" s="61">
        <v>663177</v>
      </c>
      <c r="S31" s="61">
        <v>26586257.695999999</v>
      </c>
      <c r="T31" s="61">
        <v>0</v>
      </c>
      <c r="U31" s="61">
        <v>0</v>
      </c>
      <c r="V31" s="61">
        <v>19909</v>
      </c>
      <c r="W31" s="61">
        <v>2702057.6170000001</v>
      </c>
      <c r="X31" s="61">
        <v>1321</v>
      </c>
      <c r="Y31" s="61">
        <v>16314.355</v>
      </c>
      <c r="Z31" s="61">
        <v>513540</v>
      </c>
      <c r="AA31" s="61">
        <v>3055181.2990000001</v>
      </c>
      <c r="AB31" s="61">
        <v>1049</v>
      </c>
      <c r="AC31" s="61">
        <v>124293.353</v>
      </c>
      <c r="AD31" s="61">
        <v>0</v>
      </c>
      <c r="AE31" s="61">
        <v>0</v>
      </c>
      <c r="AF31" s="61">
        <v>729</v>
      </c>
      <c r="AG31" s="61">
        <v>94601.748000000007</v>
      </c>
      <c r="AH31" s="61">
        <v>0</v>
      </c>
      <c r="AI31" s="61">
        <v>0</v>
      </c>
      <c r="AJ31" s="61">
        <v>227</v>
      </c>
      <c r="AK31" s="61">
        <v>4287.62</v>
      </c>
      <c r="AL31" s="61">
        <v>199</v>
      </c>
      <c r="AM31" s="61">
        <v>69803.005999999994</v>
      </c>
      <c r="AN31" s="61">
        <v>0</v>
      </c>
      <c r="AO31" s="61">
        <v>0</v>
      </c>
      <c r="AP31" s="61">
        <v>1476</v>
      </c>
      <c r="AQ31" s="61">
        <v>171923.29699999999</v>
      </c>
      <c r="AR31" s="61">
        <v>1086</v>
      </c>
      <c r="AS31" s="61">
        <v>29278.418000000001</v>
      </c>
      <c r="AT31" s="61">
        <v>1211</v>
      </c>
      <c r="AU31" s="61">
        <v>2757.645</v>
      </c>
      <c r="AV31" s="61">
        <v>70</v>
      </c>
      <c r="AW31" s="61">
        <v>17207.239000000001</v>
      </c>
      <c r="AX31" s="61">
        <v>542686</v>
      </c>
      <c r="AY31" s="61">
        <v>2398245.1529999999</v>
      </c>
      <c r="AZ31" s="61">
        <v>624</v>
      </c>
      <c r="BA31" s="61">
        <v>273100.21000000002</v>
      </c>
      <c r="BB31" s="61">
        <v>4689</v>
      </c>
      <c r="BC31" s="61">
        <v>80128.629000000001</v>
      </c>
      <c r="BD31" s="61">
        <v>0</v>
      </c>
      <c r="BE31" s="61">
        <v>0</v>
      </c>
      <c r="BF31" s="61">
        <v>2168</v>
      </c>
      <c r="BG31" s="61">
        <v>44258.671999999999</v>
      </c>
      <c r="BH31" s="61">
        <v>35811</v>
      </c>
      <c r="BI31" s="61">
        <v>680735.58700000006</v>
      </c>
      <c r="BJ31" s="61">
        <v>15126</v>
      </c>
      <c r="BK31" s="61">
        <v>355252.01</v>
      </c>
      <c r="BL31" s="61">
        <v>146191</v>
      </c>
      <c r="BM31" s="61">
        <v>2342821.94</v>
      </c>
      <c r="BN31" s="61">
        <v>477</v>
      </c>
      <c r="BO31" s="61">
        <v>2116.7579999999998</v>
      </c>
      <c r="BP31" s="61">
        <v>206</v>
      </c>
      <c r="BQ31" s="61">
        <v>6677.1130000000003</v>
      </c>
      <c r="BR31" s="61">
        <v>175252</v>
      </c>
      <c r="BS31" s="61">
        <v>735695.80299999996</v>
      </c>
      <c r="BT31" s="52"/>
      <c r="BU31" s="59">
        <v>107.73766897264974</v>
      </c>
      <c r="BV31" s="59">
        <v>107.3345548222366</v>
      </c>
    </row>
    <row r="32" spans="1:74" s="102" customFormat="1">
      <c r="A32" s="322" t="s">
        <v>582</v>
      </c>
      <c r="B32" s="68">
        <v>62799963</v>
      </c>
      <c r="C32" s="68">
        <v>768692068.47399998</v>
      </c>
      <c r="D32" s="68">
        <v>57615295</v>
      </c>
      <c r="E32" s="68">
        <v>669460491.53499997</v>
      </c>
      <c r="F32" s="68">
        <v>28020886</v>
      </c>
      <c r="G32" s="68">
        <v>346006617.42699999</v>
      </c>
      <c r="H32" s="68">
        <v>17911</v>
      </c>
      <c r="I32" s="68">
        <v>223299.67300000001</v>
      </c>
      <c r="J32" s="68">
        <v>5249987</v>
      </c>
      <c r="K32" s="68">
        <v>55382065.438000001</v>
      </c>
      <c r="L32" s="68">
        <v>24326511</v>
      </c>
      <c r="M32" s="68">
        <v>267848508.99700001</v>
      </c>
      <c r="N32" s="68">
        <v>0</v>
      </c>
      <c r="O32" s="68">
        <v>0</v>
      </c>
      <c r="P32" s="68">
        <v>32458</v>
      </c>
      <c r="Q32" s="68">
        <v>370978.93900000001</v>
      </c>
      <c r="R32" s="68">
        <v>1624331</v>
      </c>
      <c r="S32" s="68">
        <v>64949676.008000001</v>
      </c>
      <c r="T32" s="68">
        <v>0</v>
      </c>
      <c r="U32" s="68">
        <v>0</v>
      </c>
      <c r="V32" s="68">
        <v>65435</v>
      </c>
      <c r="W32" s="68">
        <v>7469385.5410000002</v>
      </c>
      <c r="X32" s="68">
        <v>5439</v>
      </c>
      <c r="Y32" s="68">
        <v>67973.710000000006</v>
      </c>
      <c r="Z32" s="68">
        <v>1525253</v>
      </c>
      <c r="AA32" s="68">
        <v>9403574.2640000004</v>
      </c>
      <c r="AB32" s="68">
        <v>1229</v>
      </c>
      <c r="AC32" s="68">
        <v>102550.092</v>
      </c>
      <c r="AD32" s="68">
        <v>0</v>
      </c>
      <c r="AE32" s="68">
        <v>0</v>
      </c>
      <c r="AF32" s="68">
        <v>1070</v>
      </c>
      <c r="AG32" s="68">
        <v>81158.228000000003</v>
      </c>
      <c r="AH32" s="68">
        <v>3</v>
      </c>
      <c r="AI32" s="68">
        <v>35.14</v>
      </c>
      <c r="AJ32" s="68">
        <v>1407</v>
      </c>
      <c r="AK32" s="68">
        <v>70008.877999999997</v>
      </c>
      <c r="AL32" s="68">
        <v>578</v>
      </c>
      <c r="AM32" s="68">
        <v>178414.45499999999</v>
      </c>
      <c r="AN32" s="68">
        <v>0</v>
      </c>
      <c r="AO32" s="68">
        <v>0</v>
      </c>
      <c r="AP32" s="68">
        <v>4103</v>
      </c>
      <c r="AQ32" s="68">
        <v>458000.26899999997</v>
      </c>
      <c r="AR32" s="68">
        <v>9319</v>
      </c>
      <c r="AS32" s="68">
        <v>292170.88699999999</v>
      </c>
      <c r="AT32" s="68">
        <v>4135</v>
      </c>
      <c r="AU32" s="68">
        <v>12960.699000000001</v>
      </c>
      <c r="AV32" s="68">
        <v>295</v>
      </c>
      <c r="AW32" s="68">
        <v>97343.148000000001</v>
      </c>
      <c r="AX32" s="68">
        <v>1494402</v>
      </c>
      <c r="AY32" s="68">
        <v>6343972.2359999996</v>
      </c>
      <c r="AZ32" s="68">
        <v>1137</v>
      </c>
      <c r="BA32" s="68">
        <v>950570.16</v>
      </c>
      <c r="BB32" s="68">
        <v>8674</v>
      </c>
      <c r="BC32" s="68">
        <v>142448.726</v>
      </c>
      <c r="BD32" s="68">
        <v>0</v>
      </c>
      <c r="BE32" s="68">
        <v>0</v>
      </c>
      <c r="BF32" s="68">
        <v>13174</v>
      </c>
      <c r="BG32" s="68">
        <v>92125.913</v>
      </c>
      <c r="BH32" s="68">
        <v>63286</v>
      </c>
      <c r="BI32" s="68">
        <v>1517934.618</v>
      </c>
      <c r="BJ32" s="68">
        <v>34870</v>
      </c>
      <c r="BK32" s="68">
        <v>841869.98699999996</v>
      </c>
      <c r="BL32" s="68">
        <v>292491</v>
      </c>
      <c r="BM32" s="68">
        <v>5771556.8090000004</v>
      </c>
      <c r="BN32" s="68">
        <v>914</v>
      </c>
      <c r="BO32" s="68">
        <v>4179.2250000000004</v>
      </c>
      <c r="BP32" s="68">
        <v>109</v>
      </c>
      <c r="BQ32" s="68">
        <v>3346.248</v>
      </c>
      <c r="BR32" s="68">
        <v>556</v>
      </c>
      <c r="BS32" s="68">
        <v>9342.759</v>
      </c>
      <c r="BT32" s="52"/>
      <c r="BU32" s="50">
        <v>111.05236590750482</v>
      </c>
      <c r="BV32" s="50">
        <v>109.49996168437434</v>
      </c>
    </row>
    <row r="33" spans="1:74" s="102" customFormat="1">
      <c r="A33" s="322" t="s">
        <v>583</v>
      </c>
      <c r="B33" s="52">
        <v>14770853</v>
      </c>
      <c r="C33" s="52">
        <v>159511155.905</v>
      </c>
      <c r="D33" s="52">
        <v>12558380</v>
      </c>
      <c r="E33" s="52">
        <v>136856280.833</v>
      </c>
      <c r="F33" s="52">
        <v>6744179</v>
      </c>
      <c r="G33" s="52">
        <v>77400753.287</v>
      </c>
      <c r="H33" s="52">
        <v>23403</v>
      </c>
      <c r="I33" s="52">
        <v>282395.91499999998</v>
      </c>
      <c r="J33" s="52">
        <v>1369635</v>
      </c>
      <c r="K33" s="52">
        <v>13226694.301999999</v>
      </c>
      <c r="L33" s="52">
        <v>4421163</v>
      </c>
      <c r="M33" s="52">
        <v>45946437.329000004</v>
      </c>
      <c r="N33" s="52">
        <v>0</v>
      </c>
      <c r="O33" s="52">
        <v>0</v>
      </c>
      <c r="P33" s="52">
        <v>9344</v>
      </c>
      <c r="Q33" s="52">
        <v>122195.796</v>
      </c>
      <c r="R33" s="52">
        <v>325817</v>
      </c>
      <c r="S33" s="52">
        <v>13572871.296</v>
      </c>
      <c r="T33" s="52">
        <v>0</v>
      </c>
      <c r="U33" s="52">
        <v>0</v>
      </c>
      <c r="V33" s="52">
        <v>8560</v>
      </c>
      <c r="W33" s="52">
        <v>1231364.817</v>
      </c>
      <c r="X33" s="52">
        <v>1002</v>
      </c>
      <c r="Y33" s="52">
        <v>19311.964</v>
      </c>
      <c r="Z33" s="52">
        <v>297049</v>
      </c>
      <c r="AA33" s="52">
        <v>1865992.898</v>
      </c>
      <c r="AB33" s="52">
        <v>410</v>
      </c>
      <c r="AC33" s="52">
        <v>49407.949000000001</v>
      </c>
      <c r="AD33" s="52">
        <v>0</v>
      </c>
      <c r="AE33" s="52">
        <v>0</v>
      </c>
      <c r="AF33" s="52">
        <v>386</v>
      </c>
      <c r="AG33" s="52">
        <v>42517.212</v>
      </c>
      <c r="AH33" s="52">
        <v>0</v>
      </c>
      <c r="AI33" s="52">
        <v>0</v>
      </c>
      <c r="AJ33" s="52">
        <v>191</v>
      </c>
      <c r="AK33" s="52">
        <v>3540.721</v>
      </c>
      <c r="AL33" s="52">
        <v>291</v>
      </c>
      <c r="AM33" s="52">
        <v>127676.349</v>
      </c>
      <c r="AN33" s="52">
        <v>0</v>
      </c>
      <c r="AO33" s="52">
        <v>0</v>
      </c>
      <c r="AP33" s="52">
        <v>963</v>
      </c>
      <c r="AQ33" s="52">
        <v>107125.163</v>
      </c>
      <c r="AR33" s="52">
        <v>324</v>
      </c>
      <c r="AS33" s="52">
        <v>8822.6820000000007</v>
      </c>
      <c r="AT33" s="52">
        <v>533</v>
      </c>
      <c r="AU33" s="52">
        <v>1891.559</v>
      </c>
      <c r="AV33" s="52">
        <v>42</v>
      </c>
      <c r="AW33" s="52">
        <v>4138.7929999999997</v>
      </c>
      <c r="AX33" s="52">
        <v>238891</v>
      </c>
      <c r="AY33" s="52">
        <v>1031448.142</v>
      </c>
      <c r="AZ33" s="52">
        <v>455</v>
      </c>
      <c r="BA33" s="52">
        <v>384239.13</v>
      </c>
      <c r="BB33" s="52">
        <v>2442</v>
      </c>
      <c r="BC33" s="52">
        <v>38746.836000000003</v>
      </c>
      <c r="BD33" s="52">
        <v>0</v>
      </c>
      <c r="BE33" s="52">
        <v>0</v>
      </c>
      <c r="BF33" s="52">
        <v>1964</v>
      </c>
      <c r="BG33" s="52">
        <v>16633.59</v>
      </c>
      <c r="BH33" s="52">
        <v>19958</v>
      </c>
      <c r="BI33" s="52">
        <v>337727.86300000001</v>
      </c>
      <c r="BJ33" s="52">
        <v>9573</v>
      </c>
      <c r="BK33" s="52">
        <v>173204.25599999999</v>
      </c>
      <c r="BL33" s="52">
        <v>80009</v>
      </c>
      <c r="BM33" s="52">
        <v>1244638.041</v>
      </c>
      <c r="BN33" s="52">
        <v>265</v>
      </c>
      <c r="BO33" s="52">
        <v>1323.6959999999999</v>
      </c>
      <c r="BP33" s="52">
        <v>0</v>
      </c>
      <c r="BQ33" s="52">
        <v>0</v>
      </c>
      <c r="BR33" s="52">
        <v>1214004</v>
      </c>
      <c r="BS33" s="52">
        <v>2270056.3190000001</v>
      </c>
      <c r="BT33" s="52"/>
      <c r="BU33" s="50">
        <v>109.42250404236134</v>
      </c>
      <c r="BV33" s="50">
        <v>107.37823469414862</v>
      </c>
    </row>
    <row r="34" spans="1:74" s="102" customFormat="1">
      <c r="A34" s="322" t="s">
        <v>584</v>
      </c>
      <c r="B34" s="52">
        <v>12499637</v>
      </c>
      <c r="C34" s="52">
        <v>130809987.301</v>
      </c>
      <c r="D34" s="52">
        <v>9701047</v>
      </c>
      <c r="E34" s="52">
        <v>112352506.43700001</v>
      </c>
      <c r="F34" s="52">
        <v>4944155</v>
      </c>
      <c r="G34" s="52">
        <v>60698823.380000003</v>
      </c>
      <c r="H34" s="52">
        <v>930</v>
      </c>
      <c r="I34" s="52">
        <v>22453.027999999998</v>
      </c>
      <c r="J34" s="52">
        <v>1083104</v>
      </c>
      <c r="K34" s="52">
        <v>11089739.688999999</v>
      </c>
      <c r="L34" s="52">
        <v>3672858</v>
      </c>
      <c r="M34" s="52">
        <v>40541490.340000004</v>
      </c>
      <c r="N34" s="52">
        <v>0</v>
      </c>
      <c r="O34" s="52">
        <v>0</v>
      </c>
      <c r="P34" s="52">
        <v>4744</v>
      </c>
      <c r="Q34" s="52">
        <v>55814.343000000001</v>
      </c>
      <c r="R34" s="52">
        <v>223130</v>
      </c>
      <c r="S34" s="52">
        <v>8235380.8870000001</v>
      </c>
      <c r="T34" s="52">
        <v>0</v>
      </c>
      <c r="U34" s="52">
        <v>0</v>
      </c>
      <c r="V34" s="52">
        <v>12915</v>
      </c>
      <c r="W34" s="52">
        <v>1032047.358</v>
      </c>
      <c r="X34" s="52">
        <v>865</v>
      </c>
      <c r="Y34" s="52">
        <v>14658.556</v>
      </c>
      <c r="Z34" s="52">
        <v>224013</v>
      </c>
      <c r="AA34" s="52">
        <v>1324225.0009999999</v>
      </c>
      <c r="AB34" s="52">
        <v>329</v>
      </c>
      <c r="AC34" s="52">
        <v>34627.266000000003</v>
      </c>
      <c r="AD34" s="52">
        <v>0</v>
      </c>
      <c r="AE34" s="52">
        <v>0</v>
      </c>
      <c r="AF34" s="52">
        <v>202</v>
      </c>
      <c r="AG34" s="52">
        <v>30136.082999999999</v>
      </c>
      <c r="AH34" s="52">
        <v>0</v>
      </c>
      <c r="AI34" s="52">
        <v>0</v>
      </c>
      <c r="AJ34" s="52">
        <v>106</v>
      </c>
      <c r="AK34" s="52">
        <v>2546.1999999999998</v>
      </c>
      <c r="AL34" s="52">
        <v>164</v>
      </c>
      <c r="AM34" s="52">
        <v>49286.877</v>
      </c>
      <c r="AN34" s="52">
        <v>0</v>
      </c>
      <c r="AO34" s="52">
        <v>0</v>
      </c>
      <c r="AP34" s="52">
        <v>785</v>
      </c>
      <c r="AQ34" s="52">
        <v>88896.19</v>
      </c>
      <c r="AR34" s="52">
        <v>607</v>
      </c>
      <c r="AS34" s="52">
        <v>19267.37</v>
      </c>
      <c r="AT34" s="52">
        <v>735</v>
      </c>
      <c r="AU34" s="52">
        <v>1910.0809999999999</v>
      </c>
      <c r="AV34" s="52">
        <v>15</v>
      </c>
      <c r="AW34" s="52">
        <v>1349.748</v>
      </c>
      <c r="AX34" s="52">
        <v>223694</v>
      </c>
      <c r="AY34" s="52">
        <v>1108180.1200000001</v>
      </c>
      <c r="AZ34" s="52">
        <v>542</v>
      </c>
      <c r="BA34" s="52">
        <v>438694.6</v>
      </c>
      <c r="BB34" s="52">
        <v>1853</v>
      </c>
      <c r="BC34" s="52">
        <v>30772.895</v>
      </c>
      <c r="BD34" s="52">
        <v>0</v>
      </c>
      <c r="BE34" s="52">
        <v>0</v>
      </c>
      <c r="BF34" s="52">
        <v>2567</v>
      </c>
      <c r="BG34" s="52">
        <v>18020.234</v>
      </c>
      <c r="BH34" s="52">
        <v>19644</v>
      </c>
      <c r="BI34" s="52">
        <v>386908.31199999998</v>
      </c>
      <c r="BJ34" s="52">
        <v>3746</v>
      </c>
      <c r="BK34" s="52">
        <v>80609.409</v>
      </c>
      <c r="BL34" s="52">
        <v>59313</v>
      </c>
      <c r="BM34" s="52">
        <v>965746.69200000004</v>
      </c>
      <c r="BN34" s="52">
        <v>267</v>
      </c>
      <c r="BO34" s="52">
        <v>1331.779</v>
      </c>
      <c r="BP34" s="52">
        <v>76</v>
      </c>
      <c r="BQ34" s="52">
        <v>5539.5</v>
      </c>
      <c r="BR34" s="52">
        <v>2018278</v>
      </c>
      <c r="BS34" s="52">
        <v>4531531.3629999999</v>
      </c>
      <c r="BT34" s="52"/>
      <c r="BU34" s="50">
        <v>129.50345276592182</v>
      </c>
      <c r="BV34" s="50">
        <v>111.72995625424016</v>
      </c>
    </row>
    <row r="35" spans="1:74" s="102" customFormat="1">
      <c r="A35" s="322" t="s">
        <v>585</v>
      </c>
      <c r="B35" s="52">
        <v>18034736</v>
      </c>
      <c r="C35" s="52">
        <v>272441050.99699998</v>
      </c>
      <c r="D35" s="52">
        <v>15572300</v>
      </c>
      <c r="E35" s="52">
        <v>212009151.91800001</v>
      </c>
      <c r="F35" s="52">
        <v>9167972</v>
      </c>
      <c r="G35" s="52">
        <v>131358040.38500001</v>
      </c>
      <c r="H35" s="52">
        <v>3772</v>
      </c>
      <c r="I35" s="52">
        <v>54768.858</v>
      </c>
      <c r="J35" s="52">
        <v>2166302</v>
      </c>
      <c r="K35" s="52">
        <v>25963075.333999999</v>
      </c>
      <c r="L35" s="52">
        <v>4234254</v>
      </c>
      <c r="M35" s="52">
        <v>54633267.340999998</v>
      </c>
      <c r="N35" s="52">
        <v>0</v>
      </c>
      <c r="O35" s="52">
        <v>0</v>
      </c>
      <c r="P35" s="52">
        <v>22945</v>
      </c>
      <c r="Q35" s="52">
        <v>352457.37099999998</v>
      </c>
      <c r="R35" s="52">
        <v>1115192</v>
      </c>
      <c r="S35" s="52">
        <v>43051757.862000003</v>
      </c>
      <c r="T35" s="52">
        <v>0</v>
      </c>
      <c r="U35" s="52">
        <v>0</v>
      </c>
      <c r="V35" s="52">
        <v>41687</v>
      </c>
      <c r="W35" s="52">
        <v>4081710.7540000002</v>
      </c>
      <c r="X35" s="52">
        <v>1805</v>
      </c>
      <c r="Y35" s="52">
        <v>12747.421</v>
      </c>
      <c r="Z35" s="52">
        <v>525825</v>
      </c>
      <c r="AA35" s="52">
        <v>5621369.8669999996</v>
      </c>
      <c r="AB35" s="52">
        <v>431</v>
      </c>
      <c r="AC35" s="52">
        <v>40297.983</v>
      </c>
      <c r="AD35" s="52">
        <v>0</v>
      </c>
      <c r="AE35" s="52">
        <v>0</v>
      </c>
      <c r="AF35" s="52">
        <v>632</v>
      </c>
      <c r="AG35" s="52">
        <v>49935.434999999998</v>
      </c>
      <c r="AH35" s="52">
        <v>0</v>
      </c>
      <c r="AI35" s="52">
        <v>0</v>
      </c>
      <c r="AJ35" s="52">
        <v>591</v>
      </c>
      <c r="AK35" s="52">
        <v>35139.502999999997</v>
      </c>
      <c r="AL35" s="52">
        <v>89</v>
      </c>
      <c r="AM35" s="52">
        <v>30486.944</v>
      </c>
      <c r="AN35" s="52">
        <v>0</v>
      </c>
      <c r="AO35" s="52">
        <v>0</v>
      </c>
      <c r="AP35" s="52">
        <v>1292</v>
      </c>
      <c r="AQ35" s="52">
        <v>163271.144</v>
      </c>
      <c r="AR35" s="52">
        <v>4615</v>
      </c>
      <c r="AS35" s="52">
        <v>158443.40700000001</v>
      </c>
      <c r="AT35" s="52">
        <v>1268</v>
      </c>
      <c r="AU35" s="52">
        <v>3596.1379999999999</v>
      </c>
      <c r="AV35" s="52">
        <v>74</v>
      </c>
      <c r="AW35" s="52">
        <v>26415.517</v>
      </c>
      <c r="AX35" s="52">
        <v>459606</v>
      </c>
      <c r="AY35" s="52">
        <v>2626684.2519999999</v>
      </c>
      <c r="AZ35" s="52">
        <v>206</v>
      </c>
      <c r="BA35" s="52">
        <v>24056.07</v>
      </c>
      <c r="BB35" s="52">
        <v>3008</v>
      </c>
      <c r="BC35" s="52">
        <v>52964.712</v>
      </c>
      <c r="BD35" s="52">
        <v>0</v>
      </c>
      <c r="BE35" s="52">
        <v>0</v>
      </c>
      <c r="BF35" s="52">
        <v>2312</v>
      </c>
      <c r="BG35" s="52">
        <v>29361.54</v>
      </c>
      <c r="BH35" s="52">
        <v>27320</v>
      </c>
      <c r="BI35" s="52">
        <v>638662.99800000002</v>
      </c>
      <c r="BJ35" s="52">
        <v>10816</v>
      </c>
      <c r="BK35" s="52">
        <v>135494.64000000001</v>
      </c>
      <c r="BL35" s="52">
        <v>135773</v>
      </c>
      <c r="BM35" s="52">
        <v>2973717.176</v>
      </c>
      <c r="BN35" s="52">
        <v>524</v>
      </c>
      <c r="BO35" s="52">
        <v>2390.297</v>
      </c>
      <c r="BP35" s="52">
        <v>109</v>
      </c>
      <c r="BQ35" s="52">
        <v>10900.939</v>
      </c>
      <c r="BR35" s="52">
        <v>106316</v>
      </c>
      <c r="BS35" s="52">
        <v>310037.109</v>
      </c>
      <c r="BT35" s="52"/>
      <c r="BU35" s="50">
        <v>109.68089962642875</v>
      </c>
      <c r="BV35" s="50">
        <v>107.9174857403888</v>
      </c>
    </row>
    <row r="36" spans="1:74" s="102" customFormat="1">
      <c r="A36" s="303" t="s">
        <v>586</v>
      </c>
      <c r="B36" s="61">
        <v>88019412</v>
      </c>
      <c r="C36" s="61">
        <v>1170408864.2750001</v>
      </c>
      <c r="D36" s="61">
        <v>62261666</v>
      </c>
      <c r="E36" s="61">
        <v>814536849.71399999</v>
      </c>
      <c r="F36" s="61">
        <v>34188898</v>
      </c>
      <c r="G36" s="61">
        <v>466919360.04400003</v>
      </c>
      <c r="H36" s="61">
        <v>21741</v>
      </c>
      <c r="I36" s="61">
        <v>361782.87099999998</v>
      </c>
      <c r="J36" s="61">
        <v>5954253</v>
      </c>
      <c r="K36" s="61">
        <v>70979072.783999994</v>
      </c>
      <c r="L36" s="61">
        <v>22096774</v>
      </c>
      <c r="M36" s="61">
        <v>276276634.01499999</v>
      </c>
      <c r="N36" s="61">
        <v>0</v>
      </c>
      <c r="O36" s="61">
        <v>0</v>
      </c>
      <c r="P36" s="61">
        <v>12024</v>
      </c>
      <c r="Q36" s="61">
        <v>163806.845</v>
      </c>
      <c r="R36" s="61">
        <v>6911022</v>
      </c>
      <c r="S36" s="61">
        <v>241629972.81299999</v>
      </c>
      <c r="T36" s="61">
        <v>0</v>
      </c>
      <c r="U36" s="61">
        <v>0</v>
      </c>
      <c r="V36" s="61">
        <v>107953</v>
      </c>
      <c r="W36" s="61">
        <v>17984244.077</v>
      </c>
      <c r="X36" s="61">
        <v>4413</v>
      </c>
      <c r="Y36" s="61">
        <v>103776.25199999999</v>
      </c>
      <c r="Z36" s="61">
        <v>2363270</v>
      </c>
      <c r="AA36" s="61">
        <v>29555130.052000001</v>
      </c>
      <c r="AB36" s="61">
        <v>755</v>
      </c>
      <c r="AC36" s="61">
        <v>111807.791</v>
      </c>
      <c r="AD36" s="61">
        <v>0</v>
      </c>
      <c r="AE36" s="61">
        <v>0</v>
      </c>
      <c r="AF36" s="61">
        <v>3418</v>
      </c>
      <c r="AG36" s="61">
        <v>180166.209</v>
      </c>
      <c r="AH36" s="61">
        <v>34</v>
      </c>
      <c r="AI36" s="61">
        <v>454.85</v>
      </c>
      <c r="AJ36" s="61">
        <v>7420</v>
      </c>
      <c r="AK36" s="61">
        <v>328235.25300000003</v>
      </c>
      <c r="AL36" s="61">
        <v>1012</v>
      </c>
      <c r="AM36" s="61">
        <v>432347.72100000002</v>
      </c>
      <c r="AN36" s="61">
        <v>0</v>
      </c>
      <c r="AO36" s="61">
        <v>0</v>
      </c>
      <c r="AP36" s="61">
        <v>4057</v>
      </c>
      <c r="AQ36" s="61">
        <v>500347.01699999999</v>
      </c>
      <c r="AR36" s="61">
        <v>20187</v>
      </c>
      <c r="AS36" s="61">
        <v>677199.95600000001</v>
      </c>
      <c r="AT36" s="61">
        <v>6501</v>
      </c>
      <c r="AU36" s="61">
        <v>35001.377999999997</v>
      </c>
      <c r="AV36" s="61">
        <v>617</v>
      </c>
      <c r="AW36" s="61">
        <v>244724.234</v>
      </c>
      <c r="AX36" s="61">
        <v>2075212</v>
      </c>
      <c r="AY36" s="61">
        <v>13660782.012</v>
      </c>
      <c r="AZ36" s="61">
        <v>1601</v>
      </c>
      <c r="BA36" s="61">
        <v>728670.098</v>
      </c>
      <c r="BB36" s="61">
        <v>16141</v>
      </c>
      <c r="BC36" s="61">
        <v>280292.15000000002</v>
      </c>
      <c r="BD36" s="61">
        <v>0</v>
      </c>
      <c r="BE36" s="61">
        <v>0</v>
      </c>
      <c r="BF36" s="61">
        <v>23227</v>
      </c>
      <c r="BG36" s="61">
        <v>116057.871</v>
      </c>
      <c r="BH36" s="61">
        <v>119225</v>
      </c>
      <c r="BI36" s="61">
        <v>2680885.3820000002</v>
      </c>
      <c r="BJ36" s="61">
        <v>52897</v>
      </c>
      <c r="BK36" s="61">
        <v>1313185.77</v>
      </c>
      <c r="BL36" s="61">
        <v>464294</v>
      </c>
      <c r="BM36" s="61">
        <v>12669107.15</v>
      </c>
      <c r="BN36" s="61">
        <v>1787</v>
      </c>
      <c r="BO36" s="61">
        <v>8482.6530000000002</v>
      </c>
      <c r="BP36" s="61">
        <v>304</v>
      </c>
      <c r="BQ36" s="61">
        <v>19309.205000000002</v>
      </c>
      <c r="BR36" s="61">
        <v>13560375</v>
      </c>
      <c r="BS36" s="61">
        <v>32448027.822000001</v>
      </c>
      <c r="BT36" s="52"/>
      <c r="BU36" s="59">
        <v>111.18633172568933</v>
      </c>
      <c r="BV36" s="59">
        <v>107.71189220114769</v>
      </c>
    </row>
    <row r="37" spans="1:74" s="102" customFormat="1">
      <c r="A37" s="322" t="s">
        <v>587</v>
      </c>
      <c r="B37" s="68">
        <v>51837817</v>
      </c>
      <c r="C37" s="68">
        <v>596483518.91700006</v>
      </c>
      <c r="D37" s="68">
        <v>38976058</v>
      </c>
      <c r="E37" s="68">
        <v>463207106.866</v>
      </c>
      <c r="F37" s="68">
        <v>20555900</v>
      </c>
      <c r="G37" s="68">
        <v>256338039.33500001</v>
      </c>
      <c r="H37" s="68">
        <v>59896</v>
      </c>
      <c r="I37" s="68">
        <v>802172.81400000001</v>
      </c>
      <c r="J37" s="68">
        <v>4287122</v>
      </c>
      <c r="K37" s="68">
        <v>46605989.461999997</v>
      </c>
      <c r="L37" s="68">
        <v>14073140</v>
      </c>
      <c r="M37" s="68">
        <v>159460905.255</v>
      </c>
      <c r="N37" s="68">
        <v>0</v>
      </c>
      <c r="O37" s="68">
        <v>0</v>
      </c>
      <c r="P37" s="68">
        <v>21174</v>
      </c>
      <c r="Q37" s="68">
        <v>295775.61700000003</v>
      </c>
      <c r="R37" s="68">
        <v>2411364</v>
      </c>
      <c r="S37" s="68">
        <v>82591022.473000005</v>
      </c>
      <c r="T37" s="68">
        <v>0</v>
      </c>
      <c r="U37" s="68">
        <v>0</v>
      </c>
      <c r="V37" s="68">
        <v>52867</v>
      </c>
      <c r="W37" s="68">
        <v>7629721.9460000005</v>
      </c>
      <c r="X37" s="68">
        <v>1256</v>
      </c>
      <c r="Y37" s="68">
        <v>15528.165000000001</v>
      </c>
      <c r="Z37" s="68">
        <v>1031304</v>
      </c>
      <c r="AA37" s="68">
        <v>9324220.3609999996</v>
      </c>
      <c r="AB37" s="68">
        <v>1673</v>
      </c>
      <c r="AC37" s="68">
        <v>202899.68799999999</v>
      </c>
      <c r="AD37" s="68">
        <v>0</v>
      </c>
      <c r="AE37" s="68">
        <v>0</v>
      </c>
      <c r="AF37" s="68">
        <v>1501</v>
      </c>
      <c r="AG37" s="68">
        <v>100104.567</v>
      </c>
      <c r="AH37" s="68">
        <v>18</v>
      </c>
      <c r="AI37" s="68">
        <v>203.95</v>
      </c>
      <c r="AJ37" s="68">
        <v>2357</v>
      </c>
      <c r="AK37" s="68">
        <v>80986.247000000003</v>
      </c>
      <c r="AL37" s="68">
        <v>209</v>
      </c>
      <c r="AM37" s="68">
        <v>95216.653000000006</v>
      </c>
      <c r="AN37" s="68">
        <v>0</v>
      </c>
      <c r="AO37" s="68">
        <v>0</v>
      </c>
      <c r="AP37" s="68">
        <v>2307</v>
      </c>
      <c r="AQ37" s="68">
        <v>307401.47100000002</v>
      </c>
      <c r="AR37" s="68">
        <v>5862</v>
      </c>
      <c r="AS37" s="68">
        <v>152043.571</v>
      </c>
      <c r="AT37" s="68">
        <v>2200</v>
      </c>
      <c r="AU37" s="68">
        <v>14185.788</v>
      </c>
      <c r="AV37" s="68">
        <v>249</v>
      </c>
      <c r="AW37" s="68">
        <v>84061.22</v>
      </c>
      <c r="AX37" s="68">
        <v>1014654</v>
      </c>
      <c r="AY37" s="68">
        <v>6075423.2000000002</v>
      </c>
      <c r="AZ37" s="68">
        <v>283</v>
      </c>
      <c r="BA37" s="68">
        <v>30987.29</v>
      </c>
      <c r="BB37" s="68">
        <v>10902</v>
      </c>
      <c r="BC37" s="68">
        <v>178762.14199999999</v>
      </c>
      <c r="BD37" s="68">
        <v>0</v>
      </c>
      <c r="BE37" s="68">
        <v>0</v>
      </c>
      <c r="BF37" s="68">
        <v>9291</v>
      </c>
      <c r="BG37" s="68">
        <v>84270.528000000006</v>
      </c>
      <c r="BH37" s="68">
        <v>51784</v>
      </c>
      <c r="BI37" s="68">
        <v>1239006.0190000001</v>
      </c>
      <c r="BJ37" s="68">
        <v>25167</v>
      </c>
      <c r="BK37" s="68">
        <v>519486.20899999997</v>
      </c>
      <c r="BL37" s="68">
        <v>266246</v>
      </c>
      <c r="BM37" s="68">
        <v>5563245.6569999997</v>
      </c>
      <c r="BN37" s="68">
        <v>1284</v>
      </c>
      <c r="BO37" s="68">
        <v>6053.8190000000004</v>
      </c>
      <c r="BP37" s="68">
        <v>590</v>
      </c>
      <c r="BQ37" s="68">
        <v>26158.654999999999</v>
      </c>
      <c r="BR37" s="68">
        <v>7947217</v>
      </c>
      <c r="BS37" s="68">
        <v>18659646.815000001</v>
      </c>
      <c r="BT37" s="52"/>
      <c r="BU37" s="50">
        <v>110.78333786045371</v>
      </c>
      <c r="BV37" s="50">
        <v>108.63931626662486</v>
      </c>
    </row>
    <row r="38" spans="1:74" s="102" customFormat="1">
      <c r="A38" s="322" t="s">
        <v>588</v>
      </c>
      <c r="B38" s="52">
        <v>10023215</v>
      </c>
      <c r="C38" s="52">
        <v>131299200.763</v>
      </c>
      <c r="D38" s="52">
        <v>8387172</v>
      </c>
      <c r="E38" s="52">
        <v>107516312.961</v>
      </c>
      <c r="F38" s="52">
        <v>4693850</v>
      </c>
      <c r="G38" s="52">
        <v>63837430.696000002</v>
      </c>
      <c r="H38" s="52">
        <v>1333</v>
      </c>
      <c r="I38" s="52">
        <v>20760.452000000001</v>
      </c>
      <c r="J38" s="52">
        <v>1201059</v>
      </c>
      <c r="K38" s="52">
        <v>13611519.991</v>
      </c>
      <c r="L38" s="52">
        <v>2490930</v>
      </c>
      <c r="M38" s="52">
        <v>30046601.822000001</v>
      </c>
      <c r="N38" s="52">
        <v>0</v>
      </c>
      <c r="O38" s="52">
        <v>0</v>
      </c>
      <c r="P38" s="52">
        <v>1930</v>
      </c>
      <c r="Q38" s="52">
        <v>44486.023000000001</v>
      </c>
      <c r="R38" s="52">
        <v>411132</v>
      </c>
      <c r="S38" s="52">
        <v>15339230.880000001</v>
      </c>
      <c r="T38" s="52">
        <v>0</v>
      </c>
      <c r="U38" s="52">
        <v>0</v>
      </c>
      <c r="V38" s="52">
        <v>12703</v>
      </c>
      <c r="W38" s="52">
        <v>1599282.1429999999</v>
      </c>
      <c r="X38" s="52">
        <v>585</v>
      </c>
      <c r="Y38" s="52">
        <v>8562.6980000000003</v>
      </c>
      <c r="Z38" s="52">
        <v>185873</v>
      </c>
      <c r="AA38" s="52">
        <v>1710933.541</v>
      </c>
      <c r="AB38" s="52">
        <v>632</v>
      </c>
      <c r="AC38" s="52">
        <v>91884.210999999996</v>
      </c>
      <c r="AD38" s="52">
        <v>0</v>
      </c>
      <c r="AE38" s="52">
        <v>0</v>
      </c>
      <c r="AF38" s="52">
        <v>329</v>
      </c>
      <c r="AG38" s="52">
        <v>37040.182000000001</v>
      </c>
      <c r="AH38" s="52">
        <v>0</v>
      </c>
      <c r="AI38" s="52">
        <v>0</v>
      </c>
      <c r="AJ38" s="52">
        <v>271</v>
      </c>
      <c r="AK38" s="52">
        <v>11372.195</v>
      </c>
      <c r="AL38" s="52">
        <v>116</v>
      </c>
      <c r="AM38" s="52">
        <v>37980.152000000002</v>
      </c>
      <c r="AN38" s="52">
        <v>0</v>
      </c>
      <c r="AO38" s="52">
        <v>0</v>
      </c>
      <c r="AP38" s="52">
        <v>772</v>
      </c>
      <c r="AQ38" s="52">
        <v>88974.046000000002</v>
      </c>
      <c r="AR38" s="52">
        <v>464</v>
      </c>
      <c r="AS38" s="52">
        <v>12976.97</v>
      </c>
      <c r="AT38" s="52">
        <v>510</v>
      </c>
      <c r="AU38" s="52">
        <v>2198.7600000000002</v>
      </c>
      <c r="AV38" s="52">
        <v>34</v>
      </c>
      <c r="AW38" s="52">
        <v>13200.763999999999</v>
      </c>
      <c r="AX38" s="52">
        <v>224312</v>
      </c>
      <c r="AY38" s="52">
        <v>1218141.8940000001</v>
      </c>
      <c r="AZ38" s="52">
        <v>577</v>
      </c>
      <c r="BA38" s="52">
        <v>646682.81000000006</v>
      </c>
      <c r="BB38" s="52">
        <v>2293</v>
      </c>
      <c r="BC38" s="52">
        <v>40896.947</v>
      </c>
      <c r="BD38" s="52">
        <v>0</v>
      </c>
      <c r="BE38" s="52">
        <v>0</v>
      </c>
      <c r="BF38" s="52">
        <v>2287</v>
      </c>
      <c r="BG38" s="52">
        <v>19919.322</v>
      </c>
      <c r="BH38" s="52">
        <v>16699</v>
      </c>
      <c r="BI38" s="52">
        <v>350826.53899999999</v>
      </c>
      <c r="BJ38" s="52">
        <v>4820</v>
      </c>
      <c r="BK38" s="52">
        <v>137116.255</v>
      </c>
      <c r="BL38" s="52">
        <v>55233</v>
      </c>
      <c r="BM38" s="52">
        <v>1187899.1610000001</v>
      </c>
      <c r="BN38" s="52">
        <v>236</v>
      </c>
      <c r="BO38" s="52">
        <v>1116.7380000000001</v>
      </c>
      <c r="BP38" s="52">
        <v>33</v>
      </c>
      <c r="BQ38" s="52">
        <v>2299.4229999999998</v>
      </c>
      <c r="BR38" s="52">
        <v>714202</v>
      </c>
      <c r="BS38" s="52">
        <v>1179866.148</v>
      </c>
      <c r="BT38" s="52"/>
      <c r="BU38" s="50">
        <v>109.57620619519189</v>
      </c>
      <c r="BV38" s="50">
        <v>107.68753135744366</v>
      </c>
    </row>
    <row r="39" spans="1:74" s="102" customFormat="1">
      <c r="A39" s="322" t="s">
        <v>589</v>
      </c>
      <c r="B39" s="52">
        <v>7765426</v>
      </c>
      <c r="C39" s="52">
        <v>92648234.806999996</v>
      </c>
      <c r="D39" s="52">
        <v>5808601</v>
      </c>
      <c r="E39" s="52">
        <v>70923731.316</v>
      </c>
      <c r="F39" s="52">
        <v>3648531</v>
      </c>
      <c r="G39" s="52">
        <v>46545202.546999998</v>
      </c>
      <c r="H39" s="52">
        <v>8413</v>
      </c>
      <c r="I39" s="52">
        <v>144131.64799999999</v>
      </c>
      <c r="J39" s="52">
        <v>882163</v>
      </c>
      <c r="K39" s="52">
        <v>9220228.7960000001</v>
      </c>
      <c r="L39" s="52">
        <v>1269494</v>
      </c>
      <c r="M39" s="52">
        <v>15014168.324999999</v>
      </c>
      <c r="N39" s="52">
        <v>0</v>
      </c>
      <c r="O39" s="52">
        <v>0</v>
      </c>
      <c r="P39" s="52">
        <v>1635</v>
      </c>
      <c r="Q39" s="52">
        <v>17455.767</v>
      </c>
      <c r="R39" s="52">
        <v>353667</v>
      </c>
      <c r="S39" s="52">
        <v>13923340.458000001</v>
      </c>
      <c r="T39" s="52">
        <v>0</v>
      </c>
      <c r="U39" s="52">
        <v>0</v>
      </c>
      <c r="V39" s="52">
        <v>11717</v>
      </c>
      <c r="W39" s="52">
        <v>1497810.791</v>
      </c>
      <c r="X39" s="52">
        <v>161</v>
      </c>
      <c r="Y39" s="52">
        <v>1292.0509999999999</v>
      </c>
      <c r="Z39" s="52">
        <v>116941</v>
      </c>
      <c r="AA39" s="52">
        <v>1007126.1090000001</v>
      </c>
      <c r="AB39" s="52">
        <v>434</v>
      </c>
      <c r="AC39" s="52">
        <v>35696.646000000001</v>
      </c>
      <c r="AD39" s="52">
        <v>0</v>
      </c>
      <c r="AE39" s="52">
        <v>0</v>
      </c>
      <c r="AF39" s="52">
        <v>167</v>
      </c>
      <c r="AG39" s="52">
        <v>17330.050999999999</v>
      </c>
      <c r="AH39" s="52">
        <v>0</v>
      </c>
      <c r="AI39" s="52">
        <v>0</v>
      </c>
      <c r="AJ39" s="52">
        <v>295</v>
      </c>
      <c r="AK39" s="52">
        <v>5842.902</v>
      </c>
      <c r="AL39" s="52">
        <v>11</v>
      </c>
      <c r="AM39" s="52">
        <v>3308.9</v>
      </c>
      <c r="AN39" s="52">
        <v>0</v>
      </c>
      <c r="AO39" s="52">
        <v>0</v>
      </c>
      <c r="AP39" s="52">
        <v>236</v>
      </c>
      <c r="AQ39" s="52">
        <v>25738.936000000002</v>
      </c>
      <c r="AR39" s="52">
        <v>190</v>
      </c>
      <c r="AS39" s="52">
        <v>4231.43</v>
      </c>
      <c r="AT39" s="52">
        <v>366</v>
      </c>
      <c r="AU39" s="52">
        <v>992.52599999999995</v>
      </c>
      <c r="AV39" s="52">
        <v>27</v>
      </c>
      <c r="AW39" s="52">
        <v>4347.4089999999997</v>
      </c>
      <c r="AX39" s="52">
        <v>117902</v>
      </c>
      <c r="AY39" s="52">
        <v>891108.51</v>
      </c>
      <c r="AZ39" s="52">
        <v>116</v>
      </c>
      <c r="BA39" s="52">
        <v>12662.66</v>
      </c>
      <c r="BB39" s="52">
        <v>1702</v>
      </c>
      <c r="BC39" s="52">
        <v>31456.670999999998</v>
      </c>
      <c r="BD39" s="52">
        <v>0</v>
      </c>
      <c r="BE39" s="52">
        <v>0</v>
      </c>
      <c r="BF39" s="52">
        <v>764</v>
      </c>
      <c r="BG39" s="52">
        <v>4763.634</v>
      </c>
      <c r="BH39" s="52">
        <v>7580</v>
      </c>
      <c r="BI39" s="52">
        <v>149235.29999999999</v>
      </c>
      <c r="BJ39" s="52">
        <v>4231</v>
      </c>
      <c r="BK39" s="52">
        <v>58709.294000000002</v>
      </c>
      <c r="BL39" s="52">
        <v>44328</v>
      </c>
      <c r="BM39" s="52">
        <v>795152.20600000001</v>
      </c>
      <c r="BN39" s="52">
        <v>175</v>
      </c>
      <c r="BO39" s="52">
        <v>926.56200000000001</v>
      </c>
      <c r="BP39" s="52">
        <v>1</v>
      </c>
      <c r="BQ39" s="52">
        <v>16.87</v>
      </c>
      <c r="BR39" s="52">
        <v>1294179</v>
      </c>
      <c r="BS39" s="52">
        <v>3235957.8080000002</v>
      </c>
      <c r="BT39" s="52"/>
      <c r="BU39" s="50">
        <v>107.39925769262899</v>
      </c>
      <c r="BV39" s="50">
        <v>106.01035229880668</v>
      </c>
    </row>
    <row r="40" spans="1:74" s="102" customFormat="1">
      <c r="A40" s="322" t="s">
        <v>590</v>
      </c>
      <c r="B40" s="52">
        <v>5179323</v>
      </c>
      <c r="C40" s="52">
        <v>59187605.548</v>
      </c>
      <c r="D40" s="52">
        <v>3868477</v>
      </c>
      <c r="E40" s="52">
        <v>49253010.288999997</v>
      </c>
      <c r="F40" s="52">
        <v>2607719</v>
      </c>
      <c r="G40" s="52">
        <v>34633670.994999997</v>
      </c>
      <c r="H40" s="52">
        <v>13516</v>
      </c>
      <c r="I40" s="52">
        <v>222160.38399999999</v>
      </c>
      <c r="J40" s="52">
        <v>627042</v>
      </c>
      <c r="K40" s="52">
        <v>6822684.4119999995</v>
      </c>
      <c r="L40" s="52">
        <v>620200</v>
      </c>
      <c r="M40" s="52">
        <v>7574494.4979999997</v>
      </c>
      <c r="N40" s="52">
        <v>0</v>
      </c>
      <c r="O40" s="52">
        <v>0</v>
      </c>
      <c r="P40" s="52">
        <v>8520</v>
      </c>
      <c r="Q40" s="52">
        <v>131651.179</v>
      </c>
      <c r="R40" s="52">
        <v>130084</v>
      </c>
      <c r="S40" s="52">
        <v>5014430.6009999998</v>
      </c>
      <c r="T40" s="52">
        <v>0</v>
      </c>
      <c r="U40" s="52">
        <v>0</v>
      </c>
      <c r="V40" s="52">
        <v>9336</v>
      </c>
      <c r="W40" s="52">
        <v>633909.36199999996</v>
      </c>
      <c r="X40" s="52">
        <v>263</v>
      </c>
      <c r="Y40" s="52">
        <v>3220.74</v>
      </c>
      <c r="Z40" s="52">
        <v>119099</v>
      </c>
      <c r="AA40" s="52">
        <v>794589.28599999996</v>
      </c>
      <c r="AB40" s="52">
        <v>243</v>
      </c>
      <c r="AC40" s="52">
        <v>30619.151000000002</v>
      </c>
      <c r="AD40" s="52">
        <v>0</v>
      </c>
      <c r="AE40" s="52">
        <v>0</v>
      </c>
      <c r="AF40" s="52">
        <v>413</v>
      </c>
      <c r="AG40" s="52">
        <v>19717.41</v>
      </c>
      <c r="AH40" s="52">
        <v>0</v>
      </c>
      <c r="AI40" s="52">
        <v>0</v>
      </c>
      <c r="AJ40" s="52">
        <v>55</v>
      </c>
      <c r="AK40" s="52">
        <v>1452.2159999999999</v>
      </c>
      <c r="AL40" s="52">
        <v>41</v>
      </c>
      <c r="AM40" s="52">
        <v>9098.2790000000005</v>
      </c>
      <c r="AN40" s="52">
        <v>0</v>
      </c>
      <c r="AO40" s="52">
        <v>0</v>
      </c>
      <c r="AP40" s="52">
        <v>213</v>
      </c>
      <c r="AQ40" s="52">
        <v>32654.344000000001</v>
      </c>
      <c r="AR40" s="52">
        <v>91</v>
      </c>
      <c r="AS40" s="52">
        <v>3003.42</v>
      </c>
      <c r="AT40" s="52">
        <v>177</v>
      </c>
      <c r="AU40" s="52">
        <v>496.44900000000001</v>
      </c>
      <c r="AV40" s="52">
        <v>9</v>
      </c>
      <c r="AW40" s="52">
        <v>894.93600000000004</v>
      </c>
      <c r="AX40" s="52">
        <v>65479</v>
      </c>
      <c r="AY40" s="52">
        <v>285523.66100000002</v>
      </c>
      <c r="AZ40" s="52">
        <v>238</v>
      </c>
      <c r="BA40" s="52">
        <v>352554.39</v>
      </c>
      <c r="BB40" s="52">
        <v>2384</v>
      </c>
      <c r="BC40" s="52">
        <v>34356.453999999998</v>
      </c>
      <c r="BD40" s="52">
        <v>0</v>
      </c>
      <c r="BE40" s="52">
        <v>0</v>
      </c>
      <c r="BF40" s="52">
        <v>394</v>
      </c>
      <c r="BG40" s="52">
        <v>6724.7439999999997</v>
      </c>
      <c r="BH40" s="52">
        <v>8140</v>
      </c>
      <c r="BI40" s="52">
        <v>126505.21</v>
      </c>
      <c r="BJ40" s="52">
        <v>3827</v>
      </c>
      <c r="BK40" s="52">
        <v>39100.446000000004</v>
      </c>
      <c r="BL40" s="52">
        <v>30187</v>
      </c>
      <c r="BM40" s="52">
        <v>502942.1</v>
      </c>
      <c r="BN40" s="52">
        <v>321</v>
      </c>
      <c r="BO40" s="52">
        <v>1550.066</v>
      </c>
      <c r="BP40" s="52">
        <v>8</v>
      </c>
      <c r="BQ40" s="52">
        <v>49.149000000000001</v>
      </c>
      <c r="BR40" s="52">
        <v>931324</v>
      </c>
      <c r="BS40" s="52">
        <v>1909551.666</v>
      </c>
      <c r="BT40" s="52"/>
      <c r="BU40" s="50">
        <v>106.29934689189749</v>
      </c>
      <c r="BV40" s="50">
        <v>105.42105199075134</v>
      </c>
    </row>
    <row r="41" spans="1:74" s="102" customFormat="1">
      <c r="A41" s="303" t="s">
        <v>591</v>
      </c>
      <c r="B41" s="61">
        <v>5323604</v>
      </c>
      <c r="C41" s="61">
        <v>64947911.740000002</v>
      </c>
      <c r="D41" s="61">
        <v>4892301</v>
      </c>
      <c r="E41" s="61">
        <v>57823829.715999998</v>
      </c>
      <c r="F41" s="61">
        <v>3250937</v>
      </c>
      <c r="G41" s="61">
        <v>40266683.075999998</v>
      </c>
      <c r="H41" s="61">
        <v>18966</v>
      </c>
      <c r="I41" s="61">
        <v>315829.489</v>
      </c>
      <c r="J41" s="61">
        <v>750013</v>
      </c>
      <c r="K41" s="61">
        <v>7994217.0750000002</v>
      </c>
      <c r="L41" s="61">
        <v>872385</v>
      </c>
      <c r="M41" s="61">
        <v>9247100.0759999994</v>
      </c>
      <c r="N41" s="61">
        <v>0</v>
      </c>
      <c r="O41" s="61">
        <v>0</v>
      </c>
      <c r="P41" s="61">
        <v>2567</v>
      </c>
      <c r="Q41" s="61">
        <v>34347.627999999997</v>
      </c>
      <c r="R41" s="61">
        <v>109773</v>
      </c>
      <c r="S41" s="61">
        <v>4254491.608</v>
      </c>
      <c r="T41" s="61">
        <v>2</v>
      </c>
      <c r="U41" s="61">
        <v>20.239999999999998</v>
      </c>
      <c r="V41" s="61">
        <v>6366</v>
      </c>
      <c r="W41" s="61">
        <v>438652.15999999997</v>
      </c>
      <c r="X41" s="61">
        <v>465</v>
      </c>
      <c r="Y41" s="61">
        <v>3728.9520000000002</v>
      </c>
      <c r="Z41" s="61">
        <v>182943</v>
      </c>
      <c r="AA41" s="61">
        <v>949435.95499999996</v>
      </c>
      <c r="AB41" s="61">
        <v>561</v>
      </c>
      <c r="AC41" s="61">
        <v>53102.476000000002</v>
      </c>
      <c r="AD41" s="61">
        <v>0</v>
      </c>
      <c r="AE41" s="61">
        <v>0</v>
      </c>
      <c r="AF41" s="61">
        <v>189</v>
      </c>
      <c r="AG41" s="61">
        <v>32090.596000000001</v>
      </c>
      <c r="AH41" s="61">
        <v>10</v>
      </c>
      <c r="AI41" s="61">
        <v>355.45</v>
      </c>
      <c r="AJ41" s="61">
        <v>48</v>
      </c>
      <c r="AK41" s="61">
        <v>4406.79</v>
      </c>
      <c r="AL41" s="61">
        <v>110</v>
      </c>
      <c r="AM41" s="61">
        <v>26091.916000000001</v>
      </c>
      <c r="AN41" s="61">
        <v>0</v>
      </c>
      <c r="AO41" s="61">
        <v>0</v>
      </c>
      <c r="AP41" s="61">
        <v>306</v>
      </c>
      <c r="AQ41" s="61">
        <v>30008.678</v>
      </c>
      <c r="AR41" s="61">
        <v>90</v>
      </c>
      <c r="AS41" s="61">
        <v>5608.8770000000004</v>
      </c>
      <c r="AT41" s="61">
        <v>172</v>
      </c>
      <c r="AU41" s="61">
        <v>399.34199999999998</v>
      </c>
      <c r="AV41" s="61">
        <v>4</v>
      </c>
      <c r="AW41" s="61">
        <v>1041.2560000000001</v>
      </c>
      <c r="AX41" s="61">
        <v>63463</v>
      </c>
      <c r="AY41" s="61">
        <v>314031.62199999997</v>
      </c>
      <c r="AZ41" s="61">
        <v>144</v>
      </c>
      <c r="BA41" s="61">
        <v>160549.67000000001</v>
      </c>
      <c r="BB41" s="61">
        <v>1908</v>
      </c>
      <c r="BC41" s="61">
        <v>31258.527999999998</v>
      </c>
      <c r="BD41" s="61">
        <v>0</v>
      </c>
      <c r="BE41" s="61">
        <v>0</v>
      </c>
      <c r="BF41" s="61">
        <v>461</v>
      </c>
      <c r="BG41" s="61">
        <v>4301.1769999999997</v>
      </c>
      <c r="BH41" s="61">
        <v>7386</v>
      </c>
      <c r="BI41" s="61">
        <v>117768.927</v>
      </c>
      <c r="BJ41" s="61">
        <v>4381</v>
      </c>
      <c r="BK41" s="61">
        <v>40209.945</v>
      </c>
      <c r="BL41" s="61">
        <v>34682</v>
      </c>
      <c r="BM41" s="61">
        <v>589749.49899999995</v>
      </c>
      <c r="BN41" s="61">
        <v>167</v>
      </c>
      <c r="BO41" s="61">
        <v>758.76599999999996</v>
      </c>
      <c r="BP41" s="61">
        <v>20</v>
      </c>
      <c r="BQ41" s="61">
        <v>1077.6780000000001</v>
      </c>
      <c r="BR41" s="61">
        <v>15085</v>
      </c>
      <c r="BS41" s="61">
        <v>30594.288</v>
      </c>
      <c r="BT41" s="52"/>
      <c r="BU41" s="59">
        <v>105.83472213635048</v>
      </c>
      <c r="BV41" s="59">
        <v>106.29795316903852</v>
      </c>
    </row>
    <row r="42" spans="1:74" s="102" customFormat="1">
      <c r="A42" s="322" t="s">
        <v>592</v>
      </c>
      <c r="B42" s="68">
        <v>17264486</v>
      </c>
      <c r="C42" s="68">
        <v>210588406.315</v>
      </c>
      <c r="D42" s="68">
        <v>13070732</v>
      </c>
      <c r="E42" s="68">
        <v>173858505.495</v>
      </c>
      <c r="F42" s="68">
        <v>8480758</v>
      </c>
      <c r="G42" s="68">
        <v>117529435.42900001</v>
      </c>
      <c r="H42" s="68">
        <v>14686</v>
      </c>
      <c r="I42" s="68">
        <v>272041.86900000001</v>
      </c>
      <c r="J42" s="68">
        <v>1521895</v>
      </c>
      <c r="K42" s="68">
        <v>17815980.039000001</v>
      </c>
      <c r="L42" s="68">
        <v>3053393</v>
      </c>
      <c r="M42" s="68">
        <v>38241048.158</v>
      </c>
      <c r="N42" s="68">
        <v>0</v>
      </c>
      <c r="O42" s="68">
        <v>0</v>
      </c>
      <c r="P42" s="68">
        <v>5112</v>
      </c>
      <c r="Q42" s="68">
        <v>81192.741999999998</v>
      </c>
      <c r="R42" s="68">
        <v>492048</v>
      </c>
      <c r="S42" s="68">
        <v>20059996.306000002</v>
      </c>
      <c r="T42" s="68">
        <v>0</v>
      </c>
      <c r="U42" s="68">
        <v>0</v>
      </c>
      <c r="V42" s="68">
        <v>25396</v>
      </c>
      <c r="W42" s="68">
        <v>2152625.5260000001</v>
      </c>
      <c r="X42" s="68">
        <v>1339</v>
      </c>
      <c r="Y42" s="68">
        <v>38127.517</v>
      </c>
      <c r="Z42" s="68">
        <v>341332</v>
      </c>
      <c r="AA42" s="68">
        <v>2936643.1030000001</v>
      </c>
      <c r="AB42" s="68">
        <v>553</v>
      </c>
      <c r="AC42" s="68">
        <v>75429.210000000006</v>
      </c>
      <c r="AD42" s="68">
        <v>0</v>
      </c>
      <c r="AE42" s="68">
        <v>0</v>
      </c>
      <c r="AF42" s="68">
        <v>388</v>
      </c>
      <c r="AG42" s="68">
        <v>42639.54</v>
      </c>
      <c r="AH42" s="68">
        <v>33</v>
      </c>
      <c r="AI42" s="68">
        <v>3704.39</v>
      </c>
      <c r="AJ42" s="68">
        <v>889</v>
      </c>
      <c r="AK42" s="68">
        <v>35112.877999999997</v>
      </c>
      <c r="AL42" s="68">
        <v>70</v>
      </c>
      <c r="AM42" s="68">
        <v>23941.964</v>
      </c>
      <c r="AN42" s="68">
        <v>0</v>
      </c>
      <c r="AO42" s="68">
        <v>0</v>
      </c>
      <c r="AP42" s="68">
        <v>983</v>
      </c>
      <c r="AQ42" s="68">
        <v>127671.333</v>
      </c>
      <c r="AR42" s="68">
        <v>1486</v>
      </c>
      <c r="AS42" s="68">
        <v>53287.309000000001</v>
      </c>
      <c r="AT42" s="68">
        <v>532</v>
      </c>
      <c r="AU42" s="68">
        <v>1314.739</v>
      </c>
      <c r="AV42" s="68">
        <v>65</v>
      </c>
      <c r="AW42" s="68">
        <v>19275.647000000001</v>
      </c>
      <c r="AX42" s="68">
        <v>259622</v>
      </c>
      <c r="AY42" s="68">
        <v>1392869.06</v>
      </c>
      <c r="AZ42" s="68">
        <v>693</v>
      </c>
      <c r="BA42" s="68">
        <v>699288.85</v>
      </c>
      <c r="BB42" s="68">
        <v>3962</v>
      </c>
      <c r="BC42" s="68">
        <v>66656.618000000002</v>
      </c>
      <c r="BD42" s="68">
        <v>0</v>
      </c>
      <c r="BE42" s="68">
        <v>0</v>
      </c>
      <c r="BF42" s="68">
        <v>1958</v>
      </c>
      <c r="BG42" s="68">
        <v>13063.366</v>
      </c>
      <c r="BH42" s="68">
        <v>23179</v>
      </c>
      <c r="BI42" s="68">
        <v>639185.66200000001</v>
      </c>
      <c r="BJ42" s="68">
        <v>8405</v>
      </c>
      <c r="BK42" s="68">
        <v>162657.08600000001</v>
      </c>
      <c r="BL42" s="68">
        <v>86269</v>
      </c>
      <c r="BM42" s="68">
        <v>1851086.3030000001</v>
      </c>
      <c r="BN42" s="68">
        <v>408</v>
      </c>
      <c r="BO42" s="68">
        <v>2124.723</v>
      </c>
      <c r="BP42" s="68">
        <v>163</v>
      </c>
      <c r="BQ42" s="68">
        <v>7273.9089999999997</v>
      </c>
      <c r="BR42" s="68">
        <v>2938869</v>
      </c>
      <c r="BS42" s="68">
        <v>6244733.0389999999</v>
      </c>
      <c r="BT42" s="52"/>
      <c r="BU42" s="50">
        <v>106.21178084593603</v>
      </c>
      <c r="BV42" s="50">
        <v>105.58977499727385</v>
      </c>
    </row>
    <row r="43" spans="1:74" s="102" customFormat="1">
      <c r="A43" s="322" t="s">
        <v>593</v>
      </c>
      <c r="B43" s="52">
        <v>26307554</v>
      </c>
      <c r="C43" s="52">
        <v>300872281.49800003</v>
      </c>
      <c r="D43" s="52">
        <v>20304890</v>
      </c>
      <c r="E43" s="52">
        <v>241973872.28799999</v>
      </c>
      <c r="F43" s="52">
        <v>12281782</v>
      </c>
      <c r="G43" s="52">
        <v>154386150.13600001</v>
      </c>
      <c r="H43" s="52">
        <v>46079</v>
      </c>
      <c r="I43" s="52">
        <v>628511.31999999995</v>
      </c>
      <c r="J43" s="52">
        <v>2368601</v>
      </c>
      <c r="K43" s="52">
        <v>25108396.366</v>
      </c>
      <c r="L43" s="52">
        <v>5608428</v>
      </c>
      <c r="M43" s="52">
        <v>61850814.465999998</v>
      </c>
      <c r="N43" s="52">
        <v>-1</v>
      </c>
      <c r="O43" s="52">
        <v>-2.7360000000000002</v>
      </c>
      <c r="P43" s="52">
        <v>40885</v>
      </c>
      <c r="Q43" s="52">
        <v>611918.16</v>
      </c>
      <c r="R43" s="52">
        <v>916951</v>
      </c>
      <c r="S43" s="52">
        <v>32835910.089000002</v>
      </c>
      <c r="T43" s="52">
        <v>0</v>
      </c>
      <c r="U43" s="52">
        <v>0</v>
      </c>
      <c r="V43" s="52">
        <v>19066</v>
      </c>
      <c r="W43" s="52">
        <v>2747460.3769999999</v>
      </c>
      <c r="X43" s="52">
        <v>1823</v>
      </c>
      <c r="Y43" s="52">
        <v>14204.317999999999</v>
      </c>
      <c r="Z43" s="52">
        <v>653274</v>
      </c>
      <c r="AA43" s="52">
        <v>6440028.4929999998</v>
      </c>
      <c r="AB43" s="52">
        <v>1142</v>
      </c>
      <c r="AC43" s="52">
        <v>95120.218999999997</v>
      </c>
      <c r="AD43" s="52">
        <v>0</v>
      </c>
      <c r="AE43" s="52">
        <v>0</v>
      </c>
      <c r="AF43" s="52">
        <v>1541</v>
      </c>
      <c r="AG43" s="52">
        <v>71319.172999999995</v>
      </c>
      <c r="AH43" s="52">
        <v>7000</v>
      </c>
      <c r="AI43" s="52">
        <v>470108.98599999998</v>
      </c>
      <c r="AJ43" s="52">
        <v>27356</v>
      </c>
      <c r="AK43" s="52">
        <v>1070222.18</v>
      </c>
      <c r="AL43" s="52">
        <v>489</v>
      </c>
      <c r="AM43" s="52">
        <v>238961.81099999999</v>
      </c>
      <c r="AN43" s="52">
        <v>0</v>
      </c>
      <c r="AO43" s="52">
        <v>0</v>
      </c>
      <c r="AP43" s="52">
        <v>1557</v>
      </c>
      <c r="AQ43" s="52">
        <v>163486.08799999999</v>
      </c>
      <c r="AR43" s="52">
        <v>5874</v>
      </c>
      <c r="AS43" s="52">
        <v>202397.5</v>
      </c>
      <c r="AT43" s="52">
        <v>1153</v>
      </c>
      <c r="AU43" s="52">
        <v>4589.8689999999997</v>
      </c>
      <c r="AV43" s="52">
        <v>55</v>
      </c>
      <c r="AW43" s="52">
        <v>24020.255000000001</v>
      </c>
      <c r="AX43" s="52">
        <v>383572</v>
      </c>
      <c r="AY43" s="52">
        <v>2101087.2379999999</v>
      </c>
      <c r="AZ43" s="52">
        <v>635</v>
      </c>
      <c r="BA43" s="52">
        <v>628470.01</v>
      </c>
      <c r="BB43" s="52">
        <v>8233</v>
      </c>
      <c r="BC43" s="52">
        <v>122051.626</v>
      </c>
      <c r="BD43" s="52">
        <v>0</v>
      </c>
      <c r="BE43" s="52">
        <v>0</v>
      </c>
      <c r="BF43" s="52">
        <v>3339</v>
      </c>
      <c r="BG43" s="52">
        <v>29576.2</v>
      </c>
      <c r="BH43" s="52">
        <v>38785</v>
      </c>
      <c r="BI43" s="52">
        <v>826293.24</v>
      </c>
      <c r="BJ43" s="52">
        <v>11490</v>
      </c>
      <c r="BK43" s="52">
        <v>159910.671</v>
      </c>
      <c r="BL43" s="52">
        <v>140868</v>
      </c>
      <c r="BM43" s="52">
        <v>2308964.4759999998</v>
      </c>
      <c r="BN43" s="52">
        <v>996</v>
      </c>
      <c r="BO43" s="52">
        <v>5265.5569999999998</v>
      </c>
      <c r="BP43" s="52">
        <v>80</v>
      </c>
      <c r="BQ43" s="52">
        <v>2968.174</v>
      </c>
      <c r="BR43" s="52">
        <v>3736501</v>
      </c>
      <c r="BS43" s="52">
        <v>7724077.2359999996</v>
      </c>
      <c r="BT43" s="52"/>
      <c r="BU43" s="50">
        <v>107.44545768138181</v>
      </c>
      <c r="BV43" s="50">
        <v>105.27863277233995</v>
      </c>
    </row>
    <row r="44" spans="1:74" s="102" customFormat="1">
      <c r="A44" s="322" t="s">
        <v>594</v>
      </c>
      <c r="B44" s="52">
        <v>10218294</v>
      </c>
      <c r="C44" s="52">
        <v>127351404.086</v>
      </c>
      <c r="D44" s="52">
        <v>9410685</v>
      </c>
      <c r="E44" s="52">
        <v>108140072.70200001</v>
      </c>
      <c r="F44" s="52">
        <v>5709766</v>
      </c>
      <c r="G44" s="52">
        <v>68678055.528999999</v>
      </c>
      <c r="H44" s="52">
        <v>52904</v>
      </c>
      <c r="I44" s="52">
        <v>784954.90800000005</v>
      </c>
      <c r="J44" s="52">
        <v>1246207</v>
      </c>
      <c r="K44" s="52">
        <v>12646201.935000001</v>
      </c>
      <c r="L44" s="52">
        <v>2401808</v>
      </c>
      <c r="M44" s="52">
        <v>26030860.329999998</v>
      </c>
      <c r="N44" s="52">
        <v>0</v>
      </c>
      <c r="O44" s="52">
        <v>0</v>
      </c>
      <c r="P44" s="52">
        <v>23474</v>
      </c>
      <c r="Q44" s="52">
        <v>268383.77899999998</v>
      </c>
      <c r="R44" s="52">
        <v>328825</v>
      </c>
      <c r="S44" s="52">
        <v>13232615.265000001</v>
      </c>
      <c r="T44" s="52">
        <v>0</v>
      </c>
      <c r="U44" s="52">
        <v>0</v>
      </c>
      <c r="V44" s="52">
        <v>15847</v>
      </c>
      <c r="W44" s="52">
        <v>1486024.8629999999</v>
      </c>
      <c r="X44" s="52">
        <v>935</v>
      </c>
      <c r="Y44" s="52">
        <v>19995.146000000001</v>
      </c>
      <c r="Z44" s="52">
        <v>196651</v>
      </c>
      <c r="AA44" s="52">
        <v>1573398.615</v>
      </c>
      <c r="AB44" s="52">
        <v>485</v>
      </c>
      <c r="AC44" s="52">
        <v>56605.067000000003</v>
      </c>
      <c r="AD44" s="52">
        <v>0</v>
      </c>
      <c r="AE44" s="52">
        <v>0</v>
      </c>
      <c r="AF44" s="52">
        <v>392</v>
      </c>
      <c r="AG44" s="52">
        <v>54509.462</v>
      </c>
      <c r="AH44" s="52">
        <v>307</v>
      </c>
      <c r="AI44" s="52">
        <v>21252.227999999999</v>
      </c>
      <c r="AJ44" s="52">
        <v>885</v>
      </c>
      <c r="AK44" s="52">
        <v>21337.302</v>
      </c>
      <c r="AL44" s="52">
        <v>56</v>
      </c>
      <c r="AM44" s="52">
        <v>20577.786</v>
      </c>
      <c r="AN44" s="52">
        <v>0</v>
      </c>
      <c r="AO44" s="52">
        <v>0</v>
      </c>
      <c r="AP44" s="52">
        <v>891</v>
      </c>
      <c r="AQ44" s="52">
        <v>90420.960999999996</v>
      </c>
      <c r="AR44" s="52">
        <v>338</v>
      </c>
      <c r="AS44" s="52">
        <v>11486.396000000001</v>
      </c>
      <c r="AT44" s="52">
        <v>459</v>
      </c>
      <c r="AU44" s="52">
        <v>1038.6379999999999</v>
      </c>
      <c r="AV44" s="52">
        <v>10</v>
      </c>
      <c r="AW44" s="52">
        <v>2258.66</v>
      </c>
      <c r="AX44" s="52">
        <v>146660</v>
      </c>
      <c r="AY44" s="52">
        <v>717065.97100000002</v>
      </c>
      <c r="AZ44" s="52">
        <v>182</v>
      </c>
      <c r="BA44" s="52">
        <v>170531.48</v>
      </c>
      <c r="BB44" s="52">
        <v>2653</v>
      </c>
      <c r="BC44" s="52">
        <v>38309.309000000001</v>
      </c>
      <c r="BD44" s="52">
        <v>0</v>
      </c>
      <c r="BE44" s="52">
        <v>0</v>
      </c>
      <c r="BF44" s="52">
        <v>1410</v>
      </c>
      <c r="BG44" s="52">
        <v>15142.632</v>
      </c>
      <c r="BH44" s="52">
        <v>14494</v>
      </c>
      <c r="BI44" s="52">
        <v>245673.51500000001</v>
      </c>
      <c r="BJ44" s="52">
        <v>6485</v>
      </c>
      <c r="BK44" s="52">
        <v>75791.853000000003</v>
      </c>
      <c r="BL44" s="52">
        <v>65939</v>
      </c>
      <c r="BM44" s="52">
        <v>1087762.2109999999</v>
      </c>
      <c r="BN44" s="52">
        <v>211</v>
      </c>
      <c r="BO44" s="52">
        <v>1070.4459999999999</v>
      </c>
      <c r="BP44" s="52">
        <v>19</v>
      </c>
      <c r="BQ44" s="52">
        <v>76.876999999999995</v>
      </c>
      <c r="BR44" s="52">
        <v>1</v>
      </c>
      <c r="BS44" s="52">
        <v>2.9220000000000002</v>
      </c>
      <c r="BT44" s="52"/>
      <c r="BU44" s="50">
        <v>106.03601301949459</v>
      </c>
      <c r="BV44" s="50">
        <v>105.33369619971147</v>
      </c>
    </row>
    <row r="45" spans="1:74" s="102" customFormat="1">
      <c r="A45" s="322" t="s">
        <v>595</v>
      </c>
      <c r="B45" s="52">
        <v>6555659</v>
      </c>
      <c r="C45" s="52">
        <v>81506344.240999997</v>
      </c>
      <c r="D45" s="52">
        <v>4833176</v>
      </c>
      <c r="E45" s="52">
        <v>62200319.369999997</v>
      </c>
      <c r="F45" s="52">
        <v>3269328</v>
      </c>
      <c r="G45" s="52">
        <v>43515229.309</v>
      </c>
      <c r="H45" s="52">
        <v>18123</v>
      </c>
      <c r="I45" s="52">
        <v>304290.29100000003</v>
      </c>
      <c r="J45" s="52">
        <v>729122</v>
      </c>
      <c r="K45" s="52">
        <v>8304980.2709999997</v>
      </c>
      <c r="L45" s="52">
        <v>816603</v>
      </c>
      <c r="M45" s="52">
        <v>10075819.499</v>
      </c>
      <c r="N45" s="52">
        <v>0</v>
      </c>
      <c r="O45" s="52">
        <v>0</v>
      </c>
      <c r="P45" s="52">
        <v>6194</v>
      </c>
      <c r="Q45" s="52">
        <v>115161.439</v>
      </c>
      <c r="R45" s="52">
        <v>270455</v>
      </c>
      <c r="S45" s="52">
        <v>12923083.593</v>
      </c>
      <c r="T45" s="52">
        <v>0</v>
      </c>
      <c r="U45" s="52">
        <v>0</v>
      </c>
      <c r="V45" s="52">
        <v>7790</v>
      </c>
      <c r="W45" s="52">
        <v>1088186.656</v>
      </c>
      <c r="X45" s="52">
        <v>210</v>
      </c>
      <c r="Y45" s="52">
        <v>5770.3729999999996</v>
      </c>
      <c r="Z45" s="52">
        <v>101956</v>
      </c>
      <c r="AA45" s="52">
        <v>1134033.22</v>
      </c>
      <c r="AB45" s="52">
        <v>676</v>
      </c>
      <c r="AC45" s="52">
        <v>71224.857999999993</v>
      </c>
      <c r="AD45" s="52">
        <v>0</v>
      </c>
      <c r="AE45" s="52">
        <v>0</v>
      </c>
      <c r="AF45" s="52">
        <v>222</v>
      </c>
      <c r="AG45" s="52">
        <v>41749.724000000002</v>
      </c>
      <c r="AH45" s="52">
        <v>0</v>
      </c>
      <c r="AI45" s="52">
        <v>0</v>
      </c>
      <c r="AJ45" s="52">
        <v>32</v>
      </c>
      <c r="AK45" s="52">
        <v>611.39</v>
      </c>
      <c r="AL45" s="52">
        <v>27</v>
      </c>
      <c r="AM45" s="52">
        <v>9452.0169999999998</v>
      </c>
      <c r="AN45" s="52">
        <v>0</v>
      </c>
      <c r="AO45" s="52">
        <v>0</v>
      </c>
      <c r="AP45" s="52">
        <v>188</v>
      </c>
      <c r="AQ45" s="52">
        <v>18687.623</v>
      </c>
      <c r="AR45" s="52">
        <v>79</v>
      </c>
      <c r="AS45" s="52">
        <v>1875.69</v>
      </c>
      <c r="AT45" s="52">
        <v>461</v>
      </c>
      <c r="AU45" s="52">
        <v>1061.268</v>
      </c>
      <c r="AV45" s="52">
        <v>27</v>
      </c>
      <c r="AW45" s="52">
        <v>7230.9920000000002</v>
      </c>
      <c r="AX45" s="52">
        <v>86580</v>
      </c>
      <c r="AY45" s="52">
        <v>436819.63699999999</v>
      </c>
      <c r="AZ45" s="52">
        <v>101</v>
      </c>
      <c r="BA45" s="52">
        <v>5693.09</v>
      </c>
      <c r="BB45" s="52">
        <v>1807</v>
      </c>
      <c r="BC45" s="52">
        <v>26352.02</v>
      </c>
      <c r="BD45" s="52">
        <v>0</v>
      </c>
      <c r="BE45" s="52">
        <v>0</v>
      </c>
      <c r="BF45" s="52">
        <v>357</v>
      </c>
      <c r="BG45" s="52">
        <v>7078.3130000000001</v>
      </c>
      <c r="BH45" s="52">
        <v>4228</v>
      </c>
      <c r="BI45" s="52">
        <v>79440.142000000007</v>
      </c>
      <c r="BJ45" s="52">
        <v>3217</v>
      </c>
      <c r="BK45" s="52">
        <v>48775.32</v>
      </c>
      <c r="BL45" s="52">
        <v>39887</v>
      </c>
      <c r="BM45" s="52">
        <v>663737.53399999999</v>
      </c>
      <c r="BN45" s="52">
        <v>54</v>
      </c>
      <c r="BO45" s="52">
        <v>294.846</v>
      </c>
      <c r="BP45" s="52">
        <v>8</v>
      </c>
      <c r="BQ45" s="52">
        <v>343.41</v>
      </c>
      <c r="BR45" s="52">
        <v>1197927</v>
      </c>
      <c r="BS45" s="52">
        <v>2619361.716</v>
      </c>
      <c r="BT45" s="52"/>
      <c r="BU45" s="50">
        <v>106.31359829110976</v>
      </c>
      <c r="BV45" s="50">
        <v>104.05083343349976</v>
      </c>
    </row>
    <row r="46" spans="1:74" s="102" customFormat="1">
      <c r="A46" s="303" t="s">
        <v>596</v>
      </c>
      <c r="B46" s="61">
        <v>9510400</v>
      </c>
      <c r="C46" s="61">
        <v>106436159.639</v>
      </c>
      <c r="D46" s="61">
        <v>7042561</v>
      </c>
      <c r="E46" s="61">
        <v>87858181.950000003</v>
      </c>
      <c r="F46" s="61">
        <v>4585161</v>
      </c>
      <c r="G46" s="61">
        <v>59332912.958999999</v>
      </c>
      <c r="H46" s="61">
        <v>19831</v>
      </c>
      <c r="I46" s="61">
        <v>312713.56900000002</v>
      </c>
      <c r="J46" s="61">
        <v>914652</v>
      </c>
      <c r="K46" s="61">
        <v>9951888.4680000003</v>
      </c>
      <c r="L46" s="61">
        <v>1522917</v>
      </c>
      <c r="M46" s="61">
        <v>18260666.954</v>
      </c>
      <c r="N46" s="61">
        <v>0</v>
      </c>
      <c r="O46" s="61">
        <v>0</v>
      </c>
      <c r="P46" s="61">
        <v>8050</v>
      </c>
      <c r="Q46" s="61">
        <v>96604.570999999996</v>
      </c>
      <c r="R46" s="61">
        <v>234141</v>
      </c>
      <c r="S46" s="61">
        <v>9609770.6070000008</v>
      </c>
      <c r="T46" s="61">
        <v>0</v>
      </c>
      <c r="U46" s="61">
        <v>0</v>
      </c>
      <c r="V46" s="61">
        <v>9713</v>
      </c>
      <c r="W46" s="61">
        <v>865186.90800000005</v>
      </c>
      <c r="X46" s="61">
        <v>374</v>
      </c>
      <c r="Y46" s="61">
        <v>19392.796999999999</v>
      </c>
      <c r="Z46" s="61">
        <v>115476</v>
      </c>
      <c r="AA46" s="61">
        <v>1109578.1980000001</v>
      </c>
      <c r="AB46" s="61">
        <v>542</v>
      </c>
      <c r="AC46" s="61">
        <v>55445.838000000003</v>
      </c>
      <c r="AD46" s="61">
        <v>0</v>
      </c>
      <c r="AE46" s="61">
        <v>0</v>
      </c>
      <c r="AF46" s="61">
        <v>421</v>
      </c>
      <c r="AG46" s="61">
        <v>33766.188999999998</v>
      </c>
      <c r="AH46" s="61">
        <v>3</v>
      </c>
      <c r="AI46" s="61">
        <v>26.26</v>
      </c>
      <c r="AJ46" s="61">
        <v>215</v>
      </c>
      <c r="AK46" s="61">
        <v>8668.232</v>
      </c>
      <c r="AL46" s="61">
        <v>99</v>
      </c>
      <c r="AM46" s="61">
        <v>54325.016000000003</v>
      </c>
      <c r="AN46" s="61">
        <v>0</v>
      </c>
      <c r="AO46" s="61">
        <v>0</v>
      </c>
      <c r="AP46" s="61">
        <v>556</v>
      </c>
      <c r="AQ46" s="61">
        <v>58851.146000000001</v>
      </c>
      <c r="AR46" s="61">
        <v>736</v>
      </c>
      <c r="AS46" s="61">
        <v>14925.038</v>
      </c>
      <c r="AT46" s="61">
        <v>395</v>
      </c>
      <c r="AU46" s="61">
        <v>861.13199999999995</v>
      </c>
      <c r="AV46" s="61">
        <v>13</v>
      </c>
      <c r="AW46" s="61">
        <v>1397.4570000000001</v>
      </c>
      <c r="AX46" s="61">
        <v>129633</v>
      </c>
      <c r="AY46" s="61">
        <v>609887.99899999995</v>
      </c>
      <c r="AZ46" s="61">
        <v>147</v>
      </c>
      <c r="BA46" s="61">
        <v>16091.17</v>
      </c>
      <c r="BB46" s="61">
        <v>1919</v>
      </c>
      <c r="BC46" s="61">
        <v>35091.417999999998</v>
      </c>
      <c r="BD46" s="61">
        <v>0</v>
      </c>
      <c r="BE46" s="61">
        <v>0</v>
      </c>
      <c r="BF46" s="61">
        <v>378</v>
      </c>
      <c r="BG46" s="61">
        <v>3062.5140000000001</v>
      </c>
      <c r="BH46" s="61">
        <v>8212</v>
      </c>
      <c r="BI46" s="61">
        <v>159957.00599999999</v>
      </c>
      <c r="BJ46" s="61">
        <v>2836</v>
      </c>
      <c r="BK46" s="61">
        <v>58832.203000000001</v>
      </c>
      <c r="BL46" s="61">
        <v>52524</v>
      </c>
      <c r="BM46" s="61">
        <v>907145.25</v>
      </c>
      <c r="BN46" s="61">
        <v>138</v>
      </c>
      <c r="BO46" s="61">
        <v>735.029</v>
      </c>
      <c r="BP46" s="61">
        <v>11</v>
      </c>
      <c r="BQ46" s="61">
        <v>33.012</v>
      </c>
      <c r="BR46" s="61">
        <v>1901307</v>
      </c>
      <c r="BS46" s="61">
        <v>4858342.699</v>
      </c>
      <c r="BT46" s="52"/>
      <c r="BU46" s="59">
        <v>107.61099052372893</v>
      </c>
      <c r="BV46" s="59">
        <v>107.00405120140329</v>
      </c>
    </row>
    <row r="47" spans="1:74" s="102" customFormat="1">
      <c r="A47" s="322" t="s">
        <v>597</v>
      </c>
      <c r="B47" s="68">
        <v>9563541</v>
      </c>
      <c r="C47" s="68">
        <v>132677018.23999999</v>
      </c>
      <c r="D47" s="68">
        <v>8658236</v>
      </c>
      <c r="E47" s="68">
        <v>109224155.70999999</v>
      </c>
      <c r="F47" s="68">
        <v>5849425</v>
      </c>
      <c r="G47" s="68">
        <v>77161130.593999997</v>
      </c>
      <c r="H47" s="68">
        <v>53160</v>
      </c>
      <c r="I47" s="68">
        <v>767779.54099999997</v>
      </c>
      <c r="J47" s="68">
        <v>1141769</v>
      </c>
      <c r="K47" s="68">
        <v>12264249.040999999</v>
      </c>
      <c r="L47" s="68">
        <v>1613882</v>
      </c>
      <c r="M47" s="68">
        <v>19030996.534000002</v>
      </c>
      <c r="N47" s="68">
        <v>0</v>
      </c>
      <c r="O47" s="68">
        <v>0</v>
      </c>
      <c r="P47" s="68">
        <v>3155</v>
      </c>
      <c r="Q47" s="68">
        <v>38108.11</v>
      </c>
      <c r="R47" s="68">
        <v>448627</v>
      </c>
      <c r="S47" s="68">
        <v>17797454.188999999</v>
      </c>
      <c r="T47" s="68">
        <v>0</v>
      </c>
      <c r="U47" s="68">
        <v>0</v>
      </c>
      <c r="V47" s="68">
        <v>15739</v>
      </c>
      <c r="W47" s="68">
        <v>1640411.0179999999</v>
      </c>
      <c r="X47" s="68">
        <v>493</v>
      </c>
      <c r="Y47" s="68">
        <v>4617.43</v>
      </c>
      <c r="Z47" s="68">
        <v>231082</v>
      </c>
      <c r="AA47" s="68">
        <v>1825093.929</v>
      </c>
      <c r="AB47" s="68">
        <v>385</v>
      </c>
      <c r="AC47" s="68">
        <v>32133.346000000001</v>
      </c>
      <c r="AD47" s="68">
        <v>0</v>
      </c>
      <c r="AE47" s="68">
        <v>0</v>
      </c>
      <c r="AF47" s="68">
        <v>346</v>
      </c>
      <c r="AG47" s="68">
        <v>44517.165000000001</v>
      </c>
      <c r="AH47" s="68">
        <v>7</v>
      </c>
      <c r="AI47" s="68">
        <v>4.32</v>
      </c>
      <c r="AJ47" s="68">
        <v>153</v>
      </c>
      <c r="AK47" s="68">
        <v>3776.23</v>
      </c>
      <c r="AL47" s="68">
        <v>19</v>
      </c>
      <c r="AM47" s="68">
        <v>8084.4049999999997</v>
      </c>
      <c r="AN47" s="68">
        <v>0</v>
      </c>
      <c r="AO47" s="68">
        <v>0</v>
      </c>
      <c r="AP47" s="68">
        <v>575</v>
      </c>
      <c r="AQ47" s="68">
        <v>61344.084000000003</v>
      </c>
      <c r="AR47" s="68">
        <v>298</v>
      </c>
      <c r="AS47" s="68">
        <v>8436.0499999999993</v>
      </c>
      <c r="AT47" s="68">
        <v>413</v>
      </c>
      <c r="AU47" s="68">
        <v>1271.287</v>
      </c>
      <c r="AV47" s="68">
        <v>28</v>
      </c>
      <c r="AW47" s="68">
        <v>4683.8469999999998</v>
      </c>
      <c r="AX47" s="68">
        <v>120861</v>
      </c>
      <c r="AY47" s="68">
        <v>427548.32799999998</v>
      </c>
      <c r="AZ47" s="68">
        <v>82</v>
      </c>
      <c r="BA47" s="68">
        <v>10860.1</v>
      </c>
      <c r="BB47" s="68">
        <v>3188</v>
      </c>
      <c r="BC47" s="68">
        <v>52605.125</v>
      </c>
      <c r="BD47" s="68">
        <v>0</v>
      </c>
      <c r="BE47" s="68">
        <v>0</v>
      </c>
      <c r="BF47" s="68">
        <v>804</v>
      </c>
      <c r="BG47" s="68">
        <v>5008.1779999999999</v>
      </c>
      <c r="BH47" s="68">
        <v>13132</v>
      </c>
      <c r="BI47" s="68">
        <v>249052.68299999999</v>
      </c>
      <c r="BJ47" s="68">
        <v>5250</v>
      </c>
      <c r="BK47" s="68">
        <v>57342.222000000002</v>
      </c>
      <c r="BL47" s="68">
        <v>60198</v>
      </c>
      <c r="BM47" s="68">
        <v>1174575.926</v>
      </c>
      <c r="BN47" s="68">
        <v>347</v>
      </c>
      <c r="BO47" s="68">
        <v>1794.7070000000001</v>
      </c>
      <c r="BP47" s="68">
        <v>123</v>
      </c>
      <c r="BQ47" s="68">
        <v>4139.8509999999997</v>
      </c>
      <c r="BR47" s="68">
        <v>0</v>
      </c>
      <c r="BS47" s="68">
        <v>0</v>
      </c>
      <c r="BT47" s="52"/>
      <c r="BU47" s="50">
        <v>105.75745612580035</v>
      </c>
      <c r="BV47" s="50">
        <v>104.26930901910832</v>
      </c>
    </row>
    <row r="48" spans="1:74" s="102" customFormat="1">
      <c r="A48" s="322" t="s">
        <v>598</v>
      </c>
      <c r="B48" s="52">
        <v>5260715</v>
      </c>
      <c r="C48" s="52">
        <v>76498362.484999999</v>
      </c>
      <c r="D48" s="52">
        <v>4148505</v>
      </c>
      <c r="E48" s="52">
        <v>54527293.978</v>
      </c>
      <c r="F48" s="52">
        <v>2920052</v>
      </c>
      <c r="G48" s="52">
        <v>39752098.892999999</v>
      </c>
      <c r="H48" s="52">
        <v>22302</v>
      </c>
      <c r="I48" s="52">
        <v>403782.37400000001</v>
      </c>
      <c r="J48" s="52">
        <v>718281</v>
      </c>
      <c r="K48" s="52">
        <v>8391802.9440000001</v>
      </c>
      <c r="L48" s="52">
        <v>487870</v>
      </c>
      <c r="M48" s="52">
        <v>5979609.767</v>
      </c>
      <c r="N48" s="52">
        <v>0</v>
      </c>
      <c r="O48" s="52">
        <v>0</v>
      </c>
      <c r="P48" s="52">
        <v>3107</v>
      </c>
      <c r="Q48" s="52">
        <v>39079.029000000002</v>
      </c>
      <c r="R48" s="52">
        <v>381782</v>
      </c>
      <c r="S48" s="52">
        <v>16092556.377</v>
      </c>
      <c r="T48" s="52">
        <v>0</v>
      </c>
      <c r="U48" s="52">
        <v>0</v>
      </c>
      <c r="V48" s="52">
        <v>12462</v>
      </c>
      <c r="W48" s="52">
        <v>1641674.027</v>
      </c>
      <c r="X48" s="52">
        <v>129</v>
      </c>
      <c r="Y48" s="52">
        <v>925.62300000000005</v>
      </c>
      <c r="Z48" s="52">
        <v>131793</v>
      </c>
      <c r="AA48" s="52">
        <v>1371336.7150000001</v>
      </c>
      <c r="AB48" s="52">
        <v>325</v>
      </c>
      <c r="AC48" s="52">
        <v>26601.4</v>
      </c>
      <c r="AD48" s="52">
        <v>0</v>
      </c>
      <c r="AE48" s="52">
        <v>0</v>
      </c>
      <c r="AF48" s="52">
        <v>293</v>
      </c>
      <c r="AG48" s="52">
        <v>37362.313999999998</v>
      </c>
      <c r="AH48" s="52">
        <v>0</v>
      </c>
      <c r="AI48" s="52">
        <v>0</v>
      </c>
      <c r="AJ48" s="52">
        <v>0</v>
      </c>
      <c r="AK48" s="52">
        <v>0</v>
      </c>
      <c r="AL48" s="52">
        <v>71</v>
      </c>
      <c r="AM48" s="52">
        <v>33958.394999999997</v>
      </c>
      <c r="AN48" s="52">
        <v>0</v>
      </c>
      <c r="AO48" s="52">
        <v>0</v>
      </c>
      <c r="AP48" s="52">
        <v>251</v>
      </c>
      <c r="AQ48" s="52">
        <v>36636.239999999998</v>
      </c>
      <c r="AR48" s="52">
        <v>2384</v>
      </c>
      <c r="AS48" s="52">
        <v>54240.042000000001</v>
      </c>
      <c r="AT48" s="52">
        <v>155</v>
      </c>
      <c r="AU48" s="52">
        <v>687.53499999999997</v>
      </c>
      <c r="AV48" s="52">
        <v>15</v>
      </c>
      <c r="AW48" s="52">
        <v>9424.02</v>
      </c>
      <c r="AX48" s="52">
        <v>75752</v>
      </c>
      <c r="AY48" s="52">
        <v>388068.58</v>
      </c>
      <c r="AZ48" s="52">
        <v>112</v>
      </c>
      <c r="BA48" s="52">
        <v>11283.43</v>
      </c>
      <c r="BB48" s="52">
        <v>1099</v>
      </c>
      <c r="BC48" s="52">
        <v>16242.947</v>
      </c>
      <c r="BD48" s="52">
        <v>0</v>
      </c>
      <c r="BE48" s="52">
        <v>0</v>
      </c>
      <c r="BF48" s="52">
        <v>290</v>
      </c>
      <c r="BG48" s="52">
        <v>6695.8980000000001</v>
      </c>
      <c r="BH48" s="52">
        <v>7052</v>
      </c>
      <c r="BI48" s="52">
        <v>130450.20600000001</v>
      </c>
      <c r="BJ48" s="52">
        <v>5795</v>
      </c>
      <c r="BK48" s="52">
        <v>65119.053999999996</v>
      </c>
      <c r="BL48" s="52">
        <v>32707</v>
      </c>
      <c r="BM48" s="52">
        <v>842863.27500000002</v>
      </c>
      <c r="BN48" s="52">
        <v>69</v>
      </c>
      <c r="BO48" s="52">
        <v>282.85700000000003</v>
      </c>
      <c r="BP48" s="52">
        <v>33</v>
      </c>
      <c r="BQ48" s="52">
        <v>348.55200000000002</v>
      </c>
      <c r="BR48" s="52">
        <v>456534</v>
      </c>
      <c r="BS48" s="52">
        <v>1165231.9909999999</v>
      </c>
      <c r="BT48" s="52"/>
      <c r="BU48" s="50">
        <v>110.36114657618563</v>
      </c>
      <c r="BV48" s="50">
        <v>103.55518645369328</v>
      </c>
    </row>
    <row r="49" spans="1:74" s="102" customFormat="1">
      <c r="A49" s="322" t="s">
        <v>599</v>
      </c>
      <c r="B49" s="52">
        <v>51581502</v>
      </c>
      <c r="C49" s="52">
        <v>651036201.82599998</v>
      </c>
      <c r="D49" s="52">
        <v>38320668</v>
      </c>
      <c r="E49" s="52">
        <v>479956831.90100002</v>
      </c>
      <c r="F49" s="52">
        <v>23655450</v>
      </c>
      <c r="G49" s="52">
        <v>308700291.64300001</v>
      </c>
      <c r="H49" s="52">
        <v>65320</v>
      </c>
      <c r="I49" s="52">
        <v>1109040.0279999999</v>
      </c>
      <c r="J49" s="52">
        <v>4247964</v>
      </c>
      <c r="K49" s="52">
        <v>48335353.370999999</v>
      </c>
      <c r="L49" s="52">
        <v>10351934</v>
      </c>
      <c r="M49" s="52">
        <v>121812146.859</v>
      </c>
      <c r="N49" s="52">
        <v>0</v>
      </c>
      <c r="O49" s="52">
        <v>0</v>
      </c>
      <c r="P49" s="52">
        <v>48366</v>
      </c>
      <c r="Q49" s="52">
        <v>753320.60499999998</v>
      </c>
      <c r="R49" s="52">
        <v>3046459</v>
      </c>
      <c r="S49" s="52">
        <v>115030973.817</v>
      </c>
      <c r="T49" s="52">
        <v>2</v>
      </c>
      <c r="U49" s="52">
        <v>141.57</v>
      </c>
      <c r="V49" s="52">
        <v>89886</v>
      </c>
      <c r="W49" s="52">
        <v>10198550.244000001</v>
      </c>
      <c r="X49" s="52">
        <v>2671</v>
      </c>
      <c r="Y49" s="52">
        <v>105521.931</v>
      </c>
      <c r="Z49" s="52">
        <v>1097279</v>
      </c>
      <c r="AA49" s="52">
        <v>12284818.706</v>
      </c>
      <c r="AB49" s="52">
        <v>1611</v>
      </c>
      <c r="AC49" s="52">
        <v>152281.848</v>
      </c>
      <c r="AD49" s="52">
        <v>0</v>
      </c>
      <c r="AE49" s="52">
        <v>0</v>
      </c>
      <c r="AF49" s="52">
        <v>1545</v>
      </c>
      <c r="AG49" s="52">
        <v>201330.93400000001</v>
      </c>
      <c r="AH49" s="52">
        <v>78</v>
      </c>
      <c r="AI49" s="52">
        <v>17422.03</v>
      </c>
      <c r="AJ49" s="52">
        <v>5125</v>
      </c>
      <c r="AK49" s="52">
        <v>219213.04</v>
      </c>
      <c r="AL49" s="52">
        <v>736</v>
      </c>
      <c r="AM49" s="52">
        <v>335642.64</v>
      </c>
      <c r="AN49" s="52">
        <v>0</v>
      </c>
      <c r="AO49" s="52">
        <v>0</v>
      </c>
      <c r="AP49" s="52">
        <v>2231</v>
      </c>
      <c r="AQ49" s="52">
        <v>253544.08300000001</v>
      </c>
      <c r="AR49" s="52">
        <v>5795</v>
      </c>
      <c r="AS49" s="52">
        <v>215333.81099999999</v>
      </c>
      <c r="AT49" s="52">
        <v>2667</v>
      </c>
      <c r="AU49" s="52">
        <v>11195.433000000001</v>
      </c>
      <c r="AV49" s="52">
        <v>154</v>
      </c>
      <c r="AW49" s="52">
        <v>56351.27</v>
      </c>
      <c r="AX49" s="52">
        <v>1046720</v>
      </c>
      <c r="AY49" s="52">
        <v>5573710.5880000005</v>
      </c>
      <c r="AZ49" s="52">
        <v>549</v>
      </c>
      <c r="BA49" s="52">
        <v>52382.92</v>
      </c>
      <c r="BB49" s="52">
        <v>10591</v>
      </c>
      <c r="BC49" s="52">
        <v>176190.12700000001</v>
      </c>
      <c r="BD49" s="52">
        <v>0</v>
      </c>
      <c r="BE49" s="52">
        <v>0</v>
      </c>
      <c r="BF49" s="52">
        <v>17577</v>
      </c>
      <c r="BG49" s="52">
        <v>91720.414000000004</v>
      </c>
      <c r="BH49" s="52">
        <v>57091</v>
      </c>
      <c r="BI49" s="52">
        <v>1348698.0490000001</v>
      </c>
      <c r="BJ49" s="52">
        <v>27387</v>
      </c>
      <c r="BK49" s="52">
        <v>700376.48100000003</v>
      </c>
      <c r="BL49" s="52">
        <v>268209</v>
      </c>
      <c r="BM49" s="52">
        <v>6072196.0899999999</v>
      </c>
      <c r="BN49" s="52">
        <v>1201</v>
      </c>
      <c r="BO49" s="52">
        <v>6042.3329999999996</v>
      </c>
      <c r="BP49" s="52">
        <v>207</v>
      </c>
      <c r="BQ49" s="52">
        <v>12037.759</v>
      </c>
      <c r="BR49" s="52">
        <v>7526697</v>
      </c>
      <c r="BS49" s="52">
        <v>17210373.202</v>
      </c>
      <c r="BT49" s="52"/>
      <c r="BU49" s="50">
        <v>111.48179565878149</v>
      </c>
      <c r="BV49" s="50">
        <v>107.7276122086636</v>
      </c>
    </row>
    <row r="50" spans="1:74" s="102" customFormat="1">
      <c r="A50" s="322" t="s">
        <v>600</v>
      </c>
      <c r="B50" s="52">
        <v>8178280</v>
      </c>
      <c r="C50" s="52">
        <v>88156261.820999995</v>
      </c>
      <c r="D50" s="52">
        <v>6369816</v>
      </c>
      <c r="E50" s="52">
        <v>73643795.053000003</v>
      </c>
      <c r="F50" s="52">
        <v>4333514</v>
      </c>
      <c r="G50" s="52">
        <v>52551240.539999999</v>
      </c>
      <c r="H50" s="52">
        <v>15768</v>
      </c>
      <c r="I50" s="52">
        <v>174819.448</v>
      </c>
      <c r="J50" s="52">
        <v>898238</v>
      </c>
      <c r="K50" s="52">
        <v>9097351.1400000006</v>
      </c>
      <c r="L50" s="52">
        <v>1122296</v>
      </c>
      <c r="M50" s="52">
        <v>11820383.925000001</v>
      </c>
      <c r="N50" s="52">
        <v>0</v>
      </c>
      <c r="O50" s="52">
        <v>0</v>
      </c>
      <c r="P50" s="52">
        <v>8114</v>
      </c>
      <c r="Q50" s="52">
        <v>80884.755999999994</v>
      </c>
      <c r="R50" s="52">
        <v>191513</v>
      </c>
      <c r="S50" s="52">
        <v>7819218.023</v>
      </c>
      <c r="T50" s="52">
        <v>0</v>
      </c>
      <c r="U50" s="52">
        <v>0</v>
      </c>
      <c r="V50" s="52">
        <v>12091</v>
      </c>
      <c r="W50" s="52">
        <v>812903.7</v>
      </c>
      <c r="X50" s="52">
        <v>693</v>
      </c>
      <c r="Y50" s="52">
        <v>7907.5680000000002</v>
      </c>
      <c r="Z50" s="52">
        <v>130907</v>
      </c>
      <c r="AA50" s="52">
        <v>1226352.27</v>
      </c>
      <c r="AB50" s="52">
        <v>755</v>
      </c>
      <c r="AC50" s="52">
        <v>75656.921000000002</v>
      </c>
      <c r="AD50" s="52">
        <v>0</v>
      </c>
      <c r="AE50" s="52">
        <v>0</v>
      </c>
      <c r="AF50" s="52">
        <v>581</v>
      </c>
      <c r="AG50" s="52">
        <v>82688.479000000007</v>
      </c>
      <c r="AH50" s="52">
        <v>98</v>
      </c>
      <c r="AI50" s="52">
        <v>2947.8119999999999</v>
      </c>
      <c r="AJ50" s="52">
        <v>261</v>
      </c>
      <c r="AK50" s="52">
        <v>4726.5590000000002</v>
      </c>
      <c r="AL50" s="52">
        <v>84</v>
      </c>
      <c r="AM50" s="52">
        <v>16744.89</v>
      </c>
      <c r="AN50" s="52">
        <v>0</v>
      </c>
      <c r="AO50" s="52">
        <v>0</v>
      </c>
      <c r="AP50" s="52">
        <v>304</v>
      </c>
      <c r="AQ50" s="52">
        <v>31151.210999999999</v>
      </c>
      <c r="AR50" s="52">
        <v>352</v>
      </c>
      <c r="AS50" s="52">
        <v>20008.419000000002</v>
      </c>
      <c r="AT50" s="52">
        <v>465</v>
      </c>
      <c r="AU50" s="52">
        <v>789.84500000000003</v>
      </c>
      <c r="AV50" s="52">
        <v>21</v>
      </c>
      <c r="AW50" s="52">
        <v>2168.1219999999998</v>
      </c>
      <c r="AX50" s="52">
        <v>119746</v>
      </c>
      <c r="AY50" s="52">
        <v>537483.223</v>
      </c>
      <c r="AZ50" s="52">
        <v>521</v>
      </c>
      <c r="BA50" s="52">
        <v>630204.65</v>
      </c>
      <c r="BB50" s="52">
        <v>2104</v>
      </c>
      <c r="BC50" s="52">
        <v>32447.82</v>
      </c>
      <c r="BD50" s="52">
        <v>0</v>
      </c>
      <c r="BE50" s="52">
        <v>0</v>
      </c>
      <c r="BF50" s="52">
        <v>1198</v>
      </c>
      <c r="BG50" s="52">
        <v>7009.9560000000001</v>
      </c>
      <c r="BH50" s="52">
        <v>10578</v>
      </c>
      <c r="BI50" s="52">
        <v>170455.639</v>
      </c>
      <c r="BJ50" s="52">
        <v>4040</v>
      </c>
      <c r="BK50" s="52">
        <v>76861.413</v>
      </c>
      <c r="BL50" s="52">
        <v>38877</v>
      </c>
      <c r="BM50" s="52">
        <v>683623.22699999996</v>
      </c>
      <c r="BN50" s="52">
        <v>176</v>
      </c>
      <c r="BO50" s="52">
        <v>829.67399999999998</v>
      </c>
      <c r="BP50" s="52">
        <v>37</v>
      </c>
      <c r="BQ50" s="52">
        <v>765.5</v>
      </c>
      <c r="BR50" s="52">
        <v>1284948</v>
      </c>
      <c r="BS50" s="52">
        <v>2188637.091</v>
      </c>
      <c r="BT50" s="52"/>
      <c r="BU50" s="50">
        <v>107.32787543358491</v>
      </c>
      <c r="BV50" s="50">
        <v>104.61367902173077</v>
      </c>
    </row>
    <row r="51" spans="1:74" s="102" customFormat="1">
      <c r="A51" s="303" t="s">
        <v>601</v>
      </c>
      <c r="B51" s="61">
        <v>11206761</v>
      </c>
      <c r="C51" s="61">
        <v>141439440.498</v>
      </c>
      <c r="D51" s="61">
        <v>8861192</v>
      </c>
      <c r="E51" s="61">
        <v>107193185.491</v>
      </c>
      <c r="F51" s="61">
        <v>5867676</v>
      </c>
      <c r="G51" s="61">
        <v>74357936.554000005</v>
      </c>
      <c r="H51" s="61">
        <v>117305</v>
      </c>
      <c r="I51" s="61">
        <v>1803551.757</v>
      </c>
      <c r="J51" s="61">
        <v>1389078</v>
      </c>
      <c r="K51" s="61">
        <v>14500941.755000001</v>
      </c>
      <c r="L51" s="61">
        <v>1487133</v>
      </c>
      <c r="M51" s="61">
        <v>16530755.425000001</v>
      </c>
      <c r="N51" s="61">
        <v>0</v>
      </c>
      <c r="O51" s="61">
        <v>0</v>
      </c>
      <c r="P51" s="61">
        <v>42955</v>
      </c>
      <c r="Q51" s="61">
        <v>540346.53099999996</v>
      </c>
      <c r="R51" s="61">
        <v>631368</v>
      </c>
      <c r="S51" s="61">
        <v>22611030.478999998</v>
      </c>
      <c r="T51" s="61">
        <v>0</v>
      </c>
      <c r="U51" s="61">
        <v>0</v>
      </c>
      <c r="V51" s="61">
        <v>23098</v>
      </c>
      <c r="W51" s="61">
        <v>2059069.95</v>
      </c>
      <c r="X51" s="61">
        <v>1313</v>
      </c>
      <c r="Y51" s="61">
        <v>10768.897000000001</v>
      </c>
      <c r="Z51" s="61">
        <v>195308</v>
      </c>
      <c r="AA51" s="61">
        <v>2188817.656</v>
      </c>
      <c r="AB51" s="61">
        <v>564</v>
      </c>
      <c r="AC51" s="61">
        <v>51040.987999999998</v>
      </c>
      <c r="AD51" s="61">
        <v>0</v>
      </c>
      <c r="AE51" s="61">
        <v>0</v>
      </c>
      <c r="AF51" s="61">
        <v>333</v>
      </c>
      <c r="AG51" s="61">
        <v>61566.052000000003</v>
      </c>
      <c r="AH51" s="61">
        <v>2455</v>
      </c>
      <c r="AI51" s="61">
        <v>124538.72199999999</v>
      </c>
      <c r="AJ51" s="61">
        <v>26092</v>
      </c>
      <c r="AK51" s="61">
        <v>1069430.6089999999</v>
      </c>
      <c r="AL51" s="61">
        <v>172</v>
      </c>
      <c r="AM51" s="61">
        <v>57199.315000000002</v>
      </c>
      <c r="AN51" s="61">
        <v>0</v>
      </c>
      <c r="AO51" s="61">
        <v>0</v>
      </c>
      <c r="AP51" s="61">
        <v>747</v>
      </c>
      <c r="AQ51" s="61">
        <v>85500.542000000001</v>
      </c>
      <c r="AR51" s="61">
        <v>1491</v>
      </c>
      <c r="AS51" s="61">
        <v>56534.514000000003</v>
      </c>
      <c r="AT51" s="61">
        <v>471</v>
      </c>
      <c r="AU51" s="61">
        <v>1474.6579999999999</v>
      </c>
      <c r="AV51" s="61">
        <v>32</v>
      </c>
      <c r="AW51" s="61">
        <v>10260.225</v>
      </c>
      <c r="AX51" s="61">
        <v>148760</v>
      </c>
      <c r="AY51" s="61">
        <v>1014756.249</v>
      </c>
      <c r="AZ51" s="61">
        <v>217</v>
      </c>
      <c r="BA51" s="61">
        <v>334869.62</v>
      </c>
      <c r="BB51" s="61">
        <v>3049</v>
      </c>
      <c r="BC51" s="61">
        <v>54021.904999999999</v>
      </c>
      <c r="BD51" s="61">
        <v>0</v>
      </c>
      <c r="BE51" s="61">
        <v>0</v>
      </c>
      <c r="BF51" s="61">
        <v>1180</v>
      </c>
      <c r="BG51" s="61">
        <v>8856.9140000000007</v>
      </c>
      <c r="BH51" s="61">
        <v>18657</v>
      </c>
      <c r="BI51" s="61">
        <v>322886.82699999999</v>
      </c>
      <c r="BJ51" s="61">
        <v>8330</v>
      </c>
      <c r="BK51" s="61">
        <v>106780.258</v>
      </c>
      <c r="BL51" s="61">
        <v>79658</v>
      </c>
      <c r="BM51" s="61">
        <v>1367883.9380000001</v>
      </c>
      <c r="BN51" s="61">
        <v>237</v>
      </c>
      <c r="BO51" s="61">
        <v>1155.3389999999999</v>
      </c>
      <c r="BP51" s="61">
        <v>40</v>
      </c>
      <c r="BQ51" s="61">
        <v>848.76900000000001</v>
      </c>
      <c r="BR51" s="61">
        <v>1159042</v>
      </c>
      <c r="BS51" s="61">
        <v>2106616.0499999998</v>
      </c>
      <c r="BT51" s="52"/>
      <c r="BU51" s="59">
        <v>105.2815309972742</v>
      </c>
      <c r="BV51" s="59">
        <v>103.81688420360445</v>
      </c>
    </row>
    <row r="52" spans="1:74" s="102" customFormat="1">
      <c r="A52" s="322" t="s">
        <v>602</v>
      </c>
      <c r="B52" s="68">
        <v>14866383</v>
      </c>
      <c r="C52" s="68">
        <v>188255315.53299999</v>
      </c>
      <c r="D52" s="68">
        <v>12159260</v>
      </c>
      <c r="E52" s="68">
        <v>152131836.289</v>
      </c>
      <c r="F52" s="68">
        <v>8208074</v>
      </c>
      <c r="G52" s="68">
        <v>106551940.881</v>
      </c>
      <c r="H52" s="68">
        <v>46085</v>
      </c>
      <c r="I52" s="68">
        <v>648003.42700000003</v>
      </c>
      <c r="J52" s="68">
        <v>1673357</v>
      </c>
      <c r="K52" s="68">
        <v>18561884.096999999</v>
      </c>
      <c r="L52" s="68">
        <v>2231744</v>
      </c>
      <c r="M52" s="68">
        <v>26370007.884</v>
      </c>
      <c r="N52" s="68">
        <v>0</v>
      </c>
      <c r="O52" s="68">
        <v>0</v>
      </c>
      <c r="P52" s="68">
        <v>22856</v>
      </c>
      <c r="Q52" s="68">
        <v>423351.20400000003</v>
      </c>
      <c r="R52" s="68">
        <v>551443</v>
      </c>
      <c r="S52" s="68">
        <v>23009904.991999999</v>
      </c>
      <c r="T52" s="68">
        <v>0</v>
      </c>
      <c r="U52" s="68">
        <v>0</v>
      </c>
      <c r="V52" s="68">
        <v>17699</v>
      </c>
      <c r="W52" s="68">
        <v>2354988.5809999998</v>
      </c>
      <c r="X52" s="68">
        <v>1672</v>
      </c>
      <c r="Y52" s="68">
        <v>46467.485000000001</v>
      </c>
      <c r="Z52" s="68">
        <v>306853</v>
      </c>
      <c r="AA52" s="68">
        <v>2907222.1630000002</v>
      </c>
      <c r="AB52" s="68">
        <v>1031</v>
      </c>
      <c r="AC52" s="68">
        <v>108862.942</v>
      </c>
      <c r="AD52" s="68">
        <v>0</v>
      </c>
      <c r="AE52" s="68">
        <v>0</v>
      </c>
      <c r="AF52" s="68">
        <v>729</v>
      </c>
      <c r="AG52" s="68">
        <v>97052.277000000002</v>
      </c>
      <c r="AH52" s="68">
        <v>37</v>
      </c>
      <c r="AI52" s="68">
        <v>581.66</v>
      </c>
      <c r="AJ52" s="68">
        <v>73</v>
      </c>
      <c r="AK52" s="68">
        <v>4353.4780000000001</v>
      </c>
      <c r="AL52" s="68">
        <v>208</v>
      </c>
      <c r="AM52" s="68">
        <v>74237.202999999994</v>
      </c>
      <c r="AN52" s="68">
        <v>0</v>
      </c>
      <c r="AO52" s="68">
        <v>0</v>
      </c>
      <c r="AP52" s="68">
        <v>1921</v>
      </c>
      <c r="AQ52" s="68">
        <v>197500.65299999999</v>
      </c>
      <c r="AR52" s="68">
        <v>1261</v>
      </c>
      <c r="AS52" s="68">
        <v>25283.928</v>
      </c>
      <c r="AT52" s="68">
        <v>488</v>
      </c>
      <c r="AU52" s="68">
        <v>1313.258</v>
      </c>
      <c r="AV52" s="68">
        <v>13</v>
      </c>
      <c r="AW52" s="68">
        <v>7326.0259999999998</v>
      </c>
      <c r="AX52" s="68">
        <v>271665</v>
      </c>
      <c r="AY52" s="68">
        <v>1334250.682</v>
      </c>
      <c r="AZ52" s="68">
        <v>468</v>
      </c>
      <c r="BA52" s="68">
        <v>405649.8</v>
      </c>
      <c r="BB52" s="68">
        <v>3509</v>
      </c>
      <c r="BC52" s="68">
        <v>61242.332000000002</v>
      </c>
      <c r="BD52" s="68">
        <v>0</v>
      </c>
      <c r="BE52" s="68">
        <v>0</v>
      </c>
      <c r="BF52" s="68">
        <v>136601</v>
      </c>
      <c r="BG52" s="68">
        <v>569034.97699999996</v>
      </c>
      <c r="BH52" s="68">
        <v>25167</v>
      </c>
      <c r="BI52" s="68">
        <v>415482.96500000003</v>
      </c>
      <c r="BJ52" s="68">
        <v>11333</v>
      </c>
      <c r="BK52" s="68">
        <v>163438.356</v>
      </c>
      <c r="BL52" s="68">
        <v>94510</v>
      </c>
      <c r="BM52" s="68">
        <v>1678623.65</v>
      </c>
      <c r="BN52" s="68">
        <v>289</v>
      </c>
      <c r="BO52" s="68">
        <v>1318.3030000000001</v>
      </c>
      <c r="BP52" s="68">
        <v>86</v>
      </c>
      <c r="BQ52" s="68">
        <v>2065.3029999999999</v>
      </c>
      <c r="BR52" s="68">
        <v>1257211</v>
      </c>
      <c r="BS52" s="68">
        <v>2233927.0260000001</v>
      </c>
      <c r="BT52" s="52"/>
      <c r="BU52" s="50">
        <v>107.76065486288053</v>
      </c>
      <c r="BV52" s="50">
        <v>106.17837291507712</v>
      </c>
    </row>
    <row r="53" spans="1:74" s="102" customFormat="1">
      <c r="A53" s="322" t="s">
        <v>603</v>
      </c>
      <c r="B53" s="52">
        <v>9953462</v>
      </c>
      <c r="C53" s="52">
        <v>127220332.274</v>
      </c>
      <c r="D53" s="52">
        <v>7667571</v>
      </c>
      <c r="E53" s="52">
        <v>98080824.825000003</v>
      </c>
      <c r="F53" s="52">
        <v>5152488</v>
      </c>
      <c r="G53" s="52">
        <v>68779196.054000005</v>
      </c>
      <c r="H53" s="52">
        <v>33876</v>
      </c>
      <c r="I53" s="52">
        <v>542406.41500000004</v>
      </c>
      <c r="J53" s="52">
        <v>971923</v>
      </c>
      <c r="K53" s="52">
        <v>10876829.927999999</v>
      </c>
      <c r="L53" s="52">
        <v>1509284</v>
      </c>
      <c r="M53" s="52">
        <v>17882392.427999999</v>
      </c>
      <c r="N53" s="52">
        <v>0</v>
      </c>
      <c r="O53" s="52">
        <v>0</v>
      </c>
      <c r="P53" s="52">
        <v>10571</v>
      </c>
      <c r="Q53" s="52">
        <v>172697.49299999999</v>
      </c>
      <c r="R53" s="52">
        <v>424749</v>
      </c>
      <c r="S53" s="52">
        <v>19094023.344000001</v>
      </c>
      <c r="T53" s="52">
        <v>0</v>
      </c>
      <c r="U53" s="52">
        <v>0</v>
      </c>
      <c r="V53" s="52">
        <v>10741</v>
      </c>
      <c r="W53" s="52">
        <v>1785897.3729999999</v>
      </c>
      <c r="X53" s="52">
        <v>866</v>
      </c>
      <c r="Y53" s="52">
        <v>6425.7349999999997</v>
      </c>
      <c r="Z53" s="52">
        <v>206722</v>
      </c>
      <c r="AA53" s="52">
        <v>2353720.1120000002</v>
      </c>
      <c r="AB53" s="52">
        <v>373</v>
      </c>
      <c r="AC53" s="52">
        <v>46037.381000000001</v>
      </c>
      <c r="AD53" s="52">
        <v>0</v>
      </c>
      <c r="AE53" s="52">
        <v>0</v>
      </c>
      <c r="AF53" s="52">
        <v>652</v>
      </c>
      <c r="AG53" s="52">
        <v>87227.997000000003</v>
      </c>
      <c r="AH53" s="52">
        <v>15</v>
      </c>
      <c r="AI53" s="52">
        <v>253.74</v>
      </c>
      <c r="AJ53" s="52">
        <v>280</v>
      </c>
      <c r="AK53" s="52">
        <v>5422.58</v>
      </c>
      <c r="AL53" s="52">
        <v>155</v>
      </c>
      <c r="AM53" s="52">
        <v>36735.714</v>
      </c>
      <c r="AN53" s="52">
        <v>0</v>
      </c>
      <c r="AO53" s="52">
        <v>0</v>
      </c>
      <c r="AP53" s="52">
        <v>505</v>
      </c>
      <c r="AQ53" s="52">
        <v>54599.385999999999</v>
      </c>
      <c r="AR53" s="52">
        <v>698</v>
      </c>
      <c r="AS53" s="52">
        <v>39160.788999999997</v>
      </c>
      <c r="AT53" s="52">
        <v>480</v>
      </c>
      <c r="AU53" s="52">
        <v>2010.7059999999999</v>
      </c>
      <c r="AV53" s="52">
        <v>26</v>
      </c>
      <c r="AW53" s="52">
        <v>9987.7829999999994</v>
      </c>
      <c r="AX53" s="52">
        <v>184529</v>
      </c>
      <c r="AY53" s="52">
        <v>835427.18799999997</v>
      </c>
      <c r="AZ53" s="52">
        <v>97</v>
      </c>
      <c r="BA53" s="52">
        <v>9549.92</v>
      </c>
      <c r="BB53" s="52">
        <v>2496</v>
      </c>
      <c r="BC53" s="52">
        <v>41483.862000000001</v>
      </c>
      <c r="BD53" s="52">
        <v>0</v>
      </c>
      <c r="BE53" s="52">
        <v>0</v>
      </c>
      <c r="BF53" s="52">
        <v>1072</v>
      </c>
      <c r="BG53" s="52">
        <v>10858.084000000001</v>
      </c>
      <c r="BH53" s="52">
        <v>14187</v>
      </c>
      <c r="BI53" s="52">
        <v>193233.595</v>
      </c>
      <c r="BJ53" s="52">
        <v>7877</v>
      </c>
      <c r="BK53" s="52">
        <v>125780.412</v>
      </c>
      <c r="BL53" s="52">
        <v>69898</v>
      </c>
      <c r="BM53" s="52">
        <v>1324580.281</v>
      </c>
      <c r="BN53" s="52">
        <v>160</v>
      </c>
      <c r="BO53" s="52">
        <v>836.75900000000001</v>
      </c>
      <c r="BP53" s="52">
        <v>30</v>
      </c>
      <c r="BQ53" s="52">
        <v>1484.2719999999999</v>
      </c>
      <c r="BR53" s="52">
        <v>1348712</v>
      </c>
      <c r="BS53" s="52">
        <v>2902072.943</v>
      </c>
      <c r="BT53" s="52"/>
      <c r="BU53" s="50">
        <v>107.75871093955107</v>
      </c>
      <c r="BV53" s="50">
        <v>105.25592841863617</v>
      </c>
    </row>
    <row r="54" spans="1:74" s="102" customFormat="1">
      <c r="A54" s="322" t="s">
        <v>604</v>
      </c>
      <c r="B54" s="52">
        <v>9840192</v>
      </c>
      <c r="C54" s="52">
        <v>111184372.96699999</v>
      </c>
      <c r="D54" s="52">
        <v>7311274</v>
      </c>
      <c r="E54" s="52">
        <v>86914335.495000005</v>
      </c>
      <c r="F54" s="52">
        <v>5227109</v>
      </c>
      <c r="G54" s="52">
        <v>64189779.435999997</v>
      </c>
      <c r="H54" s="52">
        <v>42266</v>
      </c>
      <c r="I54" s="52">
        <v>614367.01699999999</v>
      </c>
      <c r="J54" s="52">
        <v>993080</v>
      </c>
      <c r="K54" s="52">
        <v>10114354.687999999</v>
      </c>
      <c r="L54" s="52">
        <v>1048819</v>
      </c>
      <c r="M54" s="52">
        <v>11995834.354</v>
      </c>
      <c r="N54" s="52">
        <v>0</v>
      </c>
      <c r="O54" s="52">
        <v>0</v>
      </c>
      <c r="P54" s="52">
        <v>15634</v>
      </c>
      <c r="Q54" s="52">
        <v>203989.93799999999</v>
      </c>
      <c r="R54" s="52">
        <v>390128</v>
      </c>
      <c r="S54" s="52">
        <v>14503048.398</v>
      </c>
      <c r="T54" s="52">
        <v>0</v>
      </c>
      <c r="U54" s="52">
        <v>0</v>
      </c>
      <c r="V54" s="52">
        <v>18840</v>
      </c>
      <c r="W54" s="52">
        <v>1644275.73</v>
      </c>
      <c r="X54" s="52">
        <v>728</v>
      </c>
      <c r="Y54" s="52">
        <v>9377.7829999999994</v>
      </c>
      <c r="Z54" s="52">
        <v>190935</v>
      </c>
      <c r="AA54" s="52">
        <v>2265314.6860000002</v>
      </c>
      <c r="AB54" s="52">
        <v>233</v>
      </c>
      <c r="AC54" s="52">
        <v>32517.945</v>
      </c>
      <c r="AD54" s="52">
        <v>0</v>
      </c>
      <c r="AE54" s="52">
        <v>0</v>
      </c>
      <c r="AF54" s="52">
        <v>268</v>
      </c>
      <c r="AG54" s="52">
        <v>30646.616000000002</v>
      </c>
      <c r="AH54" s="52">
        <v>8</v>
      </c>
      <c r="AI54" s="52">
        <v>8042.68</v>
      </c>
      <c r="AJ54" s="52">
        <v>181</v>
      </c>
      <c r="AK54" s="52">
        <v>2335.04</v>
      </c>
      <c r="AL54" s="52">
        <v>94</v>
      </c>
      <c r="AM54" s="52">
        <v>28879.921999999999</v>
      </c>
      <c r="AN54" s="52">
        <v>0</v>
      </c>
      <c r="AO54" s="52">
        <v>0</v>
      </c>
      <c r="AP54" s="52">
        <v>502</v>
      </c>
      <c r="AQ54" s="52">
        <v>49952.813999999998</v>
      </c>
      <c r="AR54" s="52">
        <v>256</v>
      </c>
      <c r="AS54" s="52">
        <v>7795.6620000000003</v>
      </c>
      <c r="AT54" s="52">
        <v>292</v>
      </c>
      <c r="AU54" s="52">
        <v>1113.087</v>
      </c>
      <c r="AV54" s="52">
        <v>16</v>
      </c>
      <c r="AW54" s="52">
        <v>2472.8420000000001</v>
      </c>
      <c r="AX54" s="52">
        <v>131662</v>
      </c>
      <c r="AY54" s="52">
        <v>627576.22100000002</v>
      </c>
      <c r="AZ54" s="52">
        <v>42</v>
      </c>
      <c r="BA54" s="52">
        <v>5521.9</v>
      </c>
      <c r="BB54" s="52">
        <v>2488</v>
      </c>
      <c r="BC54" s="52">
        <v>38934.898999999998</v>
      </c>
      <c r="BD54" s="52">
        <v>0</v>
      </c>
      <c r="BE54" s="52">
        <v>0</v>
      </c>
      <c r="BF54" s="52">
        <v>1560</v>
      </c>
      <c r="BG54" s="52">
        <v>13565.46</v>
      </c>
      <c r="BH54" s="52">
        <v>19772</v>
      </c>
      <c r="BI54" s="52">
        <v>333806.22399999999</v>
      </c>
      <c r="BJ54" s="52">
        <v>7164</v>
      </c>
      <c r="BK54" s="52">
        <v>87229.982999999993</v>
      </c>
      <c r="BL54" s="52">
        <v>51602</v>
      </c>
      <c r="BM54" s="52">
        <v>836349.22199999995</v>
      </c>
      <c r="BN54" s="52">
        <v>145</v>
      </c>
      <c r="BO54" s="52">
        <v>765.52599999999995</v>
      </c>
      <c r="BP54" s="52">
        <v>9</v>
      </c>
      <c r="BQ54" s="52">
        <v>47.082000000000001</v>
      </c>
      <c r="BR54" s="52">
        <v>1696359</v>
      </c>
      <c r="BS54" s="52">
        <v>3536477.8119999999</v>
      </c>
      <c r="BT54" s="52"/>
      <c r="BU54" s="50">
        <v>106.98014426382355</v>
      </c>
      <c r="BV54" s="50">
        <v>104.68985018491436</v>
      </c>
    </row>
    <row r="55" spans="1:74" s="102" customFormat="1">
      <c r="A55" s="322" t="s">
        <v>605</v>
      </c>
      <c r="B55" s="52">
        <v>12426446</v>
      </c>
      <c r="C55" s="52">
        <v>175937736.45300001</v>
      </c>
      <c r="D55" s="52">
        <v>10997667</v>
      </c>
      <c r="E55" s="52">
        <v>136640549.25</v>
      </c>
      <c r="F55" s="52">
        <v>7753170</v>
      </c>
      <c r="G55" s="52">
        <v>99933692.930999994</v>
      </c>
      <c r="H55" s="52">
        <v>52989</v>
      </c>
      <c r="I55" s="52">
        <v>824568.45499999996</v>
      </c>
      <c r="J55" s="52">
        <v>1625305</v>
      </c>
      <c r="K55" s="52">
        <v>17388307.02</v>
      </c>
      <c r="L55" s="52">
        <v>1566203</v>
      </c>
      <c r="M55" s="52">
        <v>18493980.844000001</v>
      </c>
      <c r="N55" s="52">
        <v>0</v>
      </c>
      <c r="O55" s="52">
        <v>0</v>
      </c>
      <c r="P55" s="52">
        <v>22272</v>
      </c>
      <c r="Q55" s="52">
        <v>274703.598</v>
      </c>
      <c r="R55" s="52">
        <v>639514</v>
      </c>
      <c r="S55" s="52">
        <v>29128151.465999998</v>
      </c>
      <c r="T55" s="52">
        <v>0</v>
      </c>
      <c r="U55" s="52">
        <v>0</v>
      </c>
      <c r="V55" s="52">
        <v>15853</v>
      </c>
      <c r="W55" s="52">
        <v>2181220.4750000001</v>
      </c>
      <c r="X55" s="52">
        <v>3411</v>
      </c>
      <c r="Y55" s="52">
        <v>47732.896999999997</v>
      </c>
      <c r="Z55" s="52">
        <v>224448</v>
      </c>
      <c r="AA55" s="52">
        <v>2736878.2409999999</v>
      </c>
      <c r="AB55" s="52">
        <v>436</v>
      </c>
      <c r="AC55" s="52">
        <v>49700.436000000002</v>
      </c>
      <c r="AD55" s="52">
        <v>0</v>
      </c>
      <c r="AE55" s="52">
        <v>0</v>
      </c>
      <c r="AF55" s="52">
        <v>438</v>
      </c>
      <c r="AG55" s="52">
        <v>71162.138000000006</v>
      </c>
      <c r="AH55" s="52">
        <v>1</v>
      </c>
      <c r="AI55" s="52">
        <v>21.52</v>
      </c>
      <c r="AJ55" s="52">
        <v>252</v>
      </c>
      <c r="AK55" s="52">
        <v>11741.026</v>
      </c>
      <c r="AL55" s="52">
        <v>110</v>
      </c>
      <c r="AM55" s="52">
        <v>38760.663</v>
      </c>
      <c r="AN55" s="52">
        <v>0</v>
      </c>
      <c r="AO55" s="52">
        <v>0</v>
      </c>
      <c r="AP55" s="52">
        <v>1592</v>
      </c>
      <c r="AQ55" s="52">
        <v>197869.04699999999</v>
      </c>
      <c r="AR55" s="52">
        <v>1824</v>
      </c>
      <c r="AS55" s="52">
        <v>61733.858999999997</v>
      </c>
      <c r="AT55" s="52">
        <v>805</v>
      </c>
      <c r="AU55" s="52">
        <v>1351.5820000000001</v>
      </c>
      <c r="AV55" s="52">
        <v>52</v>
      </c>
      <c r="AW55" s="52">
        <v>13532.883</v>
      </c>
      <c r="AX55" s="52">
        <v>223888</v>
      </c>
      <c r="AY55" s="52">
        <v>1184756.575</v>
      </c>
      <c r="AZ55" s="52">
        <v>366</v>
      </c>
      <c r="BA55" s="52">
        <v>390835.07</v>
      </c>
      <c r="BB55" s="52">
        <v>2843</v>
      </c>
      <c r="BC55" s="52">
        <v>49180.129000000001</v>
      </c>
      <c r="BD55" s="52">
        <v>0</v>
      </c>
      <c r="BE55" s="52">
        <v>0</v>
      </c>
      <c r="BF55" s="52">
        <v>67424</v>
      </c>
      <c r="BG55" s="52">
        <v>271065.99599999998</v>
      </c>
      <c r="BH55" s="52">
        <v>29536</v>
      </c>
      <c r="BI55" s="52">
        <v>452013.16100000002</v>
      </c>
      <c r="BJ55" s="52">
        <v>9237</v>
      </c>
      <c r="BK55" s="52">
        <v>114065.568</v>
      </c>
      <c r="BL55" s="52">
        <v>84542</v>
      </c>
      <c r="BM55" s="52">
        <v>1811125.2509999999</v>
      </c>
      <c r="BN55" s="52">
        <v>226</v>
      </c>
      <c r="BO55" s="52">
        <v>1227.6010000000001</v>
      </c>
      <c r="BP55" s="52">
        <v>73</v>
      </c>
      <c r="BQ55" s="52">
        <v>8888.5390000000007</v>
      </c>
      <c r="BR55" s="52">
        <v>99636</v>
      </c>
      <c r="BS55" s="52">
        <v>199469.48199999999</v>
      </c>
      <c r="BT55" s="52"/>
      <c r="BU55" s="50">
        <v>106.18192277059077</v>
      </c>
      <c r="BV55" s="50">
        <v>104.60241505056847</v>
      </c>
    </row>
    <row r="56" spans="1:74" s="102" customFormat="1">
      <c r="A56" s="303" t="s">
        <v>606</v>
      </c>
      <c r="B56" s="61">
        <v>10666939</v>
      </c>
      <c r="C56" s="61">
        <v>173018137.79899999</v>
      </c>
      <c r="D56" s="61">
        <v>8978124</v>
      </c>
      <c r="E56" s="61">
        <v>121846812.59100001</v>
      </c>
      <c r="F56" s="61">
        <v>6245734</v>
      </c>
      <c r="G56" s="61">
        <v>88578189.609999999</v>
      </c>
      <c r="H56" s="61">
        <v>26284</v>
      </c>
      <c r="I56" s="61">
        <v>415543.21299999999</v>
      </c>
      <c r="J56" s="61">
        <v>1349129</v>
      </c>
      <c r="K56" s="61">
        <v>15828111.723999999</v>
      </c>
      <c r="L56" s="61">
        <v>1356977</v>
      </c>
      <c r="M56" s="61">
        <v>17024968.044</v>
      </c>
      <c r="N56" s="61">
        <v>0</v>
      </c>
      <c r="O56" s="61">
        <v>0</v>
      </c>
      <c r="P56" s="61">
        <v>30094</v>
      </c>
      <c r="Q56" s="61">
        <v>378270.489</v>
      </c>
      <c r="R56" s="61">
        <v>727603</v>
      </c>
      <c r="S56" s="61">
        <v>35104566.184</v>
      </c>
      <c r="T56" s="61">
        <v>0</v>
      </c>
      <c r="U56" s="61">
        <v>0</v>
      </c>
      <c r="V56" s="61">
        <v>31543</v>
      </c>
      <c r="W56" s="61">
        <v>3241256.8280000002</v>
      </c>
      <c r="X56" s="61">
        <v>2114</v>
      </c>
      <c r="Y56" s="61">
        <v>41425.370000000003</v>
      </c>
      <c r="Z56" s="61">
        <v>418325</v>
      </c>
      <c r="AA56" s="61">
        <v>5890819.4550000001</v>
      </c>
      <c r="AB56" s="61">
        <v>725</v>
      </c>
      <c r="AC56" s="61">
        <v>145416.54300000001</v>
      </c>
      <c r="AD56" s="61">
        <v>0</v>
      </c>
      <c r="AE56" s="61">
        <v>0</v>
      </c>
      <c r="AF56" s="61">
        <v>1022</v>
      </c>
      <c r="AG56" s="61">
        <v>54928.248</v>
      </c>
      <c r="AH56" s="61">
        <v>0</v>
      </c>
      <c r="AI56" s="61">
        <v>0</v>
      </c>
      <c r="AJ56" s="61">
        <v>85</v>
      </c>
      <c r="AK56" s="61">
        <v>10557.441999999999</v>
      </c>
      <c r="AL56" s="61">
        <v>229</v>
      </c>
      <c r="AM56" s="61">
        <v>125746.842</v>
      </c>
      <c r="AN56" s="61">
        <v>0</v>
      </c>
      <c r="AO56" s="61">
        <v>0</v>
      </c>
      <c r="AP56" s="61">
        <v>1099</v>
      </c>
      <c r="AQ56" s="61">
        <v>141297.106</v>
      </c>
      <c r="AR56" s="61">
        <v>436</v>
      </c>
      <c r="AS56" s="61">
        <v>11324.58</v>
      </c>
      <c r="AT56" s="61">
        <v>1109</v>
      </c>
      <c r="AU56" s="61">
        <v>3675.28</v>
      </c>
      <c r="AV56" s="61">
        <v>72</v>
      </c>
      <c r="AW56" s="61">
        <v>11753.183999999999</v>
      </c>
      <c r="AX56" s="61">
        <v>358251</v>
      </c>
      <c r="AY56" s="61">
        <v>2881471.5959999999</v>
      </c>
      <c r="AZ56" s="61">
        <v>679</v>
      </c>
      <c r="BA56" s="61">
        <v>648178.14</v>
      </c>
      <c r="BB56" s="61">
        <v>1034</v>
      </c>
      <c r="BC56" s="61">
        <v>18546.258000000002</v>
      </c>
      <c r="BD56" s="61">
        <v>0</v>
      </c>
      <c r="BE56" s="61">
        <v>0</v>
      </c>
      <c r="BF56" s="61">
        <v>648</v>
      </c>
      <c r="BG56" s="61">
        <v>9358.9419999999991</v>
      </c>
      <c r="BH56" s="61">
        <v>32659</v>
      </c>
      <c r="BI56" s="61">
        <v>682599.56900000002</v>
      </c>
      <c r="BJ56" s="61">
        <v>4331</v>
      </c>
      <c r="BK56" s="61">
        <v>59116.868000000002</v>
      </c>
      <c r="BL56" s="61">
        <v>76542</v>
      </c>
      <c r="BM56" s="61">
        <v>1710087.155</v>
      </c>
      <c r="BN56" s="61">
        <v>206</v>
      </c>
      <c r="BO56" s="61">
        <v>903.44299999999998</v>
      </c>
      <c r="BP56" s="61">
        <v>9</v>
      </c>
      <c r="BQ56" s="61">
        <v>25.686</v>
      </c>
      <c r="BR56" s="61">
        <v>0</v>
      </c>
      <c r="BS56" s="61">
        <v>0</v>
      </c>
      <c r="BT56" s="52"/>
      <c r="BU56" s="59">
        <v>109.59380197117913</v>
      </c>
      <c r="BV56" s="59">
        <v>107.97325488109098</v>
      </c>
    </row>
    <row r="57" spans="1:74">
      <c r="B57" s="80"/>
      <c r="BT57" s="256"/>
    </row>
  </sheetData>
  <customSheetViews>
    <customSheetView guid="{6F28069D-A7F4-41D2-AA1B-4487F97E36F1}" showPageBreaks="1" printArea="1" showRuler="0">
      <pageMargins left="0.39370078740157483" right="0.39370078740157483" top="0.98425196850393704" bottom="0" header="0.51181102362204722" footer="0.51181102362204722"/>
      <printOptions horizontalCentered="1"/>
      <pageSetup paperSize="8" scale="95" orientation="landscape" horizontalDpi="4294967292" r:id="rId1"/>
      <headerFooter alignWithMargins="0"/>
    </customSheetView>
  </customSheetViews>
  <mergeCells count="42">
    <mergeCell ref="AD3:AG3"/>
    <mergeCell ref="AF4:AG4"/>
    <mergeCell ref="T3:U4"/>
    <mergeCell ref="N3:O4"/>
    <mergeCell ref="P3:Q4"/>
    <mergeCell ref="V4:W4"/>
    <mergeCell ref="R3:S4"/>
    <mergeCell ref="AB4:AC4"/>
    <mergeCell ref="A3:A5"/>
    <mergeCell ref="B3:C4"/>
    <mergeCell ref="H3:I4"/>
    <mergeCell ref="L3:M4"/>
    <mergeCell ref="J3:K4"/>
    <mergeCell ref="BU3:BV4"/>
    <mergeCell ref="D3:E4"/>
    <mergeCell ref="F3:G4"/>
    <mergeCell ref="AT4:AU4"/>
    <mergeCell ref="X4:Y4"/>
    <mergeCell ref="Z4:AA4"/>
    <mergeCell ref="AD4:AE4"/>
    <mergeCell ref="V3:AC3"/>
    <mergeCell ref="AL4:AM4"/>
    <mergeCell ref="BL3:BM4"/>
    <mergeCell ref="AH4:AI4"/>
    <mergeCell ref="AJ4:AK4"/>
    <mergeCell ref="AH3:AK3"/>
    <mergeCell ref="AP3:AQ4"/>
    <mergeCell ref="AN3:AO4"/>
    <mergeCell ref="AL3:AM3"/>
    <mergeCell ref="AX4:AY4"/>
    <mergeCell ref="AR3:AS4"/>
    <mergeCell ref="BR3:BS4"/>
    <mergeCell ref="BD3:BE4"/>
    <mergeCell ref="BP3:BQ4"/>
    <mergeCell ref="BF3:BG4"/>
    <mergeCell ref="BH3:BI4"/>
    <mergeCell ref="AZ3:BA4"/>
    <mergeCell ref="BJ3:BK4"/>
    <mergeCell ref="BN3:BO4"/>
    <mergeCell ref="AT3:AY3"/>
    <mergeCell ref="BB3:BC4"/>
    <mergeCell ref="AV4:AW4"/>
  </mergeCells>
  <phoneticPr fontId="2"/>
  <printOptions horizontalCentered="1"/>
  <pageMargins left="0.39370078740157483" right="0.39370078740157483" top="0.59055118110236227" bottom="0" header="0.51181102362204722" footer="0.51181102362204722"/>
  <pageSetup paperSize="9" scale="61" fitToWidth="5" orientation="landscape" horizontalDpi="4294967292" r:id="rId2"/>
  <headerFooter alignWithMargins="0"/>
  <colBreaks count="4" manualBreakCount="4">
    <brk id="13" max="56" man="1"/>
    <brk id="29" max="56" man="1"/>
    <brk id="45" max="56" man="1"/>
    <brk id="63"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1"/>
  <dimension ref="A1:DG57"/>
  <sheetViews>
    <sheetView zoomScale="70" zoomScaleNormal="70" workbookViewId="0">
      <pane xSplit="1" ySplit="10" topLeftCell="B11" activePane="bottomRight" state="frozen"/>
      <selection sqref="A1:R1"/>
      <selection pane="topRight" sqref="A1:R1"/>
      <selection pane="bottomLeft" sqref="A1:R1"/>
      <selection pane="bottomRight"/>
    </sheetView>
  </sheetViews>
  <sheetFormatPr defaultColWidth="9" defaultRowHeight="13"/>
  <cols>
    <col min="1" max="1" width="13.453125" style="301" customWidth="1"/>
    <col min="2" max="2" width="14.7265625" style="300" customWidth="1"/>
    <col min="3" max="3" width="16.08984375" style="300" bestFit="1" customWidth="1"/>
    <col min="4" max="4" width="14.7265625" style="300" customWidth="1"/>
    <col min="5" max="5" width="16.08984375" style="300" bestFit="1" customWidth="1"/>
    <col min="6" max="6" width="14.7265625" style="300" customWidth="1"/>
    <col min="7" max="7" width="16.08984375" style="300" bestFit="1" customWidth="1"/>
    <col min="8" max="9" width="14.7265625" style="300" customWidth="1"/>
    <col min="10" max="15" width="14.7265625" style="299" customWidth="1"/>
    <col min="16" max="19" width="26.08984375" style="299" hidden="1" customWidth="1"/>
    <col min="20" max="35" width="12" style="299" customWidth="1"/>
    <col min="36" max="39" width="11.6328125" style="299" customWidth="1"/>
    <col min="40" max="49" width="11.7265625" style="299" customWidth="1"/>
    <col min="50" max="50" width="10.6328125" style="299" customWidth="1"/>
    <col min="51" max="51" width="2.453125" style="299" customWidth="1"/>
    <col min="52" max="53" width="10.6328125" style="299" customWidth="1"/>
    <col min="54" max="111" width="9" style="299"/>
    <col min="112" max="16384" width="9" style="300"/>
  </cols>
  <sheetData>
    <row r="1" spans="1:111" ht="24" customHeight="1">
      <c r="A1" s="297" t="s">
        <v>431</v>
      </c>
      <c r="B1" s="298"/>
      <c r="C1" s="298"/>
      <c r="D1" s="298"/>
      <c r="E1" s="298"/>
      <c r="F1" s="298"/>
      <c r="G1" s="298"/>
      <c r="H1" s="298"/>
      <c r="I1" s="298"/>
      <c r="J1" s="298"/>
      <c r="K1" s="298"/>
      <c r="L1" s="298"/>
      <c r="M1" s="298"/>
      <c r="N1" s="298"/>
      <c r="O1" s="298"/>
      <c r="P1" s="481" t="s">
        <v>151</v>
      </c>
      <c r="Q1" s="482"/>
      <c r="R1" s="482"/>
      <c r="S1" s="482"/>
      <c r="T1" s="483"/>
      <c r="U1" s="483"/>
      <c r="V1" s="483"/>
      <c r="W1" s="483"/>
      <c r="X1" s="483"/>
      <c r="Y1" s="483"/>
      <c r="Z1" s="483"/>
    </row>
    <row r="2" spans="1:111" ht="21.25" customHeight="1">
      <c r="O2" s="8" t="s">
        <v>702</v>
      </c>
      <c r="S2" s="8" t="s">
        <v>708</v>
      </c>
    </row>
    <row r="3" spans="1:111" s="302" customFormat="1" ht="21.25" customHeight="1">
      <c r="A3" s="835" t="s">
        <v>136</v>
      </c>
      <c r="B3" s="828" t="s">
        <v>409</v>
      </c>
      <c r="C3" s="829"/>
      <c r="D3" s="829"/>
      <c r="E3" s="829"/>
      <c r="F3" s="829"/>
      <c r="G3" s="829"/>
      <c r="H3" s="829"/>
      <c r="I3" s="829"/>
      <c r="J3" s="829"/>
      <c r="K3" s="829"/>
      <c r="L3" s="829"/>
      <c r="M3" s="829"/>
      <c r="N3" s="829"/>
      <c r="O3" s="830"/>
      <c r="P3" s="818" t="s">
        <v>137</v>
      </c>
      <c r="Q3" s="819"/>
      <c r="R3" s="819"/>
      <c r="S3" s="820"/>
    </row>
    <row r="4" spans="1:111" s="302" customFormat="1" ht="19" customHeight="1">
      <c r="A4" s="761"/>
      <c r="B4" s="763" t="s">
        <v>424</v>
      </c>
      <c r="C4" s="836"/>
      <c r="D4" s="831" t="s">
        <v>425</v>
      </c>
      <c r="E4" s="832"/>
      <c r="F4" s="831" t="s">
        <v>426</v>
      </c>
      <c r="G4" s="832"/>
      <c r="H4" s="831" t="s">
        <v>427</v>
      </c>
      <c r="I4" s="832"/>
      <c r="J4" s="831" t="s">
        <v>428</v>
      </c>
      <c r="K4" s="832"/>
      <c r="L4" s="837" t="s">
        <v>407</v>
      </c>
      <c r="M4" s="838"/>
      <c r="N4" s="838"/>
      <c r="O4" s="839"/>
      <c r="P4" s="821"/>
      <c r="Q4" s="822"/>
      <c r="R4" s="822"/>
      <c r="S4" s="823"/>
    </row>
    <row r="5" spans="1:111" s="302" customFormat="1" ht="19" customHeight="1">
      <c r="A5" s="761"/>
      <c r="B5" s="824"/>
      <c r="C5" s="825"/>
      <c r="D5" s="833"/>
      <c r="E5" s="834"/>
      <c r="F5" s="833"/>
      <c r="G5" s="834"/>
      <c r="H5" s="833"/>
      <c r="I5" s="834"/>
      <c r="J5" s="833"/>
      <c r="K5" s="834"/>
      <c r="L5" s="826" t="s">
        <v>239</v>
      </c>
      <c r="M5" s="827"/>
      <c r="N5" s="824" t="s">
        <v>410</v>
      </c>
      <c r="O5" s="825"/>
      <c r="P5" s="826" t="s">
        <v>239</v>
      </c>
      <c r="Q5" s="827"/>
      <c r="R5" s="826" t="s">
        <v>138</v>
      </c>
      <c r="S5" s="827"/>
    </row>
    <row r="6" spans="1:111" s="305" customFormat="1" ht="18" customHeight="1">
      <c r="A6" s="762"/>
      <c r="B6" s="304" t="s">
        <v>1</v>
      </c>
      <c r="C6" s="304" t="s">
        <v>2</v>
      </c>
      <c r="D6" s="304" t="s">
        <v>1</v>
      </c>
      <c r="E6" s="304" t="s">
        <v>2</v>
      </c>
      <c r="F6" s="304" t="s">
        <v>1</v>
      </c>
      <c r="G6" s="304" t="s">
        <v>2</v>
      </c>
      <c r="H6" s="304" t="s">
        <v>1</v>
      </c>
      <c r="I6" s="304" t="s">
        <v>2</v>
      </c>
      <c r="J6" s="304" t="s">
        <v>1</v>
      </c>
      <c r="K6" s="304" t="s">
        <v>2</v>
      </c>
      <c r="L6" s="304" t="s">
        <v>1</v>
      </c>
      <c r="M6" s="304" t="s">
        <v>2</v>
      </c>
      <c r="N6" s="304" t="s">
        <v>1</v>
      </c>
      <c r="O6" s="304" t="s">
        <v>2</v>
      </c>
      <c r="P6" s="304" t="s">
        <v>1</v>
      </c>
      <c r="Q6" s="304" t="s">
        <v>2</v>
      </c>
      <c r="R6" s="304" t="s">
        <v>1</v>
      </c>
      <c r="S6" s="304" t="s">
        <v>2</v>
      </c>
    </row>
    <row r="7" spans="1:111">
      <c r="A7" s="9"/>
      <c r="B7" s="306" t="s">
        <v>522</v>
      </c>
      <c r="C7" s="307" t="s">
        <v>524</v>
      </c>
      <c r="D7" s="306" t="s">
        <v>522</v>
      </c>
      <c r="E7" s="307" t="s">
        <v>524</v>
      </c>
      <c r="F7" s="306" t="s">
        <v>522</v>
      </c>
      <c r="G7" s="307" t="s">
        <v>524</v>
      </c>
      <c r="H7" s="306" t="s">
        <v>522</v>
      </c>
      <c r="I7" s="307" t="s">
        <v>524</v>
      </c>
      <c r="J7" s="306" t="s">
        <v>522</v>
      </c>
      <c r="K7" s="307" t="s">
        <v>524</v>
      </c>
      <c r="L7" s="306" t="s">
        <v>522</v>
      </c>
      <c r="M7" s="307" t="s">
        <v>524</v>
      </c>
      <c r="N7" s="306" t="s">
        <v>522</v>
      </c>
      <c r="O7" s="307" t="s">
        <v>524</v>
      </c>
      <c r="P7" s="306" t="s">
        <v>522</v>
      </c>
      <c r="Q7" s="307" t="s">
        <v>524</v>
      </c>
      <c r="R7" s="306" t="s">
        <v>522</v>
      </c>
      <c r="S7" s="307" t="s">
        <v>524</v>
      </c>
    </row>
    <row r="8" spans="1:111" s="311" customFormat="1" ht="18" customHeight="1">
      <c r="A8" s="153" t="s">
        <v>703</v>
      </c>
      <c r="B8" s="308">
        <v>452362303</v>
      </c>
      <c r="C8" s="309">
        <v>5008213298.0369997</v>
      </c>
      <c r="D8" s="308">
        <v>277438266</v>
      </c>
      <c r="E8" s="309">
        <v>2769717964.7719998</v>
      </c>
      <c r="F8" s="308">
        <v>106432147</v>
      </c>
      <c r="G8" s="310">
        <v>997858957.03400004</v>
      </c>
      <c r="H8" s="308">
        <v>36731393</v>
      </c>
      <c r="I8" s="309">
        <v>574719201.903</v>
      </c>
      <c r="J8" s="308">
        <v>18429641</v>
      </c>
      <c r="K8" s="310">
        <v>295586069.75800002</v>
      </c>
      <c r="L8" s="308">
        <v>8316488</v>
      </c>
      <c r="M8" s="310">
        <v>143263997.956</v>
      </c>
      <c r="N8" s="310">
        <v>27407020</v>
      </c>
      <c r="O8" s="308">
        <v>535701883.046</v>
      </c>
      <c r="P8" s="310">
        <v>572232</v>
      </c>
      <c r="Q8" s="310">
        <v>13042113.9</v>
      </c>
      <c r="R8" s="310">
        <v>4015272</v>
      </c>
      <c r="S8" s="308">
        <v>120746522.596</v>
      </c>
      <c r="T8" s="299"/>
      <c r="U8" s="299"/>
      <c r="V8" s="299"/>
      <c r="W8" s="299"/>
      <c r="X8" s="299"/>
      <c r="Y8" s="299"/>
      <c r="Z8" s="299"/>
      <c r="AA8" s="299"/>
      <c r="AB8" s="299"/>
      <c r="AC8" s="299"/>
      <c r="AD8" s="299"/>
      <c r="AE8" s="299"/>
      <c r="AF8" s="299"/>
      <c r="AG8" s="299"/>
      <c r="AH8" s="299"/>
      <c r="AI8" s="299"/>
      <c r="AJ8" s="299"/>
      <c r="AK8" s="299"/>
      <c r="AL8" s="299"/>
      <c r="AM8" s="299"/>
      <c r="AN8" s="299"/>
      <c r="AO8" s="299"/>
      <c r="AP8" s="299"/>
      <c r="AQ8" s="299"/>
      <c r="AR8" s="299"/>
      <c r="AS8" s="299"/>
      <c r="AT8" s="299"/>
      <c r="AU8" s="299"/>
      <c r="AV8" s="299"/>
      <c r="AW8" s="299"/>
      <c r="AX8" s="299"/>
      <c r="AY8" s="299"/>
      <c r="AZ8" s="299"/>
      <c r="BA8" s="299"/>
      <c r="BB8" s="299"/>
      <c r="BC8" s="299"/>
      <c r="BD8" s="299"/>
      <c r="BE8" s="299"/>
      <c r="BF8" s="299"/>
      <c r="BG8" s="299"/>
      <c r="BH8" s="299"/>
      <c r="BI8" s="299"/>
      <c r="BJ8" s="299"/>
      <c r="BK8" s="299"/>
      <c r="BL8" s="299"/>
      <c r="BM8" s="299"/>
      <c r="BN8" s="299"/>
      <c r="BO8" s="299"/>
      <c r="BP8" s="299"/>
      <c r="BQ8" s="299"/>
      <c r="BR8" s="299"/>
      <c r="BS8" s="299"/>
      <c r="BT8" s="299"/>
      <c r="BU8" s="299"/>
      <c r="BV8" s="299"/>
      <c r="BW8" s="299"/>
      <c r="BX8" s="299"/>
      <c r="BY8" s="299"/>
      <c r="BZ8" s="299"/>
      <c r="CA8" s="299"/>
      <c r="CB8" s="299"/>
      <c r="CC8" s="299"/>
      <c r="CD8" s="299"/>
      <c r="CE8" s="299"/>
      <c r="CF8" s="299"/>
      <c r="CG8" s="299"/>
      <c r="CH8" s="299"/>
      <c r="CI8" s="299"/>
      <c r="CJ8" s="299"/>
      <c r="CK8" s="299"/>
      <c r="CL8" s="299"/>
      <c r="CM8" s="299"/>
      <c r="CN8" s="299"/>
      <c r="CO8" s="299"/>
      <c r="CP8" s="299"/>
      <c r="CQ8" s="299"/>
      <c r="CR8" s="299"/>
      <c r="CS8" s="299"/>
      <c r="CT8" s="299"/>
      <c r="CU8" s="299"/>
      <c r="CV8" s="299"/>
      <c r="CW8" s="299"/>
      <c r="CX8" s="299"/>
      <c r="CY8" s="299"/>
      <c r="CZ8" s="299"/>
      <c r="DA8" s="299"/>
      <c r="DB8" s="299"/>
      <c r="DC8" s="299"/>
      <c r="DD8" s="299"/>
      <c r="DE8" s="299"/>
      <c r="DF8" s="299"/>
      <c r="DG8" s="299"/>
    </row>
    <row r="9" spans="1:111" s="311" customFormat="1" ht="18" customHeight="1">
      <c r="A9" s="153" t="s">
        <v>704</v>
      </c>
      <c r="B9" s="308">
        <v>421001684</v>
      </c>
      <c r="C9" s="309">
        <v>4980471523.8280001</v>
      </c>
      <c r="D9" s="308">
        <v>243150938</v>
      </c>
      <c r="E9" s="309">
        <v>2613393103.152</v>
      </c>
      <c r="F9" s="308">
        <v>77879759</v>
      </c>
      <c r="G9" s="310">
        <v>815991100.41600001</v>
      </c>
      <c r="H9" s="308">
        <v>35515812</v>
      </c>
      <c r="I9" s="309">
        <v>569990611.96800005</v>
      </c>
      <c r="J9" s="308">
        <v>16547025</v>
      </c>
      <c r="K9" s="310">
        <v>275299270.51899999</v>
      </c>
      <c r="L9" s="308">
        <v>8556342</v>
      </c>
      <c r="M9" s="310">
        <v>152217713.18200001</v>
      </c>
      <c r="N9" s="310">
        <v>28559005</v>
      </c>
      <c r="O9" s="308">
        <v>569284023.92400002</v>
      </c>
      <c r="P9" s="310">
        <v>591298</v>
      </c>
      <c r="Q9" s="310">
        <v>13336592.422</v>
      </c>
      <c r="R9" s="310">
        <v>4094921</v>
      </c>
      <c r="S9" s="308">
        <v>120526475.16500001</v>
      </c>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9"/>
      <c r="AV9" s="299"/>
      <c r="AW9" s="299"/>
      <c r="AX9" s="299"/>
      <c r="AY9" s="299"/>
      <c r="AZ9" s="299"/>
      <c r="BA9" s="299"/>
      <c r="BB9" s="299"/>
      <c r="BC9" s="299"/>
      <c r="BD9" s="299"/>
      <c r="BE9" s="299"/>
      <c r="BF9" s="299"/>
      <c r="BG9" s="299"/>
      <c r="BH9" s="299"/>
      <c r="BI9" s="299"/>
      <c r="BJ9" s="299"/>
      <c r="BK9" s="299"/>
      <c r="BL9" s="299"/>
      <c r="BM9" s="299"/>
      <c r="BN9" s="299"/>
      <c r="BO9" s="299"/>
      <c r="BP9" s="299"/>
      <c r="BQ9" s="299"/>
      <c r="BR9" s="299"/>
      <c r="BS9" s="299"/>
      <c r="BT9" s="299"/>
      <c r="BU9" s="299"/>
      <c r="BV9" s="299"/>
      <c r="BW9" s="299"/>
      <c r="BX9" s="299"/>
      <c r="BY9" s="299"/>
      <c r="BZ9" s="299"/>
      <c r="CA9" s="299"/>
      <c r="CB9" s="299"/>
      <c r="CC9" s="299"/>
      <c r="CD9" s="299"/>
      <c r="CE9" s="299"/>
      <c r="CF9" s="299"/>
      <c r="CG9" s="299"/>
      <c r="CH9" s="299"/>
      <c r="CI9" s="299"/>
      <c r="CJ9" s="299"/>
      <c r="CK9" s="299"/>
      <c r="CL9" s="299"/>
      <c r="CM9" s="299"/>
      <c r="CN9" s="299"/>
      <c r="CO9" s="299"/>
      <c r="CP9" s="299"/>
      <c r="CQ9" s="299"/>
      <c r="CR9" s="299"/>
      <c r="CS9" s="299"/>
      <c r="CT9" s="299"/>
      <c r="CU9" s="299"/>
      <c r="CV9" s="299"/>
      <c r="CW9" s="299"/>
      <c r="CX9" s="299"/>
      <c r="CY9" s="299"/>
      <c r="CZ9" s="299"/>
      <c r="DA9" s="299"/>
      <c r="DB9" s="299"/>
      <c r="DC9" s="299"/>
      <c r="DD9" s="299"/>
      <c r="DE9" s="299"/>
      <c r="DF9" s="299"/>
      <c r="DG9" s="299"/>
    </row>
    <row r="10" spans="1:111" s="311" customFormat="1" ht="18" customHeight="1">
      <c r="A10" s="158" t="s">
        <v>705</v>
      </c>
      <c r="B10" s="312">
        <v>452113440</v>
      </c>
      <c r="C10" s="313">
        <v>5406140020.7729998</v>
      </c>
      <c r="D10" s="312">
        <v>259939000</v>
      </c>
      <c r="E10" s="313">
        <v>2787580758.0149999</v>
      </c>
      <c r="F10" s="312">
        <v>89713521</v>
      </c>
      <c r="G10" s="314">
        <v>966585173.69000006</v>
      </c>
      <c r="H10" s="312">
        <v>37584423</v>
      </c>
      <c r="I10" s="313">
        <v>601385323.71899998</v>
      </c>
      <c r="J10" s="312">
        <v>16769245</v>
      </c>
      <c r="K10" s="314">
        <v>273012596.27100003</v>
      </c>
      <c r="L10" s="312">
        <v>9430597</v>
      </c>
      <c r="M10" s="314">
        <v>169181378.52000001</v>
      </c>
      <c r="N10" s="314">
        <v>31342476</v>
      </c>
      <c r="O10" s="312">
        <v>627332362.62899995</v>
      </c>
      <c r="P10" s="314">
        <v>0</v>
      </c>
      <c r="Q10" s="314">
        <v>0</v>
      </c>
      <c r="R10" s="314">
        <v>-1</v>
      </c>
      <c r="S10" s="312">
        <v>-2.7360000000000002</v>
      </c>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c r="AU10" s="299"/>
      <c r="AV10" s="299"/>
      <c r="AW10" s="299"/>
      <c r="AX10" s="299"/>
      <c r="AY10" s="299"/>
      <c r="AZ10" s="299"/>
      <c r="BA10" s="299"/>
      <c r="BB10" s="299"/>
      <c r="BC10" s="299"/>
      <c r="BD10" s="299"/>
      <c r="BE10" s="299"/>
      <c r="BF10" s="299"/>
      <c r="BG10" s="299"/>
      <c r="BH10" s="299"/>
      <c r="BI10" s="299"/>
      <c r="BJ10" s="299"/>
      <c r="BK10" s="299"/>
      <c r="BL10" s="299"/>
      <c r="BM10" s="299"/>
      <c r="BN10" s="299"/>
      <c r="BO10" s="299"/>
      <c r="BP10" s="299"/>
      <c r="BQ10" s="299"/>
      <c r="BR10" s="299"/>
      <c r="BS10" s="299"/>
      <c r="BT10" s="299"/>
      <c r="BU10" s="299"/>
      <c r="BV10" s="299"/>
      <c r="BW10" s="299"/>
      <c r="BX10" s="299"/>
      <c r="BY10" s="299"/>
      <c r="BZ10" s="299"/>
      <c r="CA10" s="299"/>
      <c r="CB10" s="299"/>
      <c r="CC10" s="299"/>
      <c r="CD10" s="299"/>
      <c r="CE10" s="299"/>
      <c r="CF10" s="299"/>
      <c r="CG10" s="299"/>
      <c r="CH10" s="299"/>
      <c r="CI10" s="299"/>
      <c r="CJ10" s="299"/>
      <c r="CK10" s="299"/>
      <c r="CL10" s="299"/>
      <c r="CM10" s="299"/>
      <c r="CN10" s="299"/>
      <c r="CO10" s="299"/>
      <c r="CP10" s="299"/>
      <c r="CQ10" s="299"/>
      <c r="CR10" s="299"/>
      <c r="CS10" s="299"/>
      <c r="CT10" s="299"/>
      <c r="CU10" s="299"/>
      <c r="CV10" s="299"/>
      <c r="CW10" s="299"/>
      <c r="CX10" s="299"/>
      <c r="CY10" s="299"/>
      <c r="CZ10" s="299"/>
      <c r="DA10" s="299"/>
      <c r="DB10" s="299"/>
      <c r="DC10" s="299"/>
      <c r="DD10" s="299"/>
      <c r="DE10" s="299"/>
      <c r="DF10" s="299"/>
      <c r="DG10" s="299"/>
    </row>
    <row r="11" spans="1:111" s="317" customFormat="1" ht="15.75" customHeight="1">
      <c r="A11" s="315" t="s">
        <v>560</v>
      </c>
      <c r="B11" s="316">
        <v>16283546</v>
      </c>
      <c r="C11" s="316">
        <v>230999336.67699999</v>
      </c>
      <c r="D11" s="316">
        <v>9317835</v>
      </c>
      <c r="E11" s="316">
        <v>117204062.382</v>
      </c>
      <c r="F11" s="316">
        <v>2946221</v>
      </c>
      <c r="G11" s="316">
        <v>33454829.583000001</v>
      </c>
      <c r="H11" s="316">
        <v>1675779</v>
      </c>
      <c r="I11" s="316">
        <v>32071207.592999998</v>
      </c>
      <c r="J11" s="316">
        <v>787072</v>
      </c>
      <c r="K11" s="316">
        <v>14177467.653999999</v>
      </c>
      <c r="L11" s="316">
        <v>351594</v>
      </c>
      <c r="M11" s="316">
        <v>7588245.1409999998</v>
      </c>
      <c r="N11" s="316">
        <v>1351180</v>
      </c>
      <c r="O11" s="316">
        <v>30200963.905999999</v>
      </c>
      <c r="P11" s="316">
        <v>0</v>
      </c>
      <c r="Q11" s="316">
        <v>0</v>
      </c>
      <c r="R11" s="316">
        <v>-1</v>
      </c>
      <c r="S11" s="316">
        <v>-2.7360000000000002</v>
      </c>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c r="AU11" s="299"/>
      <c r="AV11" s="299"/>
      <c r="AW11" s="299"/>
      <c r="AX11" s="299"/>
      <c r="AY11" s="299"/>
      <c r="AZ11" s="299"/>
      <c r="BA11" s="299"/>
      <c r="BB11" s="299"/>
      <c r="BC11" s="299"/>
      <c r="BD11" s="299"/>
      <c r="BE11" s="299"/>
      <c r="BF11" s="299"/>
      <c r="BG11" s="299"/>
      <c r="BH11" s="299"/>
      <c r="BI11" s="299"/>
      <c r="BJ11" s="299"/>
      <c r="BK11" s="299"/>
      <c r="BL11" s="299"/>
      <c r="BM11" s="299"/>
      <c r="BN11" s="299"/>
      <c r="BO11" s="299"/>
      <c r="BP11" s="299"/>
      <c r="BQ11" s="299"/>
      <c r="BR11" s="299"/>
      <c r="BS11" s="299"/>
      <c r="BT11" s="299"/>
      <c r="BU11" s="299"/>
      <c r="BV11" s="299"/>
      <c r="BW11" s="299"/>
      <c r="BX11" s="299"/>
      <c r="BY11" s="299"/>
      <c r="BZ11" s="299"/>
      <c r="CA11" s="299"/>
      <c r="CB11" s="299"/>
      <c r="CC11" s="299"/>
      <c r="CD11" s="299"/>
      <c r="CE11" s="299"/>
      <c r="CF11" s="299"/>
      <c r="CG11" s="299"/>
      <c r="CH11" s="299"/>
      <c r="CI11" s="299"/>
      <c r="CJ11" s="299"/>
      <c r="CK11" s="299"/>
      <c r="CL11" s="299"/>
      <c r="CM11" s="299"/>
      <c r="CN11" s="299"/>
      <c r="CO11" s="299"/>
      <c r="CP11" s="299"/>
      <c r="CQ11" s="299"/>
      <c r="CR11" s="299"/>
      <c r="CS11" s="299"/>
      <c r="CT11" s="299"/>
      <c r="CU11" s="299"/>
      <c r="CV11" s="299"/>
      <c r="CW11" s="299"/>
      <c r="CX11" s="299"/>
      <c r="CY11" s="299"/>
      <c r="CZ11" s="299"/>
      <c r="DA11" s="299"/>
      <c r="DB11" s="299"/>
      <c r="DC11" s="299"/>
      <c r="DD11" s="299"/>
      <c r="DE11" s="299"/>
      <c r="DF11" s="299"/>
      <c r="DG11" s="299"/>
    </row>
    <row r="12" spans="1:111" s="317" customFormat="1" ht="15.75" customHeight="1">
      <c r="A12" s="315" t="s">
        <v>561</v>
      </c>
      <c r="B12" s="316">
        <v>4304294</v>
      </c>
      <c r="C12" s="316">
        <v>51000582.395999998</v>
      </c>
      <c r="D12" s="316">
        <v>2208414</v>
      </c>
      <c r="E12" s="316">
        <v>24239356.285</v>
      </c>
      <c r="F12" s="316">
        <v>856055</v>
      </c>
      <c r="G12" s="316">
        <v>7377287.5549999997</v>
      </c>
      <c r="H12" s="316">
        <v>419737</v>
      </c>
      <c r="I12" s="316">
        <v>6079939.4879999999</v>
      </c>
      <c r="J12" s="316">
        <v>220427</v>
      </c>
      <c r="K12" s="316">
        <v>3438827.8360000001</v>
      </c>
      <c r="L12" s="316">
        <v>70886</v>
      </c>
      <c r="M12" s="316">
        <v>1203193.2120000001</v>
      </c>
      <c r="N12" s="316">
        <v>396327</v>
      </c>
      <c r="O12" s="316">
        <v>7069304.6179999998</v>
      </c>
      <c r="P12" s="316">
        <v>0</v>
      </c>
      <c r="Q12" s="316">
        <v>0</v>
      </c>
      <c r="R12" s="316">
        <v>0</v>
      </c>
      <c r="S12" s="316">
        <v>0</v>
      </c>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R12" s="299"/>
      <c r="AS12" s="299"/>
      <c r="AT12" s="299"/>
      <c r="AU12" s="299"/>
      <c r="AV12" s="299"/>
      <c r="AW12" s="299"/>
      <c r="AX12" s="299"/>
      <c r="AY12" s="299"/>
      <c r="AZ12" s="299"/>
      <c r="BA12" s="299"/>
      <c r="BB12" s="299"/>
      <c r="BC12" s="299"/>
      <c r="BD12" s="299"/>
      <c r="BE12" s="299"/>
      <c r="BF12" s="299"/>
      <c r="BG12" s="299"/>
      <c r="BH12" s="299"/>
      <c r="BI12" s="299"/>
      <c r="BJ12" s="299"/>
      <c r="BK12" s="299"/>
      <c r="BL12" s="299"/>
      <c r="BM12" s="299"/>
      <c r="BN12" s="299"/>
      <c r="BO12" s="299"/>
      <c r="BP12" s="299"/>
      <c r="BQ12" s="299"/>
      <c r="BR12" s="299"/>
      <c r="BS12" s="299"/>
      <c r="BT12" s="299"/>
      <c r="BU12" s="299"/>
      <c r="BV12" s="299"/>
      <c r="BW12" s="299"/>
      <c r="BX12" s="299"/>
      <c r="BY12" s="299"/>
      <c r="BZ12" s="299"/>
      <c r="CA12" s="299"/>
      <c r="CB12" s="299"/>
      <c r="CC12" s="299"/>
      <c r="CD12" s="299"/>
      <c r="CE12" s="299"/>
      <c r="CF12" s="299"/>
      <c r="CG12" s="299"/>
      <c r="CH12" s="299"/>
      <c r="CI12" s="299"/>
      <c r="CJ12" s="299"/>
      <c r="CK12" s="299"/>
      <c r="CL12" s="299"/>
      <c r="CM12" s="299"/>
      <c r="CN12" s="299"/>
      <c r="CO12" s="299"/>
      <c r="CP12" s="299"/>
      <c r="CQ12" s="299"/>
      <c r="CR12" s="299"/>
      <c r="CS12" s="299"/>
      <c r="CT12" s="299"/>
      <c r="CU12" s="299"/>
      <c r="CV12" s="299"/>
      <c r="CW12" s="299"/>
      <c r="CX12" s="299"/>
      <c r="CY12" s="299"/>
      <c r="CZ12" s="299"/>
      <c r="DA12" s="299"/>
      <c r="DB12" s="299"/>
      <c r="DC12" s="299"/>
      <c r="DD12" s="299"/>
      <c r="DE12" s="299"/>
      <c r="DF12" s="299"/>
      <c r="DG12" s="299"/>
    </row>
    <row r="13" spans="1:111" s="317" customFormat="1" ht="15.75" customHeight="1">
      <c r="A13" s="315" t="s">
        <v>562</v>
      </c>
      <c r="B13" s="316">
        <v>4260140</v>
      </c>
      <c r="C13" s="316">
        <v>49502021.247000001</v>
      </c>
      <c r="D13" s="316">
        <v>2078891</v>
      </c>
      <c r="E13" s="316">
        <v>24118872.138</v>
      </c>
      <c r="F13" s="316">
        <v>793143</v>
      </c>
      <c r="G13" s="316">
        <v>8034060.0719999997</v>
      </c>
      <c r="H13" s="316">
        <v>421761</v>
      </c>
      <c r="I13" s="316">
        <v>6120283.8770000003</v>
      </c>
      <c r="J13" s="316">
        <v>202512</v>
      </c>
      <c r="K13" s="316">
        <v>3250203.4550000001</v>
      </c>
      <c r="L13" s="316">
        <v>70744</v>
      </c>
      <c r="M13" s="316">
        <v>1108375.537</v>
      </c>
      <c r="N13" s="316">
        <v>360171</v>
      </c>
      <c r="O13" s="316">
        <v>6574285.3219999997</v>
      </c>
      <c r="P13" s="316">
        <v>0</v>
      </c>
      <c r="Q13" s="316">
        <v>0</v>
      </c>
      <c r="R13" s="316">
        <v>0</v>
      </c>
      <c r="S13" s="316">
        <v>0</v>
      </c>
      <c r="T13" s="299"/>
      <c r="U13" s="299"/>
      <c r="V13" s="299"/>
      <c r="W13" s="299"/>
      <c r="X13" s="299"/>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299"/>
      <c r="AU13" s="299"/>
      <c r="AV13" s="299"/>
      <c r="AW13" s="299"/>
      <c r="AX13" s="299"/>
      <c r="AY13" s="299"/>
      <c r="AZ13" s="299"/>
      <c r="BA13" s="299"/>
      <c r="BB13" s="299"/>
      <c r="BC13" s="299"/>
      <c r="BD13" s="299"/>
      <c r="BE13" s="299"/>
      <c r="BF13" s="299"/>
      <c r="BG13" s="299"/>
      <c r="BH13" s="299"/>
      <c r="BI13" s="299"/>
      <c r="BJ13" s="299"/>
      <c r="BK13" s="299"/>
      <c r="BL13" s="299"/>
      <c r="BM13" s="299"/>
      <c r="BN13" s="299"/>
      <c r="BO13" s="299"/>
      <c r="BP13" s="299"/>
      <c r="BQ13" s="299"/>
      <c r="BR13" s="299"/>
      <c r="BS13" s="299"/>
      <c r="BT13" s="299"/>
      <c r="BU13" s="299"/>
      <c r="BV13" s="299"/>
      <c r="BW13" s="299"/>
      <c r="BX13" s="299"/>
      <c r="BY13" s="299"/>
      <c r="BZ13" s="299"/>
      <c r="CA13" s="299"/>
      <c r="CB13" s="299"/>
      <c r="CC13" s="299"/>
      <c r="CD13" s="299"/>
      <c r="CE13" s="299"/>
      <c r="CF13" s="299"/>
      <c r="CG13" s="299"/>
      <c r="CH13" s="299"/>
      <c r="CI13" s="299"/>
      <c r="CJ13" s="299"/>
      <c r="CK13" s="299"/>
      <c r="CL13" s="299"/>
      <c r="CM13" s="299"/>
      <c r="CN13" s="299"/>
      <c r="CO13" s="299"/>
      <c r="CP13" s="299"/>
      <c r="CQ13" s="299"/>
      <c r="CR13" s="299"/>
      <c r="CS13" s="299"/>
      <c r="CT13" s="299"/>
      <c r="CU13" s="299"/>
      <c r="CV13" s="299"/>
      <c r="CW13" s="299"/>
      <c r="CX13" s="299"/>
      <c r="CY13" s="299"/>
      <c r="CZ13" s="299"/>
      <c r="DA13" s="299"/>
      <c r="DB13" s="299"/>
      <c r="DC13" s="299"/>
      <c r="DD13" s="299"/>
      <c r="DE13" s="299"/>
      <c r="DF13" s="299"/>
      <c r="DG13" s="299"/>
    </row>
    <row r="14" spans="1:111" s="317" customFormat="1" ht="15.75" customHeight="1">
      <c r="A14" s="315" t="s">
        <v>563</v>
      </c>
      <c r="B14" s="316">
        <v>8757816</v>
      </c>
      <c r="C14" s="316">
        <v>103599029.82600001</v>
      </c>
      <c r="D14" s="316">
        <v>4947145</v>
      </c>
      <c r="E14" s="316">
        <v>53204661.666000001</v>
      </c>
      <c r="F14" s="316">
        <v>1701278</v>
      </c>
      <c r="G14" s="316">
        <v>17508319.440000001</v>
      </c>
      <c r="H14" s="316">
        <v>814913</v>
      </c>
      <c r="I14" s="316">
        <v>12723037.848999999</v>
      </c>
      <c r="J14" s="316">
        <v>409003</v>
      </c>
      <c r="K14" s="316">
        <v>6364414.2120000003</v>
      </c>
      <c r="L14" s="316">
        <v>180103</v>
      </c>
      <c r="M14" s="316">
        <v>3232872.9879999999</v>
      </c>
      <c r="N14" s="316">
        <v>694183</v>
      </c>
      <c r="O14" s="316">
        <v>13380272.386</v>
      </c>
      <c r="P14" s="316">
        <v>0</v>
      </c>
      <c r="Q14" s="316">
        <v>0</v>
      </c>
      <c r="R14" s="316">
        <v>0</v>
      </c>
      <c r="S14" s="316">
        <v>0</v>
      </c>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299"/>
      <c r="AQ14" s="299"/>
      <c r="AR14" s="299"/>
      <c r="AS14" s="299"/>
      <c r="AT14" s="299"/>
      <c r="AU14" s="299"/>
      <c r="AV14" s="299"/>
      <c r="AW14" s="299"/>
      <c r="AX14" s="299"/>
      <c r="AY14" s="299"/>
      <c r="AZ14" s="299"/>
      <c r="BA14" s="299"/>
      <c r="BB14" s="299"/>
      <c r="BC14" s="299"/>
      <c r="BD14" s="299"/>
      <c r="BE14" s="299"/>
      <c r="BF14" s="299"/>
      <c r="BG14" s="299"/>
      <c r="BH14" s="299"/>
      <c r="BI14" s="299"/>
      <c r="BJ14" s="299"/>
      <c r="BK14" s="299"/>
      <c r="BL14" s="299"/>
      <c r="BM14" s="299"/>
      <c r="BN14" s="299"/>
      <c r="BO14" s="299"/>
      <c r="BP14" s="299"/>
      <c r="BQ14" s="299"/>
      <c r="BR14" s="299"/>
      <c r="BS14" s="299"/>
      <c r="BT14" s="299"/>
      <c r="BU14" s="299"/>
      <c r="BV14" s="299"/>
      <c r="BW14" s="299"/>
      <c r="BX14" s="299"/>
      <c r="BY14" s="299"/>
      <c r="BZ14" s="299"/>
      <c r="CA14" s="299"/>
      <c r="CB14" s="299"/>
      <c r="CC14" s="299"/>
      <c r="CD14" s="299"/>
      <c r="CE14" s="299"/>
      <c r="CF14" s="299"/>
      <c r="CG14" s="299"/>
      <c r="CH14" s="299"/>
      <c r="CI14" s="299"/>
      <c r="CJ14" s="299"/>
      <c r="CK14" s="299"/>
      <c r="CL14" s="299"/>
      <c r="CM14" s="299"/>
      <c r="CN14" s="299"/>
      <c r="CO14" s="299"/>
      <c r="CP14" s="299"/>
      <c r="CQ14" s="299"/>
      <c r="CR14" s="299"/>
      <c r="CS14" s="299"/>
      <c r="CT14" s="299"/>
      <c r="CU14" s="299"/>
      <c r="CV14" s="299"/>
      <c r="CW14" s="299"/>
      <c r="CX14" s="299"/>
      <c r="CY14" s="299"/>
      <c r="CZ14" s="299"/>
      <c r="DA14" s="299"/>
      <c r="DB14" s="299"/>
      <c r="DC14" s="299"/>
      <c r="DD14" s="299"/>
      <c r="DE14" s="299"/>
      <c r="DF14" s="299"/>
      <c r="DG14" s="299"/>
    </row>
    <row r="15" spans="1:111" s="317" customFormat="1" ht="15.75" customHeight="1">
      <c r="A15" s="315" t="s">
        <v>564</v>
      </c>
      <c r="B15" s="316">
        <v>3495923</v>
      </c>
      <c r="C15" s="316">
        <v>40459905.869999997</v>
      </c>
      <c r="D15" s="316">
        <v>1659663</v>
      </c>
      <c r="E15" s="316">
        <v>18893510.805</v>
      </c>
      <c r="F15" s="316">
        <v>572992</v>
      </c>
      <c r="G15" s="316">
        <v>5723229.9989999998</v>
      </c>
      <c r="H15" s="316">
        <v>362503</v>
      </c>
      <c r="I15" s="316">
        <v>5298016.0810000002</v>
      </c>
      <c r="J15" s="316">
        <v>217155</v>
      </c>
      <c r="K15" s="316">
        <v>3483736.0950000002</v>
      </c>
      <c r="L15" s="316">
        <v>55281</v>
      </c>
      <c r="M15" s="316">
        <v>922913.125</v>
      </c>
      <c r="N15" s="316">
        <v>372998</v>
      </c>
      <c r="O15" s="316">
        <v>6970803.2110000001</v>
      </c>
      <c r="P15" s="316">
        <v>0</v>
      </c>
      <c r="Q15" s="316">
        <v>0</v>
      </c>
      <c r="R15" s="316">
        <v>0</v>
      </c>
      <c r="S15" s="316">
        <v>0</v>
      </c>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299"/>
      <c r="AT15" s="299"/>
      <c r="AU15" s="299"/>
      <c r="AV15" s="299"/>
      <c r="AW15" s="299"/>
      <c r="AX15" s="299"/>
      <c r="AY15" s="299"/>
      <c r="AZ15" s="299"/>
      <c r="BA15" s="299"/>
      <c r="BB15" s="299"/>
      <c r="BC15" s="299"/>
      <c r="BD15" s="299"/>
      <c r="BE15" s="299"/>
      <c r="BF15" s="299"/>
      <c r="BG15" s="299"/>
      <c r="BH15" s="299"/>
      <c r="BI15" s="299"/>
      <c r="BJ15" s="299"/>
      <c r="BK15" s="299"/>
      <c r="BL15" s="299"/>
      <c r="BM15" s="299"/>
      <c r="BN15" s="299"/>
      <c r="BO15" s="299"/>
      <c r="BP15" s="299"/>
      <c r="BQ15" s="299"/>
      <c r="BR15" s="299"/>
      <c r="BS15" s="299"/>
      <c r="BT15" s="299"/>
      <c r="BU15" s="299"/>
      <c r="BV15" s="299"/>
      <c r="BW15" s="299"/>
      <c r="BX15" s="299"/>
      <c r="BY15" s="299"/>
      <c r="BZ15" s="299"/>
      <c r="CA15" s="299"/>
      <c r="CB15" s="299"/>
      <c r="CC15" s="299"/>
      <c r="CD15" s="299"/>
      <c r="CE15" s="299"/>
      <c r="CF15" s="299"/>
      <c r="CG15" s="299"/>
      <c r="CH15" s="299"/>
      <c r="CI15" s="299"/>
      <c r="CJ15" s="299"/>
      <c r="CK15" s="299"/>
      <c r="CL15" s="299"/>
      <c r="CM15" s="299"/>
      <c r="CN15" s="299"/>
      <c r="CO15" s="299"/>
      <c r="CP15" s="299"/>
      <c r="CQ15" s="299"/>
      <c r="CR15" s="299"/>
      <c r="CS15" s="299"/>
      <c r="CT15" s="299"/>
      <c r="CU15" s="299"/>
      <c r="CV15" s="299"/>
      <c r="CW15" s="299"/>
      <c r="CX15" s="299"/>
      <c r="CY15" s="299"/>
      <c r="CZ15" s="299"/>
      <c r="DA15" s="299"/>
      <c r="DB15" s="299"/>
      <c r="DC15" s="299"/>
      <c r="DD15" s="299"/>
      <c r="DE15" s="299"/>
      <c r="DF15" s="299"/>
      <c r="DG15" s="299"/>
    </row>
    <row r="16" spans="1:111" s="317" customFormat="1" ht="15.75" customHeight="1">
      <c r="A16" s="315" t="s">
        <v>565</v>
      </c>
      <c r="B16" s="316">
        <v>4170216</v>
      </c>
      <c r="C16" s="316">
        <v>45800979.715999998</v>
      </c>
      <c r="D16" s="316">
        <v>2013835</v>
      </c>
      <c r="E16" s="316">
        <v>20962173.186000001</v>
      </c>
      <c r="F16" s="316">
        <v>768740</v>
      </c>
      <c r="G16" s="316">
        <v>7542595.2149999999</v>
      </c>
      <c r="H16" s="316">
        <v>387477</v>
      </c>
      <c r="I16" s="316">
        <v>5360859.3320000004</v>
      </c>
      <c r="J16" s="316">
        <v>220797</v>
      </c>
      <c r="K16" s="316">
        <v>3346706.4160000002</v>
      </c>
      <c r="L16" s="316">
        <v>62969</v>
      </c>
      <c r="M16" s="316">
        <v>985311.47100000002</v>
      </c>
      <c r="N16" s="316">
        <v>393873</v>
      </c>
      <c r="O16" s="316">
        <v>7020180.2929999996</v>
      </c>
      <c r="P16" s="316">
        <v>0</v>
      </c>
      <c r="Q16" s="316">
        <v>0</v>
      </c>
      <c r="R16" s="316">
        <v>0</v>
      </c>
      <c r="S16" s="316">
        <v>0</v>
      </c>
      <c r="T16" s="299"/>
      <c r="U16" s="299"/>
      <c r="V16" s="299"/>
      <c r="W16" s="299"/>
      <c r="X16" s="299"/>
      <c r="Y16" s="299"/>
      <c r="Z16" s="299"/>
      <c r="AA16" s="299"/>
      <c r="AB16" s="299"/>
      <c r="AC16" s="299"/>
      <c r="AD16" s="299"/>
      <c r="AE16" s="299"/>
      <c r="AF16" s="299"/>
      <c r="AG16" s="299"/>
      <c r="AH16" s="299"/>
      <c r="AI16" s="299"/>
      <c r="AJ16" s="299"/>
      <c r="AK16" s="299"/>
      <c r="AL16" s="299"/>
      <c r="AM16" s="299"/>
      <c r="AN16" s="299"/>
      <c r="AO16" s="299"/>
      <c r="AP16" s="299"/>
      <c r="AQ16" s="299"/>
      <c r="AR16" s="299"/>
      <c r="AS16" s="299"/>
      <c r="AT16" s="299"/>
      <c r="AU16" s="299"/>
      <c r="AV16" s="299"/>
      <c r="AW16" s="299"/>
      <c r="AX16" s="299"/>
      <c r="AY16" s="299"/>
      <c r="AZ16" s="299"/>
      <c r="BA16" s="299"/>
      <c r="BB16" s="299"/>
      <c r="BC16" s="299"/>
      <c r="BD16" s="299"/>
      <c r="BE16" s="299"/>
      <c r="BF16" s="299"/>
      <c r="BG16" s="299"/>
      <c r="BH16" s="299"/>
      <c r="BI16" s="299"/>
      <c r="BJ16" s="299"/>
      <c r="BK16" s="299"/>
      <c r="BL16" s="299"/>
      <c r="BM16" s="299"/>
      <c r="BN16" s="299"/>
      <c r="BO16" s="299"/>
      <c r="BP16" s="299"/>
      <c r="BQ16" s="299"/>
      <c r="BR16" s="299"/>
      <c r="BS16" s="299"/>
      <c r="BT16" s="299"/>
      <c r="BU16" s="299"/>
      <c r="BV16" s="299"/>
      <c r="BW16" s="299"/>
      <c r="BX16" s="299"/>
      <c r="BY16" s="299"/>
      <c r="BZ16" s="299"/>
      <c r="CA16" s="299"/>
      <c r="CB16" s="299"/>
      <c r="CC16" s="299"/>
      <c r="CD16" s="299"/>
      <c r="CE16" s="299"/>
      <c r="CF16" s="299"/>
      <c r="CG16" s="299"/>
      <c r="CH16" s="299"/>
      <c r="CI16" s="299"/>
      <c r="CJ16" s="299"/>
      <c r="CK16" s="299"/>
      <c r="CL16" s="299"/>
      <c r="CM16" s="299"/>
      <c r="CN16" s="299"/>
      <c r="CO16" s="299"/>
      <c r="CP16" s="299"/>
      <c r="CQ16" s="299"/>
      <c r="CR16" s="299"/>
      <c r="CS16" s="299"/>
      <c r="CT16" s="299"/>
      <c r="CU16" s="299"/>
      <c r="CV16" s="299"/>
      <c r="CW16" s="299"/>
      <c r="CX16" s="299"/>
      <c r="CY16" s="299"/>
      <c r="CZ16" s="299"/>
      <c r="DA16" s="299"/>
      <c r="DB16" s="299"/>
      <c r="DC16" s="299"/>
      <c r="DD16" s="299"/>
      <c r="DE16" s="299"/>
      <c r="DF16" s="299"/>
      <c r="DG16" s="299"/>
    </row>
    <row r="17" spans="1:111" s="317" customFormat="1" ht="15.75" customHeight="1">
      <c r="A17" s="318" t="s">
        <v>566</v>
      </c>
      <c r="B17" s="319">
        <v>6611229</v>
      </c>
      <c r="C17" s="319">
        <v>77182944.452999994</v>
      </c>
      <c r="D17" s="319">
        <v>3390619</v>
      </c>
      <c r="E17" s="319">
        <v>36796993.781999998</v>
      </c>
      <c r="F17" s="319">
        <v>1295215</v>
      </c>
      <c r="G17" s="319">
        <v>12394428.933</v>
      </c>
      <c r="H17" s="319">
        <v>635960</v>
      </c>
      <c r="I17" s="319">
        <v>9204986.8249999993</v>
      </c>
      <c r="J17" s="319">
        <v>300861</v>
      </c>
      <c r="K17" s="319">
        <v>4650126.0130000003</v>
      </c>
      <c r="L17" s="319">
        <v>125241</v>
      </c>
      <c r="M17" s="319">
        <v>2139002.2850000001</v>
      </c>
      <c r="N17" s="319">
        <v>534054</v>
      </c>
      <c r="O17" s="319">
        <v>9826694.9000000004</v>
      </c>
      <c r="P17" s="319">
        <v>0</v>
      </c>
      <c r="Q17" s="319">
        <v>0</v>
      </c>
      <c r="R17" s="319">
        <v>0</v>
      </c>
      <c r="S17" s="319">
        <v>0</v>
      </c>
      <c r="T17" s="299"/>
      <c r="U17" s="299"/>
      <c r="V17" s="299"/>
      <c r="W17" s="299"/>
      <c r="X17" s="299"/>
      <c r="Y17" s="299"/>
      <c r="Z17" s="299"/>
      <c r="AA17" s="299"/>
      <c r="AB17" s="299"/>
      <c r="AC17" s="299"/>
      <c r="AD17" s="299"/>
      <c r="AE17" s="299"/>
      <c r="AF17" s="299"/>
      <c r="AG17" s="299"/>
      <c r="AH17" s="299"/>
      <c r="AI17" s="299"/>
      <c r="AJ17" s="299"/>
      <c r="AK17" s="299"/>
      <c r="AL17" s="299"/>
      <c r="AM17" s="299"/>
      <c r="AN17" s="299"/>
      <c r="AO17" s="299"/>
      <c r="AP17" s="299"/>
      <c r="AQ17" s="299"/>
      <c r="AR17" s="299"/>
      <c r="AS17" s="299"/>
      <c r="AT17" s="299"/>
      <c r="AU17" s="299"/>
      <c r="AV17" s="299"/>
      <c r="AW17" s="299"/>
      <c r="AX17" s="299"/>
      <c r="AY17" s="299"/>
      <c r="AZ17" s="299"/>
      <c r="BA17" s="299"/>
      <c r="BB17" s="299"/>
      <c r="BC17" s="299"/>
      <c r="BD17" s="299"/>
      <c r="BE17" s="299"/>
      <c r="BF17" s="299"/>
      <c r="BG17" s="299"/>
      <c r="BH17" s="299"/>
      <c r="BI17" s="299"/>
      <c r="BJ17" s="299"/>
      <c r="BK17" s="299"/>
      <c r="BL17" s="299"/>
      <c r="BM17" s="299"/>
      <c r="BN17" s="299"/>
      <c r="BO17" s="299"/>
      <c r="BP17" s="299"/>
      <c r="BQ17" s="299"/>
      <c r="BR17" s="299"/>
      <c r="BS17" s="299"/>
      <c r="BT17" s="299"/>
      <c r="BU17" s="299"/>
      <c r="BV17" s="299"/>
      <c r="BW17" s="299"/>
      <c r="BX17" s="299"/>
      <c r="BY17" s="299"/>
      <c r="BZ17" s="299"/>
      <c r="CA17" s="299"/>
      <c r="CB17" s="299"/>
      <c r="CC17" s="299"/>
      <c r="CD17" s="299"/>
      <c r="CE17" s="299"/>
      <c r="CF17" s="299"/>
      <c r="CG17" s="299"/>
      <c r="CH17" s="299"/>
      <c r="CI17" s="299"/>
      <c r="CJ17" s="299"/>
      <c r="CK17" s="299"/>
      <c r="CL17" s="299"/>
      <c r="CM17" s="299"/>
      <c r="CN17" s="299"/>
      <c r="CO17" s="299"/>
      <c r="CP17" s="299"/>
      <c r="CQ17" s="299"/>
      <c r="CR17" s="299"/>
      <c r="CS17" s="299"/>
      <c r="CT17" s="299"/>
      <c r="CU17" s="299"/>
      <c r="CV17" s="299"/>
      <c r="CW17" s="299"/>
      <c r="CX17" s="299"/>
      <c r="CY17" s="299"/>
      <c r="CZ17" s="299"/>
      <c r="DA17" s="299"/>
      <c r="DB17" s="299"/>
      <c r="DC17" s="299"/>
      <c r="DD17" s="299"/>
      <c r="DE17" s="299"/>
      <c r="DF17" s="299"/>
      <c r="DG17" s="299"/>
    </row>
    <row r="18" spans="1:111" s="317" customFormat="1" ht="15.75" customHeight="1">
      <c r="A18" s="315" t="s">
        <v>567</v>
      </c>
      <c r="B18" s="316">
        <v>9449846</v>
      </c>
      <c r="C18" s="316">
        <v>108276320.627</v>
      </c>
      <c r="D18" s="316">
        <v>5428725</v>
      </c>
      <c r="E18" s="316">
        <v>56699002.803999998</v>
      </c>
      <c r="F18" s="316">
        <v>1734508</v>
      </c>
      <c r="G18" s="316">
        <v>16978108.662</v>
      </c>
      <c r="H18" s="316">
        <v>807329</v>
      </c>
      <c r="I18" s="316">
        <v>11506063.925000001</v>
      </c>
      <c r="J18" s="316">
        <v>388716</v>
      </c>
      <c r="K18" s="316">
        <v>5362068.0619999999</v>
      </c>
      <c r="L18" s="316">
        <v>201648</v>
      </c>
      <c r="M18" s="316">
        <v>3127230.1639999999</v>
      </c>
      <c r="N18" s="316">
        <v>674543</v>
      </c>
      <c r="O18" s="316">
        <v>11944165.558</v>
      </c>
      <c r="P18" s="316">
        <v>0</v>
      </c>
      <c r="Q18" s="316">
        <v>0</v>
      </c>
      <c r="R18" s="316">
        <v>0</v>
      </c>
      <c r="S18" s="316">
        <v>0</v>
      </c>
      <c r="T18" s="299"/>
      <c r="U18" s="299"/>
      <c r="V18" s="299"/>
      <c r="W18" s="299"/>
      <c r="X18" s="299"/>
      <c r="Y18" s="299"/>
      <c r="Z18" s="299"/>
      <c r="AA18" s="299"/>
      <c r="AB18" s="299"/>
      <c r="AC18" s="299"/>
      <c r="AD18" s="299"/>
      <c r="AE18" s="299"/>
      <c r="AF18" s="299"/>
      <c r="AG18" s="299"/>
      <c r="AH18" s="299"/>
      <c r="AI18" s="299"/>
      <c r="AJ18" s="299"/>
      <c r="AK18" s="299"/>
      <c r="AL18" s="299"/>
      <c r="AM18" s="299"/>
      <c r="AN18" s="299"/>
      <c r="AO18" s="299"/>
      <c r="AP18" s="299"/>
      <c r="AQ18" s="299"/>
      <c r="AR18" s="299"/>
      <c r="AS18" s="299"/>
      <c r="AT18" s="299"/>
      <c r="AU18" s="299"/>
      <c r="AV18" s="299"/>
      <c r="AW18" s="299"/>
      <c r="AX18" s="299"/>
      <c r="AY18" s="299"/>
      <c r="AZ18" s="299"/>
      <c r="BA18" s="299"/>
      <c r="BB18" s="299"/>
      <c r="BC18" s="299"/>
      <c r="BD18" s="299"/>
      <c r="BE18" s="299"/>
      <c r="BF18" s="299"/>
      <c r="BG18" s="299"/>
      <c r="BH18" s="299"/>
      <c r="BI18" s="299"/>
      <c r="BJ18" s="299"/>
      <c r="BK18" s="299"/>
      <c r="BL18" s="299"/>
      <c r="BM18" s="299"/>
      <c r="BN18" s="299"/>
      <c r="BO18" s="299"/>
      <c r="BP18" s="299"/>
      <c r="BQ18" s="299"/>
      <c r="BR18" s="299"/>
      <c r="BS18" s="299"/>
      <c r="BT18" s="299"/>
      <c r="BU18" s="299"/>
      <c r="BV18" s="299"/>
      <c r="BW18" s="299"/>
      <c r="BX18" s="299"/>
      <c r="BY18" s="299"/>
      <c r="BZ18" s="299"/>
      <c r="CA18" s="299"/>
      <c r="CB18" s="299"/>
      <c r="CC18" s="299"/>
      <c r="CD18" s="299"/>
      <c r="CE18" s="299"/>
      <c r="CF18" s="299"/>
      <c r="CG18" s="299"/>
      <c r="CH18" s="299"/>
      <c r="CI18" s="299"/>
      <c r="CJ18" s="299"/>
      <c r="CK18" s="299"/>
      <c r="CL18" s="299"/>
      <c r="CM18" s="299"/>
      <c r="CN18" s="299"/>
      <c r="CO18" s="299"/>
      <c r="CP18" s="299"/>
      <c r="CQ18" s="299"/>
      <c r="CR18" s="299"/>
      <c r="CS18" s="299"/>
      <c r="CT18" s="299"/>
      <c r="CU18" s="299"/>
      <c r="CV18" s="299"/>
      <c r="CW18" s="299"/>
      <c r="CX18" s="299"/>
      <c r="CY18" s="299"/>
      <c r="CZ18" s="299"/>
      <c r="DA18" s="299"/>
      <c r="DB18" s="299"/>
      <c r="DC18" s="299"/>
      <c r="DD18" s="299"/>
      <c r="DE18" s="299"/>
      <c r="DF18" s="299"/>
      <c r="DG18" s="299"/>
    </row>
    <row r="19" spans="1:111" s="317" customFormat="1" ht="15.75" customHeight="1">
      <c r="A19" s="315" t="s">
        <v>568</v>
      </c>
      <c r="B19" s="316">
        <v>6968713</v>
      </c>
      <c r="C19" s="316">
        <v>84235019.678000003</v>
      </c>
      <c r="D19" s="316">
        <v>4158539</v>
      </c>
      <c r="E19" s="316">
        <v>44646104.071999997</v>
      </c>
      <c r="F19" s="316">
        <v>1391528</v>
      </c>
      <c r="G19" s="316">
        <v>15249398.1</v>
      </c>
      <c r="H19" s="316">
        <v>599488</v>
      </c>
      <c r="I19" s="316">
        <v>9504839.4670000002</v>
      </c>
      <c r="J19" s="316">
        <v>282040</v>
      </c>
      <c r="K19" s="316">
        <v>4659995.2220000001</v>
      </c>
      <c r="L19" s="316">
        <v>140405</v>
      </c>
      <c r="M19" s="316">
        <v>2610260.0520000001</v>
      </c>
      <c r="N19" s="316">
        <v>510807</v>
      </c>
      <c r="O19" s="316">
        <v>9935890.2770000007</v>
      </c>
      <c r="P19" s="316">
        <v>0</v>
      </c>
      <c r="Q19" s="316">
        <v>0</v>
      </c>
      <c r="R19" s="316">
        <v>0</v>
      </c>
      <c r="S19" s="316">
        <v>0</v>
      </c>
      <c r="T19" s="299"/>
      <c r="U19" s="299"/>
      <c r="V19" s="299"/>
      <c r="W19" s="299"/>
      <c r="X19" s="299"/>
      <c r="Y19" s="299"/>
      <c r="Z19" s="299"/>
      <c r="AA19" s="299"/>
      <c r="AB19" s="299"/>
      <c r="AC19" s="299"/>
      <c r="AD19" s="299"/>
      <c r="AE19" s="299"/>
      <c r="AF19" s="299"/>
      <c r="AG19" s="299"/>
      <c r="AH19" s="299"/>
      <c r="AI19" s="299"/>
      <c r="AJ19" s="299"/>
      <c r="AK19" s="299"/>
      <c r="AL19" s="299"/>
      <c r="AM19" s="299"/>
      <c r="AN19" s="299"/>
      <c r="AO19" s="299"/>
      <c r="AP19" s="299"/>
      <c r="AQ19" s="299"/>
      <c r="AR19" s="299"/>
      <c r="AS19" s="299"/>
      <c r="AT19" s="299"/>
      <c r="AU19" s="299"/>
      <c r="AV19" s="299"/>
      <c r="AW19" s="299"/>
      <c r="AX19" s="299"/>
      <c r="AY19" s="299"/>
      <c r="AZ19" s="299"/>
      <c r="BA19" s="299"/>
      <c r="BB19" s="299"/>
      <c r="BC19" s="299"/>
      <c r="BD19" s="299"/>
      <c r="BE19" s="299"/>
      <c r="BF19" s="299"/>
      <c r="BG19" s="299"/>
      <c r="BH19" s="299"/>
      <c r="BI19" s="299"/>
      <c r="BJ19" s="299"/>
      <c r="BK19" s="299"/>
      <c r="BL19" s="299"/>
      <c r="BM19" s="299"/>
      <c r="BN19" s="299"/>
      <c r="BO19" s="299"/>
      <c r="BP19" s="299"/>
      <c r="BQ19" s="299"/>
      <c r="BR19" s="299"/>
      <c r="BS19" s="299"/>
      <c r="BT19" s="299"/>
      <c r="BU19" s="299"/>
      <c r="BV19" s="299"/>
      <c r="BW19" s="299"/>
      <c r="BX19" s="299"/>
      <c r="BY19" s="299"/>
      <c r="BZ19" s="299"/>
      <c r="CA19" s="299"/>
      <c r="CB19" s="299"/>
      <c r="CC19" s="299"/>
      <c r="CD19" s="299"/>
      <c r="CE19" s="299"/>
      <c r="CF19" s="299"/>
      <c r="CG19" s="299"/>
      <c r="CH19" s="299"/>
      <c r="CI19" s="299"/>
      <c r="CJ19" s="299"/>
      <c r="CK19" s="299"/>
      <c r="CL19" s="299"/>
      <c r="CM19" s="299"/>
      <c r="CN19" s="299"/>
      <c r="CO19" s="299"/>
      <c r="CP19" s="299"/>
      <c r="CQ19" s="299"/>
      <c r="CR19" s="299"/>
      <c r="CS19" s="299"/>
      <c r="CT19" s="299"/>
      <c r="CU19" s="299"/>
      <c r="CV19" s="299"/>
      <c r="CW19" s="299"/>
      <c r="CX19" s="299"/>
      <c r="CY19" s="299"/>
      <c r="CZ19" s="299"/>
      <c r="DA19" s="299"/>
      <c r="DB19" s="299"/>
      <c r="DC19" s="299"/>
      <c r="DD19" s="299"/>
      <c r="DE19" s="299"/>
      <c r="DF19" s="299"/>
      <c r="DG19" s="299"/>
    </row>
    <row r="20" spans="1:111" s="317" customFormat="1" ht="15.75" customHeight="1">
      <c r="A20" s="315" t="s">
        <v>569</v>
      </c>
      <c r="B20" s="316">
        <v>6474463</v>
      </c>
      <c r="C20" s="316">
        <v>76575848.346000001</v>
      </c>
      <c r="D20" s="316">
        <v>3904229</v>
      </c>
      <c r="E20" s="316">
        <v>42613893.082999997</v>
      </c>
      <c r="F20" s="316">
        <v>1338535</v>
      </c>
      <c r="G20" s="316">
        <v>14759673.191</v>
      </c>
      <c r="H20" s="316">
        <v>537939</v>
      </c>
      <c r="I20" s="316">
        <v>8684235.3359999992</v>
      </c>
      <c r="J20" s="316">
        <v>258828</v>
      </c>
      <c r="K20" s="316">
        <v>4559928.1639999999</v>
      </c>
      <c r="L20" s="316">
        <v>119358</v>
      </c>
      <c r="M20" s="316">
        <v>2214358.6069999998</v>
      </c>
      <c r="N20" s="316">
        <v>481576</v>
      </c>
      <c r="O20" s="316">
        <v>10333108.241</v>
      </c>
      <c r="P20" s="316">
        <v>0</v>
      </c>
      <c r="Q20" s="316">
        <v>0</v>
      </c>
      <c r="R20" s="316">
        <v>0</v>
      </c>
      <c r="S20" s="316">
        <v>0</v>
      </c>
      <c r="T20" s="299"/>
      <c r="U20" s="299"/>
      <c r="V20" s="299"/>
      <c r="W20" s="299"/>
      <c r="X20" s="299"/>
      <c r="Y20" s="299"/>
      <c r="Z20" s="299"/>
      <c r="AA20" s="299"/>
      <c r="AB20" s="299"/>
      <c r="AC20" s="299"/>
      <c r="AD20" s="299"/>
      <c r="AE20" s="299"/>
      <c r="AF20" s="299"/>
      <c r="AG20" s="299"/>
      <c r="AH20" s="299"/>
      <c r="AI20" s="299"/>
      <c r="AJ20" s="299"/>
      <c r="AK20" s="299"/>
      <c r="AL20" s="299"/>
      <c r="AM20" s="299"/>
      <c r="AN20" s="299"/>
      <c r="AO20" s="299"/>
      <c r="AP20" s="299"/>
      <c r="AQ20" s="299"/>
      <c r="AR20" s="299"/>
      <c r="AS20" s="299"/>
      <c r="AT20" s="299"/>
      <c r="AU20" s="299"/>
      <c r="AV20" s="299"/>
      <c r="AW20" s="299"/>
      <c r="AX20" s="299"/>
      <c r="AY20" s="299"/>
      <c r="AZ20" s="299"/>
      <c r="BA20" s="299"/>
      <c r="BB20" s="299"/>
      <c r="BC20" s="299"/>
      <c r="BD20" s="299"/>
      <c r="BE20" s="299"/>
      <c r="BF20" s="299"/>
      <c r="BG20" s="299"/>
      <c r="BH20" s="299"/>
      <c r="BI20" s="299"/>
      <c r="BJ20" s="299"/>
      <c r="BK20" s="299"/>
      <c r="BL20" s="299"/>
      <c r="BM20" s="299"/>
      <c r="BN20" s="299"/>
      <c r="BO20" s="299"/>
      <c r="BP20" s="299"/>
      <c r="BQ20" s="299"/>
      <c r="BR20" s="299"/>
      <c r="BS20" s="299"/>
      <c r="BT20" s="299"/>
      <c r="BU20" s="299"/>
      <c r="BV20" s="299"/>
      <c r="BW20" s="299"/>
      <c r="BX20" s="299"/>
      <c r="BY20" s="299"/>
      <c r="BZ20" s="299"/>
      <c r="CA20" s="299"/>
      <c r="CB20" s="299"/>
      <c r="CC20" s="299"/>
      <c r="CD20" s="299"/>
      <c r="CE20" s="299"/>
      <c r="CF20" s="299"/>
      <c r="CG20" s="299"/>
      <c r="CH20" s="299"/>
      <c r="CI20" s="299"/>
      <c r="CJ20" s="299"/>
      <c r="CK20" s="299"/>
      <c r="CL20" s="299"/>
      <c r="CM20" s="299"/>
      <c r="CN20" s="299"/>
      <c r="CO20" s="299"/>
      <c r="CP20" s="299"/>
      <c r="CQ20" s="299"/>
      <c r="CR20" s="299"/>
      <c r="CS20" s="299"/>
      <c r="CT20" s="299"/>
      <c r="CU20" s="299"/>
      <c r="CV20" s="299"/>
      <c r="CW20" s="299"/>
      <c r="CX20" s="299"/>
      <c r="CY20" s="299"/>
      <c r="CZ20" s="299"/>
      <c r="DA20" s="299"/>
      <c r="DB20" s="299"/>
      <c r="DC20" s="299"/>
      <c r="DD20" s="299"/>
      <c r="DE20" s="299"/>
      <c r="DF20" s="299"/>
      <c r="DG20" s="299"/>
    </row>
    <row r="21" spans="1:111" s="317" customFormat="1" ht="15.75" customHeight="1">
      <c r="A21" s="315" t="s">
        <v>570</v>
      </c>
      <c r="B21" s="316">
        <v>23651478</v>
      </c>
      <c r="C21" s="316">
        <v>257832564.61000001</v>
      </c>
      <c r="D21" s="316">
        <v>15367052</v>
      </c>
      <c r="E21" s="316">
        <v>146368824.185</v>
      </c>
      <c r="F21" s="316">
        <v>5137445</v>
      </c>
      <c r="G21" s="316">
        <v>51073240.427000001</v>
      </c>
      <c r="H21" s="316">
        <v>1761273</v>
      </c>
      <c r="I21" s="316">
        <v>25220946.267000001</v>
      </c>
      <c r="J21" s="316">
        <v>828474</v>
      </c>
      <c r="K21" s="316">
        <v>12331008.290999999</v>
      </c>
      <c r="L21" s="316">
        <v>515135</v>
      </c>
      <c r="M21" s="316">
        <v>8024028.2429999998</v>
      </c>
      <c r="N21" s="316">
        <v>1438064</v>
      </c>
      <c r="O21" s="316">
        <v>26780824.833999999</v>
      </c>
      <c r="P21" s="316">
        <v>0</v>
      </c>
      <c r="Q21" s="316">
        <v>0</v>
      </c>
      <c r="R21" s="316">
        <v>0</v>
      </c>
      <c r="S21" s="316">
        <v>0</v>
      </c>
      <c r="T21" s="299"/>
      <c r="U21" s="299"/>
      <c r="V21" s="299"/>
      <c r="W21" s="299"/>
      <c r="X21" s="299"/>
      <c r="Y21" s="299"/>
      <c r="Z21" s="299"/>
      <c r="AA21" s="299"/>
      <c r="AB21" s="299"/>
      <c r="AC21" s="299"/>
      <c r="AD21" s="299"/>
      <c r="AE21" s="299"/>
      <c r="AF21" s="299"/>
      <c r="AG21" s="299"/>
      <c r="AH21" s="299"/>
      <c r="AI21" s="299"/>
      <c r="AJ21" s="299"/>
      <c r="AK21" s="299"/>
      <c r="AL21" s="299"/>
      <c r="AM21" s="299"/>
      <c r="AN21" s="299"/>
      <c r="AO21" s="299"/>
      <c r="AP21" s="299"/>
      <c r="AQ21" s="299"/>
      <c r="AR21" s="299"/>
      <c r="AS21" s="299"/>
      <c r="AT21" s="299"/>
      <c r="AU21" s="299"/>
      <c r="AV21" s="299"/>
      <c r="AW21" s="299"/>
      <c r="AX21" s="299"/>
      <c r="AY21" s="299"/>
      <c r="AZ21" s="299"/>
      <c r="BA21" s="299"/>
      <c r="BB21" s="299"/>
      <c r="BC21" s="299"/>
      <c r="BD21" s="299"/>
      <c r="BE21" s="299"/>
      <c r="BF21" s="299"/>
      <c r="BG21" s="299"/>
      <c r="BH21" s="299"/>
      <c r="BI21" s="299"/>
      <c r="BJ21" s="299"/>
      <c r="BK21" s="299"/>
      <c r="BL21" s="299"/>
      <c r="BM21" s="299"/>
      <c r="BN21" s="299"/>
      <c r="BO21" s="299"/>
      <c r="BP21" s="299"/>
      <c r="BQ21" s="299"/>
      <c r="BR21" s="299"/>
      <c r="BS21" s="299"/>
      <c r="BT21" s="299"/>
      <c r="BU21" s="299"/>
      <c r="BV21" s="299"/>
      <c r="BW21" s="299"/>
      <c r="BX21" s="299"/>
      <c r="BY21" s="299"/>
      <c r="BZ21" s="299"/>
      <c r="CA21" s="299"/>
      <c r="CB21" s="299"/>
      <c r="CC21" s="299"/>
      <c r="CD21" s="299"/>
      <c r="CE21" s="299"/>
      <c r="CF21" s="299"/>
      <c r="CG21" s="299"/>
      <c r="CH21" s="299"/>
      <c r="CI21" s="299"/>
      <c r="CJ21" s="299"/>
      <c r="CK21" s="299"/>
      <c r="CL21" s="299"/>
      <c r="CM21" s="299"/>
      <c r="CN21" s="299"/>
      <c r="CO21" s="299"/>
      <c r="CP21" s="299"/>
      <c r="CQ21" s="299"/>
      <c r="CR21" s="299"/>
      <c r="CS21" s="299"/>
      <c r="CT21" s="299"/>
      <c r="CU21" s="299"/>
      <c r="CV21" s="299"/>
      <c r="CW21" s="299"/>
      <c r="CX21" s="299"/>
      <c r="CY21" s="299"/>
      <c r="CZ21" s="299"/>
      <c r="DA21" s="299"/>
      <c r="DB21" s="299"/>
      <c r="DC21" s="299"/>
      <c r="DD21" s="299"/>
      <c r="DE21" s="299"/>
      <c r="DF21" s="299"/>
      <c r="DG21" s="299"/>
    </row>
    <row r="22" spans="1:111" s="317" customFormat="1" ht="15.75" customHeight="1">
      <c r="A22" s="318" t="s">
        <v>571</v>
      </c>
      <c r="B22" s="319">
        <v>20522559</v>
      </c>
      <c r="C22" s="319">
        <v>240712662.69299999</v>
      </c>
      <c r="D22" s="319">
        <v>12764822</v>
      </c>
      <c r="E22" s="319">
        <v>131087909.00399999</v>
      </c>
      <c r="F22" s="319">
        <v>4074284</v>
      </c>
      <c r="G22" s="319">
        <v>41205038.494000003</v>
      </c>
      <c r="H22" s="319">
        <v>1597943</v>
      </c>
      <c r="I22" s="319">
        <v>25510386.857999999</v>
      </c>
      <c r="J22" s="319">
        <v>767400</v>
      </c>
      <c r="K22" s="319">
        <v>12530193.647</v>
      </c>
      <c r="L22" s="319">
        <v>511822</v>
      </c>
      <c r="M22" s="319">
        <v>8846756.0140000004</v>
      </c>
      <c r="N22" s="319">
        <v>1284427</v>
      </c>
      <c r="O22" s="319">
        <v>25448096.346000001</v>
      </c>
      <c r="P22" s="319">
        <v>0</v>
      </c>
      <c r="Q22" s="319">
        <v>0</v>
      </c>
      <c r="R22" s="319">
        <v>0</v>
      </c>
      <c r="S22" s="319">
        <v>0</v>
      </c>
      <c r="T22" s="299"/>
      <c r="U22" s="299"/>
      <c r="V22" s="299"/>
      <c r="W22" s="299"/>
      <c r="X22" s="299"/>
      <c r="Y22" s="299"/>
      <c r="Z22" s="299"/>
      <c r="AA22" s="299"/>
      <c r="AB22" s="299"/>
      <c r="AC22" s="299"/>
      <c r="AD22" s="299"/>
      <c r="AE22" s="299"/>
      <c r="AF22" s="299"/>
      <c r="AG22" s="299"/>
      <c r="AH22" s="299"/>
      <c r="AI22" s="299"/>
      <c r="AJ22" s="299"/>
      <c r="AK22" s="299"/>
      <c r="AL22" s="299"/>
      <c r="AM22" s="299"/>
      <c r="AN22" s="299"/>
      <c r="AO22" s="299"/>
      <c r="AP22" s="299"/>
      <c r="AQ22" s="299"/>
      <c r="AR22" s="299"/>
      <c r="AS22" s="299"/>
      <c r="AT22" s="299"/>
      <c r="AU22" s="299"/>
      <c r="AV22" s="299"/>
      <c r="AW22" s="299"/>
      <c r="AX22" s="299"/>
      <c r="AY22" s="299"/>
      <c r="AZ22" s="299"/>
      <c r="BA22" s="299"/>
      <c r="BB22" s="299"/>
      <c r="BC22" s="299"/>
      <c r="BD22" s="299"/>
      <c r="BE22" s="299"/>
      <c r="BF22" s="299"/>
      <c r="BG22" s="299"/>
      <c r="BH22" s="299"/>
      <c r="BI22" s="299"/>
      <c r="BJ22" s="299"/>
      <c r="BK22" s="299"/>
      <c r="BL22" s="299"/>
      <c r="BM22" s="299"/>
      <c r="BN22" s="299"/>
      <c r="BO22" s="299"/>
      <c r="BP22" s="299"/>
      <c r="BQ22" s="299"/>
      <c r="BR22" s="299"/>
      <c r="BS22" s="299"/>
      <c r="BT22" s="299"/>
      <c r="BU22" s="299"/>
      <c r="BV22" s="299"/>
      <c r="BW22" s="299"/>
      <c r="BX22" s="299"/>
      <c r="BY22" s="299"/>
      <c r="BZ22" s="299"/>
      <c r="CA22" s="299"/>
      <c r="CB22" s="299"/>
      <c r="CC22" s="299"/>
      <c r="CD22" s="299"/>
      <c r="CE22" s="299"/>
      <c r="CF22" s="299"/>
      <c r="CG22" s="299"/>
      <c r="CH22" s="299"/>
      <c r="CI22" s="299"/>
      <c r="CJ22" s="299"/>
      <c r="CK22" s="299"/>
      <c r="CL22" s="299"/>
      <c r="CM22" s="299"/>
      <c r="CN22" s="299"/>
      <c r="CO22" s="299"/>
      <c r="CP22" s="299"/>
      <c r="CQ22" s="299"/>
      <c r="CR22" s="299"/>
      <c r="CS22" s="299"/>
      <c r="CT22" s="299"/>
      <c r="CU22" s="299"/>
      <c r="CV22" s="299"/>
      <c r="CW22" s="299"/>
      <c r="CX22" s="299"/>
      <c r="CY22" s="299"/>
      <c r="CZ22" s="299"/>
      <c r="DA22" s="299"/>
      <c r="DB22" s="299"/>
      <c r="DC22" s="299"/>
      <c r="DD22" s="299"/>
      <c r="DE22" s="299"/>
      <c r="DF22" s="299"/>
      <c r="DG22" s="299"/>
    </row>
    <row r="23" spans="1:111" s="317" customFormat="1" ht="15.75" customHeight="1">
      <c r="A23" s="315" t="s">
        <v>572</v>
      </c>
      <c r="B23" s="316">
        <v>65638778</v>
      </c>
      <c r="C23" s="316">
        <v>793905340.78999996</v>
      </c>
      <c r="D23" s="316">
        <v>30283115</v>
      </c>
      <c r="E23" s="316">
        <v>320437955.708</v>
      </c>
      <c r="F23" s="316">
        <v>11077498</v>
      </c>
      <c r="G23" s="316">
        <v>123230762.421</v>
      </c>
      <c r="H23" s="316">
        <v>4212584</v>
      </c>
      <c r="I23" s="316">
        <v>70796969.971000001</v>
      </c>
      <c r="J23" s="316">
        <v>1442416</v>
      </c>
      <c r="K23" s="316">
        <v>23651152.574000001</v>
      </c>
      <c r="L23" s="316">
        <v>1462127</v>
      </c>
      <c r="M23" s="316">
        <v>27776671.41</v>
      </c>
      <c r="N23" s="316">
        <v>2796831</v>
      </c>
      <c r="O23" s="316">
        <v>57955762.464000002</v>
      </c>
      <c r="P23" s="316">
        <v>0</v>
      </c>
      <c r="Q23" s="316">
        <v>0</v>
      </c>
      <c r="R23" s="316">
        <v>0</v>
      </c>
      <c r="S23" s="316">
        <v>0</v>
      </c>
      <c r="T23" s="299"/>
      <c r="U23" s="299"/>
      <c r="V23" s="299"/>
      <c r="W23" s="299"/>
      <c r="X23" s="299"/>
      <c r="Y23" s="299"/>
      <c r="Z23" s="299"/>
      <c r="AA23" s="299"/>
      <c r="AB23" s="299"/>
      <c r="AC23" s="299"/>
      <c r="AD23" s="299"/>
      <c r="AE23" s="299"/>
      <c r="AF23" s="299"/>
      <c r="AG23" s="299"/>
      <c r="AH23" s="299"/>
      <c r="AI23" s="299"/>
      <c r="AJ23" s="299"/>
      <c r="AK23" s="299"/>
      <c r="AL23" s="299"/>
      <c r="AM23" s="299"/>
      <c r="AN23" s="299"/>
      <c r="AO23" s="299"/>
      <c r="AP23" s="299"/>
      <c r="AQ23" s="299"/>
      <c r="AR23" s="299"/>
      <c r="AS23" s="299"/>
      <c r="AT23" s="299"/>
      <c r="AU23" s="299"/>
      <c r="AV23" s="299"/>
      <c r="AW23" s="299"/>
      <c r="AX23" s="299"/>
      <c r="AY23" s="299"/>
      <c r="AZ23" s="299"/>
      <c r="BA23" s="299"/>
      <c r="BB23" s="299"/>
      <c r="BC23" s="299"/>
      <c r="BD23" s="299"/>
      <c r="BE23" s="299"/>
      <c r="BF23" s="299"/>
      <c r="BG23" s="299"/>
      <c r="BH23" s="299"/>
      <c r="BI23" s="299"/>
      <c r="BJ23" s="299"/>
      <c r="BK23" s="299"/>
      <c r="BL23" s="299"/>
      <c r="BM23" s="299"/>
      <c r="BN23" s="299"/>
      <c r="BO23" s="299"/>
      <c r="BP23" s="299"/>
      <c r="BQ23" s="299"/>
      <c r="BR23" s="299"/>
      <c r="BS23" s="299"/>
      <c r="BT23" s="299"/>
      <c r="BU23" s="299"/>
      <c r="BV23" s="299"/>
      <c r="BW23" s="299"/>
      <c r="BX23" s="299"/>
      <c r="BY23" s="299"/>
      <c r="BZ23" s="299"/>
      <c r="CA23" s="299"/>
      <c r="CB23" s="299"/>
      <c r="CC23" s="299"/>
      <c r="CD23" s="299"/>
      <c r="CE23" s="299"/>
      <c r="CF23" s="299"/>
      <c r="CG23" s="299"/>
      <c r="CH23" s="299"/>
      <c r="CI23" s="299"/>
      <c r="CJ23" s="299"/>
      <c r="CK23" s="299"/>
      <c r="CL23" s="299"/>
      <c r="CM23" s="299"/>
      <c r="CN23" s="299"/>
      <c r="CO23" s="299"/>
      <c r="CP23" s="299"/>
      <c r="CQ23" s="299"/>
      <c r="CR23" s="299"/>
      <c r="CS23" s="299"/>
      <c r="CT23" s="299"/>
      <c r="CU23" s="299"/>
      <c r="CV23" s="299"/>
      <c r="CW23" s="299"/>
      <c r="CX23" s="299"/>
      <c r="CY23" s="299"/>
      <c r="CZ23" s="299"/>
      <c r="DA23" s="299"/>
      <c r="DB23" s="299"/>
      <c r="DC23" s="299"/>
      <c r="DD23" s="299"/>
      <c r="DE23" s="299"/>
      <c r="DF23" s="299"/>
      <c r="DG23" s="299"/>
    </row>
    <row r="24" spans="1:111" s="317" customFormat="1" ht="15.75" customHeight="1">
      <c r="A24" s="315" t="s">
        <v>573</v>
      </c>
      <c r="B24" s="316">
        <v>34329250</v>
      </c>
      <c r="C24" s="316">
        <v>383965903.38599998</v>
      </c>
      <c r="D24" s="316">
        <v>20925767</v>
      </c>
      <c r="E24" s="316">
        <v>201454687.25</v>
      </c>
      <c r="F24" s="316">
        <v>6758049</v>
      </c>
      <c r="G24" s="316">
        <v>66099694.648000002</v>
      </c>
      <c r="H24" s="316">
        <v>2505197</v>
      </c>
      <c r="I24" s="316">
        <v>38378658.725000001</v>
      </c>
      <c r="J24" s="316">
        <v>1153957</v>
      </c>
      <c r="K24" s="316">
        <v>16406232.143999999</v>
      </c>
      <c r="L24" s="316">
        <v>897422</v>
      </c>
      <c r="M24" s="316">
        <v>14729105.937000001</v>
      </c>
      <c r="N24" s="316">
        <v>1921303</v>
      </c>
      <c r="O24" s="316">
        <v>36396985.901000001</v>
      </c>
      <c r="P24" s="316">
        <v>0</v>
      </c>
      <c r="Q24" s="316">
        <v>0</v>
      </c>
      <c r="R24" s="316">
        <v>0</v>
      </c>
      <c r="S24" s="316">
        <v>0</v>
      </c>
      <c r="T24" s="299"/>
      <c r="U24" s="299"/>
      <c r="V24" s="299"/>
      <c r="W24" s="299"/>
      <c r="X24" s="299"/>
      <c r="Y24" s="299"/>
      <c r="Z24" s="299"/>
      <c r="AA24" s="299"/>
      <c r="AB24" s="299"/>
      <c r="AC24" s="299"/>
      <c r="AD24" s="299"/>
      <c r="AE24" s="299"/>
      <c r="AF24" s="299"/>
      <c r="AG24" s="299"/>
      <c r="AH24" s="299"/>
      <c r="AI24" s="299"/>
      <c r="AJ24" s="299"/>
      <c r="AK24" s="299"/>
      <c r="AL24" s="299"/>
      <c r="AM24" s="299"/>
      <c r="AN24" s="299"/>
      <c r="AO24" s="299"/>
      <c r="AP24" s="299"/>
      <c r="AQ24" s="299"/>
      <c r="AR24" s="299"/>
      <c r="AS24" s="299"/>
      <c r="AT24" s="299"/>
      <c r="AU24" s="299"/>
      <c r="AV24" s="299"/>
      <c r="AW24" s="299"/>
      <c r="AX24" s="299"/>
      <c r="AY24" s="299"/>
      <c r="AZ24" s="299"/>
      <c r="BA24" s="299"/>
      <c r="BB24" s="299"/>
      <c r="BC24" s="299"/>
      <c r="BD24" s="299"/>
      <c r="BE24" s="299"/>
      <c r="BF24" s="299"/>
      <c r="BG24" s="299"/>
      <c r="BH24" s="299"/>
      <c r="BI24" s="299"/>
      <c r="BJ24" s="299"/>
      <c r="BK24" s="299"/>
      <c r="BL24" s="299"/>
      <c r="BM24" s="299"/>
      <c r="BN24" s="299"/>
      <c r="BO24" s="299"/>
      <c r="BP24" s="299"/>
      <c r="BQ24" s="299"/>
      <c r="BR24" s="299"/>
      <c r="BS24" s="299"/>
      <c r="BT24" s="299"/>
      <c r="BU24" s="299"/>
      <c r="BV24" s="299"/>
      <c r="BW24" s="299"/>
      <c r="BX24" s="299"/>
      <c r="BY24" s="299"/>
      <c r="BZ24" s="299"/>
      <c r="CA24" s="299"/>
      <c r="CB24" s="299"/>
      <c r="CC24" s="299"/>
      <c r="CD24" s="299"/>
      <c r="CE24" s="299"/>
      <c r="CF24" s="299"/>
      <c r="CG24" s="299"/>
      <c r="CH24" s="299"/>
      <c r="CI24" s="299"/>
      <c r="CJ24" s="299"/>
      <c r="CK24" s="299"/>
      <c r="CL24" s="299"/>
      <c r="CM24" s="299"/>
      <c r="CN24" s="299"/>
      <c r="CO24" s="299"/>
      <c r="CP24" s="299"/>
      <c r="CQ24" s="299"/>
      <c r="CR24" s="299"/>
      <c r="CS24" s="299"/>
      <c r="CT24" s="299"/>
      <c r="CU24" s="299"/>
      <c r="CV24" s="299"/>
      <c r="CW24" s="299"/>
      <c r="CX24" s="299"/>
      <c r="CY24" s="299"/>
      <c r="CZ24" s="299"/>
      <c r="DA24" s="299"/>
      <c r="DB24" s="299"/>
      <c r="DC24" s="299"/>
      <c r="DD24" s="299"/>
      <c r="DE24" s="299"/>
      <c r="DF24" s="299"/>
      <c r="DG24" s="299"/>
    </row>
    <row r="25" spans="1:111" s="317" customFormat="1" ht="15.75" customHeight="1">
      <c r="A25" s="315" t="s">
        <v>574</v>
      </c>
      <c r="B25" s="316">
        <v>7770469</v>
      </c>
      <c r="C25" s="316">
        <v>86009450.162</v>
      </c>
      <c r="D25" s="316">
        <v>4034669</v>
      </c>
      <c r="E25" s="316">
        <v>42260923.740000002</v>
      </c>
      <c r="F25" s="316">
        <v>1447547</v>
      </c>
      <c r="G25" s="316">
        <v>14480356.186000001</v>
      </c>
      <c r="H25" s="316">
        <v>669185</v>
      </c>
      <c r="I25" s="316">
        <v>9651789.3770000003</v>
      </c>
      <c r="J25" s="316">
        <v>377601</v>
      </c>
      <c r="K25" s="316">
        <v>5890932.0779999997</v>
      </c>
      <c r="L25" s="316">
        <v>129265</v>
      </c>
      <c r="M25" s="316">
        <v>2104407.56</v>
      </c>
      <c r="N25" s="316">
        <v>679394</v>
      </c>
      <c r="O25" s="316">
        <v>12286563.312000001</v>
      </c>
      <c r="P25" s="316">
        <v>0</v>
      </c>
      <c r="Q25" s="316">
        <v>0</v>
      </c>
      <c r="R25" s="316">
        <v>0</v>
      </c>
      <c r="S25" s="316">
        <v>0</v>
      </c>
      <c r="T25" s="299"/>
      <c r="U25" s="299"/>
      <c r="V25" s="299"/>
      <c r="W25" s="299"/>
      <c r="X25" s="299"/>
      <c r="Y25" s="299"/>
      <c r="Z25" s="299"/>
      <c r="AA25" s="299"/>
      <c r="AB25" s="299"/>
      <c r="AC25" s="299"/>
      <c r="AD25" s="299"/>
      <c r="AE25" s="299"/>
      <c r="AF25" s="299"/>
      <c r="AG25" s="299"/>
      <c r="AH25" s="299"/>
      <c r="AI25" s="299"/>
      <c r="AJ25" s="299"/>
      <c r="AK25" s="299"/>
      <c r="AL25" s="299"/>
      <c r="AM25" s="299"/>
      <c r="AN25" s="299"/>
      <c r="AO25" s="299"/>
      <c r="AP25" s="299"/>
      <c r="AQ25" s="299"/>
      <c r="AR25" s="299"/>
      <c r="AS25" s="299"/>
      <c r="AT25" s="299"/>
      <c r="AU25" s="299"/>
      <c r="AV25" s="299"/>
      <c r="AW25" s="299"/>
      <c r="AX25" s="299"/>
      <c r="AY25" s="299"/>
      <c r="AZ25" s="299"/>
      <c r="BA25" s="299"/>
      <c r="BB25" s="299"/>
      <c r="BC25" s="299"/>
      <c r="BD25" s="299"/>
      <c r="BE25" s="299"/>
      <c r="BF25" s="299"/>
      <c r="BG25" s="299"/>
      <c r="BH25" s="299"/>
      <c r="BI25" s="299"/>
      <c r="BJ25" s="299"/>
      <c r="BK25" s="299"/>
      <c r="BL25" s="299"/>
      <c r="BM25" s="299"/>
      <c r="BN25" s="299"/>
      <c r="BO25" s="299"/>
      <c r="BP25" s="299"/>
      <c r="BQ25" s="299"/>
      <c r="BR25" s="299"/>
      <c r="BS25" s="299"/>
      <c r="BT25" s="299"/>
      <c r="BU25" s="299"/>
      <c r="BV25" s="299"/>
      <c r="BW25" s="299"/>
      <c r="BX25" s="299"/>
      <c r="BY25" s="299"/>
      <c r="BZ25" s="299"/>
      <c r="CA25" s="299"/>
      <c r="CB25" s="299"/>
      <c r="CC25" s="299"/>
      <c r="CD25" s="299"/>
      <c r="CE25" s="299"/>
      <c r="CF25" s="299"/>
      <c r="CG25" s="299"/>
      <c r="CH25" s="299"/>
      <c r="CI25" s="299"/>
      <c r="CJ25" s="299"/>
      <c r="CK25" s="299"/>
      <c r="CL25" s="299"/>
      <c r="CM25" s="299"/>
      <c r="CN25" s="299"/>
      <c r="CO25" s="299"/>
      <c r="CP25" s="299"/>
      <c r="CQ25" s="299"/>
      <c r="CR25" s="299"/>
      <c r="CS25" s="299"/>
      <c r="CT25" s="299"/>
      <c r="CU25" s="299"/>
      <c r="CV25" s="299"/>
      <c r="CW25" s="299"/>
      <c r="CX25" s="299"/>
      <c r="CY25" s="299"/>
      <c r="CZ25" s="299"/>
      <c r="DA25" s="299"/>
      <c r="DB25" s="299"/>
      <c r="DC25" s="299"/>
      <c r="DD25" s="299"/>
      <c r="DE25" s="299"/>
      <c r="DF25" s="299"/>
      <c r="DG25" s="299"/>
    </row>
    <row r="26" spans="1:111" s="317" customFormat="1" ht="15.75" customHeight="1">
      <c r="A26" s="315" t="s">
        <v>575</v>
      </c>
      <c r="B26" s="316">
        <v>3616251</v>
      </c>
      <c r="C26" s="316">
        <v>44537686.648000002</v>
      </c>
      <c r="D26" s="316">
        <v>1752869</v>
      </c>
      <c r="E26" s="316">
        <v>19438313.089000002</v>
      </c>
      <c r="F26" s="316">
        <v>689958</v>
      </c>
      <c r="G26" s="316">
        <v>7142299.29</v>
      </c>
      <c r="H26" s="316">
        <v>322849</v>
      </c>
      <c r="I26" s="316">
        <v>5333950.8640000001</v>
      </c>
      <c r="J26" s="316">
        <v>123309</v>
      </c>
      <c r="K26" s="316">
        <v>2003519.0959999999</v>
      </c>
      <c r="L26" s="316">
        <v>68642</v>
      </c>
      <c r="M26" s="316">
        <v>1432017.456</v>
      </c>
      <c r="N26" s="316">
        <v>288996</v>
      </c>
      <c r="O26" s="316">
        <v>5641989.1030000001</v>
      </c>
      <c r="P26" s="316">
        <v>0</v>
      </c>
      <c r="Q26" s="316">
        <v>0</v>
      </c>
      <c r="R26" s="316">
        <v>0</v>
      </c>
      <c r="S26" s="316">
        <v>0</v>
      </c>
      <c r="T26" s="299"/>
      <c r="U26" s="299"/>
      <c r="V26" s="299"/>
      <c r="W26" s="299"/>
      <c r="X26" s="299"/>
      <c r="Y26" s="299"/>
      <c r="Z26" s="299"/>
      <c r="AA26" s="299"/>
      <c r="AB26" s="299"/>
      <c r="AC26" s="299"/>
      <c r="AD26" s="299"/>
      <c r="AE26" s="299"/>
      <c r="AF26" s="299"/>
      <c r="AG26" s="299"/>
      <c r="AH26" s="299"/>
      <c r="AI26" s="299"/>
      <c r="AJ26" s="299"/>
      <c r="AK26" s="299"/>
      <c r="AL26" s="299"/>
      <c r="AM26" s="299"/>
      <c r="AN26" s="299"/>
      <c r="AO26" s="299"/>
      <c r="AP26" s="299"/>
      <c r="AQ26" s="299"/>
      <c r="AR26" s="299"/>
      <c r="AS26" s="299"/>
      <c r="AT26" s="299"/>
      <c r="AU26" s="299"/>
      <c r="AV26" s="299"/>
      <c r="AW26" s="299"/>
      <c r="AX26" s="299"/>
      <c r="AY26" s="299"/>
      <c r="AZ26" s="299"/>
      <c r="BA26" s="299"/>
      <c r="BB26" s="299"/>
      <c r="BC26" s="299"/>
      <c r="BD26" s="299"/>
      <c r="BE26" s="299"/>
      <c r="BF26" s="299"/>
      <c r="BG26" s="299"/>
      <c r="BH26" s="299"/>
      <c r="BI26" s="299"/>
      <c r="BJ26" s="299"/>
      <c r="BK26" s="299"/>
      <c r="BL26" s="299"/>
      <c r="BM26" s="299"/>
      <c r="BN26" s="299"/>
      <c r="BO26" s="299"/>
      <c r="BP26" s="299"/>
      <c r="BQ26" s="299"/>
      <c r="BR26" s="299"/>
      <c r="BS26" s="299"/>
      <c r="BT26" s="299"/>
      <c r="BU26" s="299"/>
      <c r="BV26" s="299"/>
      <c r="BW26" s="299"/>
      <c r="BX26" s="299"/>
      <c r="BY26" s="299"/>
      <c r="BZ26" s="299"/>
      <c r="CA26" s="299"/>
      <c r="CB26" s="299"/>
      <c r="CC26" s="299"/>
      <c r="CD26" s="299"/>
      <c r="CE26" s="299"/>
      <c r="CF26" s="299"/>
      <c r="CG26" s="299"/>
      <c r="CH26" s="299"/>
      <c r="CI26" s="299"/>
      <c r="CJ26" s="299"/>
      <c r="CK26" s="299"/>
      <c r="CL26" s="299"/>
      <c r="CM26" s="299"/>
      <c r="CN26" s="299"/>
      <c r="CO26" s="299"/>
      <c r="CP26" s="299"/>
      <c r="CQ26" s="299"/>
      <c r="CR26" s="299"/>
      <c r="CS26" s="299"/>
      <c r="CT26" s="299"/>
      <c r="CU26" s="299"/>
      <c r="CV26" s="299"/>
      <c r="CW26" s="299"/>
      <c r="CX26" s="299"/>
      <c r="CY26" s="299"/>
      <c r="CZ26" s="299"/>
      <c r="DA26" s="299"/>
      <c r="DB26" s="299"/>
      <c r="DC26" s="299"/>
      <c r="DD26" s="299"/>
      <c r="DE26" s="299"/>
      <c r="DF26" s="299"/>
      <c r="DG26" s="299"/>
    </row>
    <row r="27" spans="1:111" s="317" customFormat="1" ht="15.75" customHeight="1">
      <c r="A27" s="318" t="s">
        <v>576</v>
      </c>
      <c r="B27" s="319">
        <v>3830471</v>
      </c>
      <c r="C27" s="319">
        <v>49321610.366999999</v>
      </c>
      <c r="D27" s="319">
        <v>1978405</v>
      </c>
      <c r="E27" s="319">
        <v>23763748.291999999</v>
      </c>
      <c r="F27" s="319">
        <v>687689</v>
      </c>
      <c r="G27" s="319">
        <v>7915206.3279999997</v>
      </c>
      <c r="H27" s="319">
        <v>334085</v>
      </c>
      <c r="I27" s="319">
        <v>6117964.3550000004</v>
      </c>
      <c r="J27" s="319">
        <v>134849</v>
      </c>
      <c r="K27" s="319">
        <v>2521538.0529999998</v>
      </c>
      <c r="L27" s="319">
        <v>72128</v>
      </c>
      <c r="M27" s="319">
        <v>1567702.4110000001</v>
      </c>
      <c r="N27" s="319">
        <v>310694</v>
      </c>
      <c r="O27" s="319">
        <v>7440310.835</v>
      </c>
      <c r="P27" s="319">
        <v>0</v>
      </c>
      <c r="Q27" s="319">
        <v>0</v>
      </c>
      <c r="R27" s="319">
        <v>0</v>
      </c>
      <c r="S27" s="319">
        <v>0</v>
      </c>
      <c r="T27" s="299"/>
      <c r="U27" s="299"/>
      <c r="V27" s="299"/>
      <c r="W27" s="299"/>
      <c r="X27" s="299"/>
      <c r="Y27" s="299"/>
      <c r="Z27" s="299"/>
      <c r="AA27" s="299"/>
      <c r="AB27" s="299"/>
      <c r="AC27" s="299"/>
      <c r="AD27" s="299"/>
      <c r="AE27" s="299"/>
      <c r="AF27" s="299"/>
      <c r="AG27" s="299"/>
      <c r="AH27" s="299"/>
      <c r="AI27" s="299"/>
      <c r="AJ27" s="299"/>
      <c r="AK27" s="299"/>
      <c r="AL27" s="299"/>
      <c r="AM27" s="299"/>
      <c r="AN27" s="299"/>
      <c r="AO27" s="299"/>
      <c r="AP27" s="299"/>
      <c r="AQ27" s="299"/>
      <c r="AR27" s="299"/>
      <c r="AS27" s="299"/>
      <c r="AT27" s="299"/>
      <c r="AU27" s="299"/>
      <c r="AV27" s="299"/>
      <c r="AW27" s="299"/>
      <c r="AX27" s="299"/>
      <c r="AY27" s="299"/>
      <c r="AZ27" s="299"/>
      <c r="BA27" s="299"/>
      <c r="BB27" s="299"/>
      <c r="BC27" s="299"/>
      <c r="BD27" s="299"/>
      <c r="BE27" s="299"/>
      <c r="BF27" s="299"/>
      <c r="BG27" s="299"/>
      <c r="BH27" s="299"/>
      <c r="BI27" s="299"/>
      <c r="BJ27" s="299"/>
      <c r="BK27" s="299"/>
      <c r="BL27" s="299"/>
      <c r="BM27" s="299"/>
      <c r="BN27" s="299"/>
      <c r="BO27" s="299"/>
      <c r="BP27" s="299"/>
      <c r="BQ27" s="299"/>
      <c r="BR27" s="299"/>
      <c r="BS27" s="299"/>
      <c r="BT27" s="299"/>
      <c r="BU27" s="299"/>
      <c r="BV27" s="299"/>
      <c r="BW27" s="299"/>
      <c r="BX27" s="299"/>
      <c r="BY27" s="299"/>
      <c r="BZ27" s="299"/>
      <c r="CA27" s="299"/>
      <c r="CB27" s="299"/>
      <c r="CC27" s="299"/>
      <c r="CD27" s="299"/>
      <c r="CE27" s="299"/>
      <c r="CF27" s="299"/>
      <c r="CG27" s="299"/>
      <c r="CH27" s="299"/>
      <c r="CI27" s="299"/>
      <c r="CJ27" s="299"/>
      <c r="CK27" s="299"/>
      <c r="CL27" s="299"/>
      <c r="CM27" s="299"/>
      <c r="CN27" s="299"/>
      <c r="CO27" s="299"/>
      <c r="CP27" s="299"/>
      <c r="CQ27" s="299"/>
      <c r="CR27" s="299"/>
      <c r="CS27" s="299"/>
      <c r="CT27" s="299"/>
      <c r="CU27" s="299"/>
      <c r="CV27" s="299"/>
      <c r="CW27" s="299"/>
      <c r="CX27" s="299"/>
      <c r="CY27" s="299"/>
      <c r="CZ27" s="299"/>
      <c r="DA27" s="299"/>
      <c r="DB27" s="299"/>
      <c r="DC27" s="299"/>
      <c r="DD27" s="299"/>
      <c r="DE27" s="299"/>
      <c r="DF27" s="299"/>
      <c r="DG27" s="299"/>
    </row>
    <row r="28" spans="1:111" s="317" customFormat="1" ht="15.75" customHeight="1">
      <c r="A28" s="315" t="s">
        <v>577</v>
      </c>
      <c r="B28" s="316">
        <v>2536139</v>
      </c>
      <c r="C28" s="316">
        <v>33764397.403999999</v>
      </c>
      <c r="D28" s="316">
        <v>1289054</v>
      </c>
      <c r="E28" s="316">
        <v>15512899.971000001</v>
      </c>
      <c r="F28" s="316">
        <v>534049</v>
      </c>
      <c r="G28" s="316">
        <v>5698485.8990000002</v>
      </c>
      <c r="H28" s="316">
        <v>233455</v>
      </c>
      <c r="I28" s="316">
        <v>4321113.7860000003</v>
      </c>
      <c r="J28" s="316">
        <v>94170</v>
      </c>
      <c r="K28" s="316">
        <v>1915948.314</v>
      </c>
      <c r="L28" s="316">
        <v>45341</v>
      </c>
      <c r="M28" s="316">
        <v>943400.73</v>
      </c>
      <c r="N28" s="316">
        <v>224990</v>
      </c>
      <c r="O28" s="316">
        <v>5597404.5199999996</v>
      </c>
      <c r="P28" s="316">
        <v>0</v>
      </c>
      <c r="Q28" s="316">
        <v>0</v>
      </c>
      <c r="R28" s="316">
        <v>0</v>
      </c>
      <c r="S28" s="316">
        <v>0</v>
      </c>
      <c r="T28" s="299"/>
      <c r="U28" s="299"/>
      <c r="V28" s="299"/>
      <c r="W28" s="299"/>
      <c r="X28" s="299"/>
      <c r="Y28" s="299"/>
      <c r="Z28" s="299"/>
      <c r="AA28" s="299"/>
      <c r="AB28" s="299"/>
      <c r="AC28" s="299"/>
      <c r="AD28" s="299"/>
      <c r="AE28" s="299"/>
      <c r="AF28" s="299"/>
      <c r="AG28" s="299"/>
      <c r="AH28" s="299"/>
      <c r="AI28" s="299"/>
      <c r="AJ28" s="299"/>
      <c r="AK28" s="299"/>
      <c r="AL28" s="299"/>
      <c r="AM28" s="299"/>
      <c r="AN28" s="299"/>
      <c r="AO28" s="299"/>
      <c r="AP28" s="299"/>
      <c r="AQ28" s="299"/>
      <c r="AR28" s="299"/>
      <c r="AS28" s="299"/>
      <c r="AT28" s="299"/>
      <c r="AU28" s="299"/>
      <c r="AV28" s="299"/>
      <c r="AW28" s="299"/>
      <c r="AX28" s="299"/>
      <c r="AY28" s="299"/>
      <c r="AZ28" s="299"/>
      <c r="BA28" s="299"/>
      <c r="BB28" s="299"/>
      <c r="BC28" s="299"/>
      <c r="BD28" s="299"/>
      <c r="BE28" s="299"/>
      <c r="BF28" s="299"/>
      <c r="BG28" s="299"/>
      <c r="BH28" s="299"/>
      <c r="BI28" s="299"/>
      <c r="BJ28" s="299"/>
      <c r="BK28" s="299"/>
      <c r="BL28" s="299"/>
      <c r="BM28" s="299"/>
      <c r="BN28" s="299"/>
      <c r="BO28" s="299"/>
      <c r="BP28" s="299"/>
      <c r="BQ28" s="299"/>
      <c r="BR28" s="299"/>
      <c r="BS28" s="299"/>
      <c r="BT28" s="299"/>
      <c r="BU28" s="299"/>
      <c r="BV28" s="299"/>
      <c r="BW28" s="299"/>
      <c r="BX28" s="299"/>
      <c r="BY28" s="299"/>
      <c r="BZ28" s="299"/>
      <c r="CA28" s="299"/>
      <c r="CB28" s="299"/>
      <c r="CC28" s="299"/>
      <c r="CD28" s="299"/>
      <c r="CE28" s="299"/>
      <c r="CF28" s="299"/>
      <c r="CG28" s="299"/>
      <c r="CH28" s="299"/>
      <c r="CI28" s="299"/>
      <c r="CJ28" s="299"/>
      <c r="CK28" s="299"/>
      <c r="CL28" s="299"/>
      <c r="CM28" s="299"/>
      <c r="CN28" s="299"/>
      <c r="CO28" s="299"/>
      <c r="CP28" s="299"/>
      <c r="CQ28" s="299"/>
      <c r="CR28" s="299"/>
      <c r="CS28" s="299"/>
      <c r="CT28" s="299"/>
      <c r="CU28" s="299"/>
      <c r="CV28" s="299"/>
      <c r="CW28" s="299"/>
      <c r="CX28" s="299"/>
      <c r="CY28" s="299"/>
      <c r="CZ28" s="299"/>
      <c r="DA28" s="299"/>
      <c r="DB28" s="299"/>
      <c r="DC28" s="299"/>
      <c r="DD28" s="299"/>
      <c r="DE28" s="299"/>
      <c r="DF28" s="299"/>
      <c r="DG28" s="299"/>
    </row>
    <row r="29" spans="1:111" s="317" customFormat="1" ht="15.75" customHeight="1">
      <c r="A29" s="315" t="s">
        <v>578</v>
      </c>
      <c r="B29" s="316">
        <v>2774813</v>
      </c>
      <c r="C29" s="316">
        <v>30104175.905000001</v>
      </c>
      <c r="D29" s="316">
        <v>1619703</v>
      </c>
      <c r="E29" s="316">
        <v>16055834.071</v>
      </c>
      <c r="F29" s="316">
        <v>600968</v>
      </c>
      <c r="G29" s="316">
        <v>5971676.1330000004</v>
      </c>
      <c r="H29" s="316">
        <v>250145</v>
      </c>
      <c r="I29" s="316">
        <v>3547633.1770000001</v>
      </c>
      <c r="J29" s="316">
        <v>111241</v>
      </c>
      <c r="K29" s="316">
        <v>1903487.5379999999</v>
      </c>
      <c r="L29" s="316">
        <v>55402</v>
      </c>
      <c r="M29" s="316">
        <v>904454.58900000004</v>
      </c>
      <c r="N29" s="316">
        <v>223680</v>
      </c>
      <c r="O29" s="316">
        <v>4338006.227</v>
      </c>
      <c r="P29" s="316">
        <v>0</v>
      </c>
      <c r="Q29" s="316">
        <v>0</v>
      </c>
      <c r="R29" s="316">
        <v>0</v>
      </c>
      <c r="S29" s="316">
        <v>0</v>
      </c>
      <c r="T29" s="299"/>
      <c r="U29" s="299"/>
      <c r="V29" s="299"/>
      <c r="W29" s="299"/>
      <c r="X29" s="299"/>
      <c r="Y29" s="299"/>
      <c r="Z29" s="299"/>
      <c r="AA29" s="299"/>
      <c r="AB29" s="299"/>
      <c r="AC29" s="299"/>
      <c r="AD29" s="299"/>
      <c r="AE29" s="299"/>
      <c r="AF29" s="299"/>
      <c r="AG29" s="299"/>
      <c r="AH29" s="299"/>
      <c r="AI29" s="299"/>
      <c r="AJ29" s="299"/>
      <c r="AK29" s="299"/>
      <c r="AL29" s="299"/>
      <c r="AM29" s="299"/>
      <c r="AN29" s="299"/>
      <c r="AO29" s="299"/>
      <c r="AP29" s="299"/>
      <c r="AQ29" s="299"/>
      <c r="AR29" s="299"/>
      <c r="AS29" s="299"/>
      <c r="AT29" s="299"/>
      <c r="AU29" s="299"/>
      <c r="AV29" s="299"/>
      <c r="AW29" s="299"/>
      <c r="AX29" s="299"/>
      <c r="AY29" s="299"/>
      <c r="AZ29" s="299"/>
      <c r="BA29" s="299"/>
      <c r="BB29" s="299"/>
      <c r="BC29" s="299"/>
      <c r="BD29" s="299"/>
      <c r="BE29" s="299"/>
      <c r="BF29" s="299"/>
      <c r="BG29" s="299"/>
      <c r="BH29" s="299"/>
      <c r="BI29" s="299"/>
      <c r="BJ29" s="299"/>
      <c r="BK29" s="299"/>
      <c r="BL29" s="299"/>
      <c r="BM29" s="299"/>
      <c r="BN29" s="299"/>
      <c r="BO29" s="299"/>
      <c r="BP29" s="299"/>
      <c r="BQ29" s="299"/>
      <c r="BR29" s="299"/>
      <c r="BS29" s="299"/>
      <c r="BT29" s="299"/>
      <c r="BU29" s="299"/>
      <c r="BV29" s="299"/>
      <c r="BW29" s="299"/>
      <c r="BX29" s="299"/>
      <c r="BY29" s="299"/>
      <c r="BZ29" s="299"/>
      <c r="CA29" s="299"/>
      <c r="CB29" s="299"/>
      <c r="CC29" s="299"/>
      <c r="CD29" s="299"/>
      <c r="CE29" s="299"/>
      <c r="CF29" s="299"/>
      <c r="CG29" s="299"/>
      <c r="CH29" s="299"/>
      <c r="CI29" s="299"/>
      <c r="CJ29" s="299"/>
      <c r="CK29" s="299"/>
      <c r="CL29" s="299"/>
      <c r="CM29" s="299"/>
      <c r="CN29" s="299"/>
      <c r="CO29" s="299"/>
      <c r="CP29" s="299"/>
      <c r="CQ29" s="299"/>
      <c r="CR29" s="299"/>
      <c r="CS29" s="299"/>
      <c r="CT29" s="299"/>
      <c r="CU29" s="299"/>
      <c r="CV29" s="299"/>
      <c r="CW29" s="299"/>
      <c r="CX29" s="299"/>
      <c r="CY29" s="299"/>
      <c r="CZ29" s="299"/>
      <c r="DA29" s="299"/>
      <c r="DB29" s="299"/>
      <c r="DC29" s="299"/>
      <c r="DD29" s="299"/>
      <c r="DE29" s="299"/>
      <c r="DF29" s="299"/>
      <c r="DG29" s="299"/>
    </row>
    <row r="30" spans="1:111" s="317" customFormat="1" ht="15.75" customHeight="1">
      <c r="A30" s="315" t="s">
        <v>579</v>
      </c>
      <c r="B30" s="316">
        <v>6815841</v>
      </c>
      <c r="C30" s="316">
        <v>79948059.025999993</v>
      </c>
      <c r="D30" s="316">
        <v>3599231</v>
      </c>
      <c r="E30" s="316">
        <v>41129821.348999999</v>
      </c>
      <c r="F30" s="316">
        <v>1079973</v>
      </c>
      <c r="G30" s="316">
        <v>13038588.129000001</v>
      </c>
      <c r="H30" s="316">
        <v>619410</v>
      </c>
      <c r="I30" s="316">
        <v>9350887.091</v>
      </c>
      <c r="J30" s="316">
        <v>263085</v>
      </c>
      <c r="K30" s="316">
        <v>4414306.8109999998</v>
      </c>
      <c r="L30" s="316">
        <v>126613</v>
      </c>
      <c r="M30" s="316">
        <v>2009624.601</v>
      </c>
      <c r="N30" s="316">
        <v>537095</v>
      </c>
      <c r="O30" s="316">
        <v>10774203.628</v>
      </c>
      <c r="P30" s="316">
        <v>0</v>
      </c>
      <c r="Q30" s="316">
        <v>0</v>
      </c>
      <c r="R30" s="316">
        <v>0</v>
      </c>
      <c r="S30" s="316">
        <v>0</v>
      </c>
      <c r="T30" s="299"/>
      <c r="U30" s="299"/>
      <c r="V30" s="299"/>
      <c r="W30" s="299"/>
      <c r="X30" s="299"/>
      <c r="Y30" s="299"/>
      <c r="Z30" s="299"/>
      <c r="AA30" s="299"/>
      <c r="AB30" s="299"/>
      <c r="AC30" s="299"/>
      <c r="AD30" s="299"/>
      <c r="AE30" s="299"/>
      <c r="AF30" s="299"/>
      <c r="AG30" s="299"/>
      <c r="AH30" s="299"/>
      <c r="AI30" s="299"/>
      <c r="AJ30" s="299"/>
      <c r="AK30" s="299"/>
      <c r="AL30" s="299"/>
      <c r="AM30" s="299"/>
      <c r="AN30" s="299"/>
      <c r="AO30" s="299"/>
      <c r="AP30" s="299"/>
      <c r="AQ30" s="299"/>
      <c r="AR30" s="299"/>
      <c r="AS30" s="299"/>
      <c r="AT30" s="299"/>
      <c r="AU30" s="299"/>
      <c r="AV30" s="299"/>
      <c r="AW30" s="299"/>
      <c r="AX30" s="299"/>
      <c r="AY30" s="299"/>
      <c r="AZ30" s="299"/>
      <c r="BA30" s="299"/>
      <c r="BB30" s="299"/>
      <c r="BC30" s="299"/>
      <c r="BD30" s="299"/>
      <c r="BE30" s="299"/>
      <c r="BF30" s="299"/>
      <c r="BG30" s="299"/>
      <c r="BH30" s="299"/>
      <c r="BI30" s="299"/>
      <c r="BJ30" s="299"/>
      <c r="BK30" s="299"/>
      <c r="BL30" s="299"/>
      <c r="BM30" s="299"/>
      <c r="BN30" s="299"/>
      <c r="BO30" s="299"/>
      <c r="BP30" s="299"/>
      <c r="BQ30" s="299"/>
      <c r="BR30" s="299"/>
      <c r="BS30" s="299"/>
      <c r="BT30" s="299"/>
      <c r="BU30" s="299"/>
      <c r="BV30" s="299"/>
      <c r="BW30" s="299"/>
      <c r="BX30" s="299"/>
      <c r="BY30" s="299"/>
      <c r="BZ30" s="299"/>
      <c r="CA30" s="299"/>
      <c r="CB30" s="299"/>
      <c r="CC30" s="299"/>
      <c r="CD30" s="299"/>
      <c r="CE30" s="299"/>
      <c r="CF30" s="299"/>
      <c r="CG30" s="299"/>
      <c r="CH30" s="299"/>
      <c r="CI30" s="299"/>
      <c r="CJ30" s="299"/>
      <c r="CK30" s="299"/>
      <c r="CL30" s="299"/>
      <c r="CM30" s="299"/>
      <c r="CN30" s="299"/>
      <c r="CO30" s="299"/>
      <c r="CP30" s="299"/>
      <c r="CQ30" s="299"/>
      <c r="CR30" s="299"/>
      <c r="CS30" s="299"/>
      <c r="CT30" s="299"/>
      <c r="CU30" s="299"/>
      <c r="CV30" s="299"/>
      <c r="CW30" s="299"/>
      <c r="CX30" s="299"/>
      <c r="CY30" s="299"/>
      <c r="CZ30" s="299"/>
      <c r="DA30" s="299"/>
      <c r="DB30" s="299"/>
      <c r="DC30" s="299"/>
      <c r="DD30" s="299"/>
      <c r="DE30" s="299"/>
      <c r="DF30" s="299"/>
      <c r="DG30" s="299"/>
    </row>
    <row r="31" spans="1:111" s="317" customFormat="1" ht="15.75" customHeight="1">
      <c r="A31" s="315" t="s">
        <v>580</v>
      </c>
      <c r="B31" s="316">
        <v>6701236</v>
      </c>
      <c r="C31" s="316">
        <v>74976765.567000002</v>
      </c>
      <c r="D31" s="316">
        <v>4415390</v>
      </c>
      <c r="E31" s="316">
        <v>43764291.372000001</v>
      </c>
      <c r="F31" s="316">
        <v>1431175</v>
      </c>
      <c r="G31" s="316">
        <v>14303534.372</v>
      </c>
      <c r="H31" s="316">
        <v>650890</v>
      </c>
      <c r="I31" s="316">
        <v>9703481.1089999992</v>
      </c>
      <c r="J31" s="316">
        <v>285871</v>
      </c>
      <c r="K31" s="316">
        <v>4346436.648</v>
      </c>
      <c r="L31" s="316">
        <v>129790</v>
      </c>
      <c r="M31" s="316">
        <v>2042873.5419999999</v>
      </c>
      <c r="N31" s="316">
        <v>606192</v>
      </c>
      <c r="O31" s="316">
        <v>11347062.436000001</v>
      </c>
      <c r="P31" s="316">
        <v>0</v>
      </c>
      <c r="Q31" s="316">
        <v>0</v>
      </c>
      <c r="R31" s="316">
        <v>0</v>
      </c>
      <c r="S31" s="316">
        <v>0</v>
      </c>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299"/>
      <c r="BI31" s="299"/>
      <c r="BJ31" s="299"/>
      <c r="BK31" s="299"/>
      <c r="BL31" s="299"/>
      <c r="BM31" s="299"/>
      <c r="BN31" s="299"/>
      <c r="BO31" s="299"/>
      <c r="BP31" s="299"/>
      <c r="BQ31" s="299"/>
      <c r="BR31" s="299"/>
      <c r="BS31" s="299"/>
      <c r="BT31" s="299"/>
      <c r="BU31" s="299"/>
      <c r="BV31" s="299"/>
      <c r="BW31" s="299"/>
      <c r="BX31" s="299"/>
      <c r="BY31" s="299"/>
      <c r="BZ31" s="299"/>
      <c r="CA31" s="299"/>
      <c r="CB31" s="299"/>
      <c r="CC31" s="299"/>
      <c r="CD31" s="299"/>
      <c r="CE31" s="299"/>
      <c r="CF31" s="299"/>
      <c r="CG31" s="299"/>
      <c r="CH31" s="299"/>
      <c r="CI31" s="299"/>
      <c r="CJ31" s="299"/>
      <c r="CK31" s="299"/>
      <c r="CL31" s="299"/>
      <c r="CM31" s="299"/>
      <c r="CN31" s="299"/>
      <c r="CO31" s="299"/>
      <c r="CP31" s="299"/>
      <c r="CQ31" s="299"/>
      <c r="CR31" s="299"/>
      <c r="CS31" s="299"/>
      <c r="CT31" s="299"/>
      <c r="CU31" s="299"/>
      <c r="CV31" s="299"/>
      <c r="CW31" s="299"/>
      <c r="CX31" s="299"/>
      <c r="CY31" s="299"/>
      <c r="CZ31" s="299"/>
      <c r="DA31" s="299"/>
      <c r="DB31" s="299"/>
      <c r="DC31" s="299"/>
      <c r="DD31" s="299"/>
      <c r="DE31" s="299"/>
      <c r="DF31" s="299"/>
      <c r="DG31" s="299"/>
    </row>
    <row r="32" spans="1:111" s="317" customFormat="1" ht="15.75" customHeight="1">
      <c r="A32" s="318" t="s">
        <v>581</v>
      </c>
      <c r="B32" s="319">
        <v>13185849</v>
      </c>
      <c r="C32" s="319">
        <v>151040216.97999999</v>
      </c>
      <c r="D32" s="319">
        <v>7445886</v>
      </c>
      <c r="E32" s="319">
        <v>77933323.965000004</v>
      </c>
      <c r="F32" s="319">
        <v>2438930</v>
      </c>
      <c r="G32" s="319">
        <v>26124489.269000001</v>
      </c>
      <c r="H32" s="319">
        <v>1165463</v>
      </c>
      <c r="I32" s="319">
        <v>17227622.875999998</v>
      </c>
      <c r="J32" s="319">
        <v>469427</v>
      </c>
      <c r="K32" s="319">
        <v>7196382.9680000003</v>
      </c>
      <c r="L32" s="319">
        <v>269724</v>
      </c>
      <c r="M32" s="319">
        <v>4683597.5149999997</v>
      </c>
      <c r="N32" s="319">
        <v>960496</v>
      </c>
      <c r="O32" s="319">
        <v>17865716.296999998</v>
      </c>
      <c r="P32" s="319">
        <v>0</v>
      </c>
      <c r="Q32" s="319">
        <v>0</v>
      </c>
      <c r="R32" s="319">
        <v>0</v>
      </c>
      <c r="S32" s="319">
        <v>0</v>
      </c>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c r="AR32" s="299"/>
      <c r="AS32" s="299"/>
      <c r="AT32" s="299"/>
      <c r="AU32" s="299"/>
      <c r="AV32" s="299"/>
      <c r="AW32" s="299"/>
      <c r="AX32" s="299"/>
      <c r="AY32" s="299"/>
      <c r="AZ32" s="299"/>
      <c r="BA32" s="299"/>
      <c r="BB32" s="299"/>
      <c r="BC32" s="299"/>
      <c r="BD32" s="299"/>
      <c r="BE32" s="299"/>
      <c r="BF32" s="299"/>
      <c r="BG32" s="299"/>
      <c r="BH32" s="299"/>
      <c r="BI32" s="299"/>
      <c r="BJ32" s="299"/>
      <c r="BK32" s="299"/>
      <c r="BL32" s="299"/>
      <c r="BM32" s="299"/>
      <c r="BN32" s="299"/>
      <c r="BO32" s="299"/>
      <c r="BP32" s="299"/>
      <c r="BQ32" s="299"/>
      <c r="BR32" s="299"/>
      <c r="BS32" s="299"/>
      <c r="BT32" s="299"/>
      <c r="BU32" s="299"/>
      <c r="BV32" s="299"/>
      <c r="BW32" s="299"/>
      <c r="BX32" s="299"/>
      <c r="BY32" s="299"/>
      <c r="BZ32" s="299"/>
      <c r="CA32" s="299"/>
      <c r="CB32" s="299"/>
      <c r="CC32" s="299"/>
      <c r="CD32" s="299"/>
      <c r="CE32" s="299"/>
      <c r="CF32" s="299"/>
      <c r="CG32" s="299"/>
      <c r="CH32" s="299"/>
      <c r="CI32" s="299"/>
      <c r="CJ32" s="299"/>
      <c r="CK32" s="299"/>
      <c r="CL32" s="299"/>
      <c r="CM32" s="299"/>
      <c r="CN32" s="299"/>
      <c r="CO32" s="299"/>
      <c r="CP32" s="299"/>
      <c r="CQ32" s="299"/>
      <c r="CR32" s="299"/>
      <c r="CS32" s="299"/>
      <c r="CT32" s="299"/>
      <c r="CU32" s="299"/>
      <c r="CV32" s="299"/>
      <c r="CW32" s="299"/>
      <c r="CX32" s="299"/>
      <c r="CY32" s="299"/>
      <c r="CZ32" s="299"/>
      <c r="DA32" s="299"/>
      <c r="DB32" s="299"/>
      <c r="DC32" s="299"/>
      <c r="DD32" s="299"/>
      <c r="DE32" s="299"/>
      <c r="DF32" s="299"/>
      <c r="DG32" s="299"/>
    </row>
    <row r="33" spans="1:111" s="317" customFormat="1" ht="15.75" customHeight="1">
      <c r="A33" s="315" t="s">
        <v>582</v>
      </c>
      <c r="B33" s="316">
        <v>28029231</v>
      </c>
      <c r="C33" s="316">
        <v>329695661.85399997</v>
      </c>
      <c r="D33" s="316">
        <v>18649473</v>
      </c>
      <c r="E33" s="316">
        <v>191625826.692</v>
      </c>
      <c r="F33" s="316">
        <v>6245741</v>
      </c>
      <c r="G33" s="316">
        <v>70782486.579999998</v>
      </c>
      <c r="H33" s="316">
        <v>1926443</v>
      </c>
      <c r="I33" s="316">
        <v>29599143.59</v>
      </c>
      <c r="J33" s="316">
        <v>756206</v>
      </c>
      <c r="K33" s="316">
        <v>10995476.806</v>
      </c>
      <c r="L33" s="316">
        <v>468754</v>
      </c>
      <c r="M33" s="316">
        <v>8058175.8559999997</v>
      </c>
      <c r="N33" s="316">
        <v>1539447</v>
      </c>
      <c r="O33" s="316">
        <v>28703720.157000002</v>
      </c>
      <c r="P33" s="316">
        <v>0</v>
      </c>
      <c r="Q33" s="316">
        <v>0</v>
      </c>
      <c r="R33" s="316">
        <v>0</v>
      </c>
      <c r="S33" s="316">
        <v>0</v>
      </c>
      <c r="T33" s="299"/>
      <c r="U33" s="299"/>
      <c r="V33" s="299"/>
      <c r="W33" s="299"/>
      <c r="X33" s="299"/>
      <c r="Y33" s="299"/>
      <c r="Z33" s="299"/>
      <c r="AA33" s="299"/>
      <c r="AB33" s="299"/>
      <c r="AC33" s="299"/>
      <c r="AD33" s="299"/>
      <c r="AE33" s="299"/>
      <c r="AF33" s="299"/>
      <c r="AG33" s="299"/>
      <c r="AH33" s="299"/>
      <c r="AI33" s="299"/>
      <c r="AJ33" s="299"/>
      <c r="AK33" s="299"/>
      <c r="AL33" s="299"/>
      <c r="AM33" s="299"/>
      <c r="AN33" s="299"/>
      <c r="AO33" s="299"/>
      <c r="AP33" s="299"/>
      <c r="AQ33" s="299"/>
      <c r="AR33" s="299"/>
      <c r="AS33" s="299"/>
      <c r="AT33" s="299"/>
      <c r="AU33" s="299"/>
      <c r="AV33" s="299"/>
      <c r="AW33" s="299"/>
      <c r="AX33" s="299"/>
      <c r="AY33" s="299"/>
      <c r="AZ33" s="299"/>
      <c r="BA33" s="299"/>
      <c r="BB33" s="299"/>
      <c r="BC33" s="299"/>
      <c r="BD33" s="299"/>
      <c r="BE33" s="299"/>
      <c r="BF33" s="299"/>
      <c r="BG33" s="299"/>
      <c r="BH33" s="299"/>
      <c r="BI33" s="299"/>
      <c r="BJ33" s="299"/>
      <c r="BK33" s="299"/>
      <c r="BL33" s="299"/>
      <c r="BM33" s="299"/>
      <c r="BN33" s="299"/>
      <c r="BO33" s="299"/>
      <c r="BP33" s="299"/>
      <c r="BQ33" s="299"/>
      <c r="BR33" s="299"/>
      <c r="BS33" s="299"/>
      <c r="BT33" s="299"/>
      <c r="BU33" s="299"/>
      <c r="BV33" s="299"/>
      <c r="BW33" s="299"/>
      <c r="BX33" s="299"/>
      <c r="BY33" s="299"/>
      <c r="BZ33" s="299"/>
      <c r="CA33" s="299"/>
      <c r="CB33" s="299"/>
      <c r="CC33" s="299"/>
      <c r="CD33" s="299"/>
      <c r="CE33" s="299"/>
      <c r="CF33" s="299"/>
      <c r="CG33" s="299"/>
      <c r="CH33" s="299"/>
      <c r="CI33" s="299"/>
      <c r="CJ33" s="299"/>
      <c r="CK33" s="299"/>
      <c r="CL33" s="299"/>
      <c r="CM33" s="299"/>
      <c r="CN33" s="299"/>
      <c r="CO33" s="299"/>
      <c r="CP33" s="299"/>
      <c r="CQ33" s="299"/>
      <c r="CR33" s="299"/>
      <c r="CS33" s="299"/>
      <c r="CT33" s="299"/>
      <c r="CU33" s="299"/>
      <c r="CV33" s="299"/>
      <c r="CW33" s="299"/>
      <c r="CX33" s="299"/>
      <c r="CY33" s="299"/>
      <c r="CZ33" s="299"/>
      <c r="DA33" s="299"/>
      <c r="DB33" s="299"/>
      <c r="DC33" s="299"/>
      <c r="DD33" s="299"/>
      <c r="DE33" s="299"/>
      <c r="DF33" s="299"/>
      <c r="DG33" s="299"/>
    </row>
    <row r="34" spans="1:111" s="317" customFormat="1" ht="15.75" customHeight="1">
      <c r="A34" s="315" t="s">
        <v>583</v>
      </c>
      <c r="B34" s="316">
        <v>6373300</v>
      </c>
      <c r="C34" s="316">
        <v>67863103.838</v>
      </c>
      <c r="D34" s="316">
        <v>3714807</v>
      </c>
      <c r="E34" s="316">
        <v>36489502.417999998</v>
      </c>
      <c r="F34" s="316">
        <v>1123552</v>
      </c>
      <c r="G34" s="316">
        <v>11565566.318</v>
      </c>
      <c r="H34" s="316">
        <v>534906</v>
      </c>
      <c r="I34" s="316">
        <v>7378468.2450000001</v>
      </c>
      <c r="J34" s="316">
        <v>235883</v>
      </c>
      <c r="K34" s="316">
        <v>3460337.5219999999</v>
      </c>
      <c r="L34" s="316">
        <v>130743</v>
      </c>
      <c r="M34" s="316">
        <v>2014153.1629999999</v>
      </c>
      <c r="N34" s="316">
        <v>445189</v>
      </c>
      <c r="O34" s="316">
        <v>8085149.3289999999</v>
      </c>
      <c r="P34" s="316">
        <v>0</v>
      </c>
      <c r="Q34" s="316">
        <v>0</v>
      </c>
      <c r="R34" s="316">
        <v>0</v>
      </c>
      <c r="S34" s="316">
        <v>0</v>
      </c>
      <c r="T34" s="299"/>
      <c r="U34" s="299"/>
      <c r="V34" s="299"/>
      <c r="W34" s="299"/>
      <c r="X34" s="299"/>
      <c r="Y34" s="299"/>
      <c r="Z34" s="299"/>
      <c r="AA34" s="299"/>
      <c r="AB34" s="299"/>
      <c r="AC34" s="299"/>
      <c r="AD34" s="299"/>
      <c r="AE34" s="299"/>
      <c r="AF34" s="299"/>
      <c r="AG34" s="299"/>
      <c r="AH34" s="299"/>
      <c r="AI34" s="299"/>
      <c r="AJ34" s="299"/>
      <c r="AK34" s="299"/>
      <c r="AL34" s="299"/>
      <c r="AM34" s="299"/>
      <c r="AN34" s="299"/>
      <c r="AO34" s="299"/>
      <c r="AP34" s="299"/>
      <c r="AQ34" s="299"/>
      <c r="AR34" s="299"/>
      <c r="AS34" s="299"/>
      <c r="AT34" s="299"/>
      <c r="AU34" s="299"/>
      <c r="AV34" s="299"/>
      <c r="AW34" s="299"/>
      <c r="AX34" s="299"/>
      <c r="AY34" s="299"/>
      <c r="AZ34" s="299"/>
      <c r="BA34" s="299"/>
      <c r="BB34" s="299"/>
      <c r="BC34" s="299"/>
      <c r="BD34" s="299"/>
      <c r="BE34" s="299"/>
      <c r="BF34" s="299"/>
      <c r="BG34" s="299"/>
      <c r="BH34" s="299"/>
      <c r="BI34" s="299"/>
      <c r="BJ34" s="299"/>
      <c r="BK34" s="299"/>
      <c r="BL34" s="299"/>
      <c r="BM34" s="299"/>
      <c r="BN34" s="299"/>
      <c r="BO34" s="299"/>
      <c r="BP34" s="299"/>
      <c r="BQ34" s="299"/>
      <c r="BR34" s="299"/>
      <c r="BS34" s="299"/>
      <c r="BT34" s="299"/>
      <c r="BU34" s="299"/>
      <c r="BV34" s="299"/>
      <c r="BW34" s="299"/>
      <c r="BX34" s="299"/>
      <c r="BY34" s="299"/>
      <c r="BZ34" s="299"/>
      <c r="CA34" s="299"/>
      <c r="CB34" s="299"/>
      <c r="CC34" s="299"/>
      <c r="CD34" s="299"/>
      <c r="CE34" s="299"/>
      <c r="CF34" s="299"/>
      <c r="CG34" s="299"/>
      <c r="CH34" s="299"/>
      <c r="CI34" s="299"/>
      <c r="CJ34" s="299"/>
      <c r="CK34" s="299"/>
      <c r="CL34" s="299"/>
      <c r="CM34" s="299"/>
      <c r="CN34" s="299"/>
      <c r="CO34" s="299"/>
      <c r="CP34" s="299"/>
      <c r="CQ34" s="299"/>
      <c r="CR34" s="299"/>
      <c r="CS34" s="299"/>
      <c r="CT34" s="299"/>
      <c r="CU34" s="299"/>
      <c r="CV34" s="299"/>
      <c r="CW34" s="299"/>
      <c r="CX34" s="299"/>
      <c r="CY34" s="299"/>
      <c r="CZ34" s="299"/>
      <c r="DA34" s="299"/>
      <c r="DB34" s="299"/>
      <c r="DC34" s="299"/>
      <c r="DD34" s="299"/>
      <c r="DE34" s="299"/>
      <c r="DF34" s="299"/>
      <c r="DG34" s="299"/>
    </row>
    <row r="35" spans="1:111" s="317" customFormat="1" ht="15.75" customHeight="1">
      <c r="A35" s="315" t="s">
        <v>584</v>
      </c>
      <c r="B35" s="316">
        <v>4692111</v>
      </c>
      <c r="C35" s="316">
        <v>54134455.362000003</v>
      </c>
      <c r="D35" s="316">
        <v>2980415</v>
      </c>
      <c r="E35" s="316">
        <v>30594622.370999999</v>
      </c>
      <c r="F35" s="316">
        <v>1074201</v>
      </c>
      <c r="G35" s="316">
        <v>10942835.865</v>
      </c>
      <c r="H35" s="316">
        <v>371114</v>
      </c>
      <c r="I35" s="316">
        <v>5881887.0319999997</v>
      </c>
      <c r="J35" s="316">
        <v>178426</v>
      </c>
      <c r="K35" s="316">
        <v>2883417.423</v>
      </c>
      <c r="L35" s="316">
        <v>88003</v>
      </c>
      <c r="M35" s="316">
        <v>1510149.166</v>
      </c>
      <c r="N35" s="316">
        <v>316777</v>
      </c>
      <c r="O35" s="316">
        <v>6405139.2180000003</v>
      </c>
      <c r="P35" s="316">
        <v>0</v>
      </c>
      <c r="Q35" s="316">
        <v>0</v>
      </c>
      <c r="R35" s="316">
        <v>0</v>
      </c>
      <c r="S35" s="316">
        <v>0</v>
      </c>
      <c r="T35" s="299"/>
      <c r="U35" s="299"/>
      <c r="V35" s="299"/>
      <c r="W35" s="299"/>
      <c r="X35" s="299"/>
      <c r="Y35" s="299"/>
      <c r="Z35" s="299"/>
      <c r="AA35" s="299"/>
      <c r="AB35" s="299"/>
      <c r="AC35" s="299"/>
      <c r="AD35" s="299"/>
      <c r="AE35" s="299"/>
      <c r="AF35" s="299"/>
      <c r="AG35" s="299"/>
      <c r="AH35" s="299"/>
      <c r="AI35" s="299"/>
      <c r="AJ35" s="299"/>
      <c r="AK35" s="299"/>
      <c r="AL35" s="299"/>
      <c r="AM35" s="299"/>
      <c r="AN35" s="299"/>
      <c r="AO35" s="299"/>
      <c r="AP35" s="299"/>
      <c r="AQ35" s="299"/>
      <c r="AR35" s="299"/>
      <c r="AS35" s="299"/>
      <c r="AT35" s="299"/>
      <c r="AU35" s="299"/>
      <c r="AV35" s="299"/>
      <c r="AW35" s="299"/>
      <c r="AX35" s="299"/>
      <c r="AY35" s="299"/>
      <c r="AZ35" s="299"/>
      <c r="BA35" s="299"/>
      <c r="BB35" s="299"/>
      <c r="BC35" s="299"/>
      <c r="BD35" s="299"/>
      <c r="BE35" s="299"/>
      <c r="BF35" s="299"/>
      <c r="BG35" s="299"/>
      <c r="BH35" s="299"/>
      <c r="BI35" s="299"/>
      <c r="BJ35" s="299"/>
      <c r="BK35" s="299"/>
      <c r="BL35" s="299"/>
      <c r="BM35" s="299"/>
      <c r="BN35" s="299"/>
      <c r="BO35" s="299"/>
      <c r="BP35" s="299"/>
      <c r="BQ35" s="299"/>
      <c r="BR35" s="299"/>
      <c r="BS35" s="299"/>
      <c r="BT35" s="299"/>
      <c r="BU35" s="299"/>
      <c r="BV35" s="299"/>
      <c r="BW35" s="299"/>
      <c r="BX35" s="299"/>
      <c r="BY35" s="299"/>
      <c r="BZ35" s="299"/>
      <c r="CA35" s="299"/>
      <c r="CB35" s="299"/>
      <c r="CC35" s="299"/>
      <c r="CD35" s="299"/>
      <c r="CE35" s="299"/>
      <c r="CF35" s="299"/>
      <c r="CG35" s="299"/>
      <c r="CH35" s="299"/>
      <c r="CI35" s="299"/>
      <c r="CJ35" s="299"/>
      <c r="CK35" s="299"/>
      <c r="CL35" s="299"/>
      <c r="CM35" s="299"/>
      <c r="CN35" s="299"/>
      <c r="CO35" s="299"/>
      <c r="CP35" s="299"/>
      <c r="CQ35" s="299"/>
      <c r="CR35" s="299"/>
      <c r="CS35" s="299"/>
      <c r="CT35" s="299"/>
      <c r="CU35" s="299"/>
      <c r="CV35" s="299"/>
      <c r="CW35" s="299"/>
      <c r="CX35" s="299"/>
      <c r="CY35" s="299"/>
      <c r="CZ35" s="299"/>
      <c r="DA35" s="299"/>
      <c r="DB35" s="299"/>
      <c r="DC35" s="299"/>
      <c r="DD35" s="299"/>
      <c r="DE35" s="299"/>
      <c r="DF35" s="299"/>
      <c r="DG35" s="299"/>
    </row>
    <row r="36" spans="1:111" s="317" customFormat="1" ht="15.75" customHeight="1">
      <c r="A36" s="315" t="s">
        <v>585</v>
      </c>
      <c r="B36" s="316">
        <v>7727257</v>
      </c>
      <c r="C36" s="316">
        <v>103162841.36499999</v>
      </c>
      <c r="D36" s="316">
        <v>4731057</v>
      </c>
      <c r="E36" s="316">
        <v>55615641.351000004</v>
      </c>
      <c r="F36" s="316">
        <v>1371555</v>
      </c>
      <c r="G36" s="316">
        <v>17624593.204999998</v>
      </c>
      <c r="H36" s="316">
        <v>649546</v>
      </c>
      <c r="I36" s="316">
        <v>11844407.543</v>
      </c>
      <c r="J36" s="316">
        <v>300589</v>
      </c>
      <c r="K36" s="316">
        <v>5596128.6919999998</v>
      </c>
      <c r="L36" s="316">
        <v>167400</v>
      </c>
      <c r="M36" s="316">
        <v>3424642.3670000001</v>
      </c>
      <c r="N36" s="316">
        <v>624896</v>
      </c>
      <c r="O36" s="316">
        <v>14740897.395</v>
      </c>
      <c r="P36" s="316">
        <v>0</v>
      </c>
      <c r="Q36" s="316">
        <v>0</v>
      </c>
      <c r="R36" s="316">
        <v>0</v>
      </c>
      <c r="S36" s="316">
        <v>0</v>
      </c>
      <c r="T36" s="299"/>
      <c r="U36" s="299"/>
      <c r="V36" s="299"/>
      <c r="W36" s="299"/>
      <c r="X36" s="299"/>
      <c r="Y36" s="299"/>
      <c r="Z36" s="299"/>
      <c r="AA36" s="299"/>
      <c r="AB36" s="299"/>
      <c r="AC36" s="299"/>
      <c r="AD36" s="299"/>
      <c r="AE36" s="299"/>
      <c r="AF36" s="299"/>
      <c r="AG36" s="299"/>
      <c r="AH36" s="299"/>
      <c r="AI36" s="299"/>
      <c r="AJ36" s="299"/>
      <c r="AK36" s="299"/>
      <c r="AL36" s="299"/>
      <c r="AM36" s="299"/>
      <c r="AN36" s="299"/>
      <c r="AO36" s="299"/>
      <c r="AP36" s="299"/>
      <c r="AQ36" s="299"/>
      <c r="AR36" s="299"/>
      <c r="AS36" s="299"/>
      <c r="AT36" s="299"/>
      <c r="AU36" s="299"/>
      <c r="AV36" s="299"/>
      <c r="AW36" s="299"/>
      <c r="AX36" s="299"/>
      <c r="AY36" s="299"/>
      <c r="AZ36" s="299"/>
      <c r="BA36" s="299"/>
      <c r="BB36" s="299"/>
      <c r="BC36" s="299"/>
      <c r="BD36" s="299"/>
      <c r="BE36" s="299"/>
      <c r="BF36" s="299"/>
      <c r="BG36" s="299"/>
      <c r="BH36" s="299"/>
      <c r="BI36" s="299"/>
      <c r="BJ36" s="299"/>
      <c r="BK36" s="299"/>
      <c r="BL36" s="299"/>
      <c r="BM36" s="299"/>
      <c r="BN36" s="299"/>
      <c r="BO36" s="299"/>
      <c r="BP36" s="299"/>
      <c r="BQ36" s="299"/>
      <c r="BR36" s="299"/>
      <c r="BS36" s="299"/>
      <c r="BT36" s="299"/>
      <c r="BU36" s="299"/>
      <c r="BV36" s="299"/>
      <c r="BW36" s="299"/>
      <c r="BX36" s="299"/>
      <c r="BY36" s="299"/>
      <c r="BZ36" s="299"/>
      <c r="CA36" s="299"/>
      <c r="CB36" s="299"/>
      <c r="CC36" s="299"/>
      <c r="CD36" s="299"/>
      <c r="CE36" s="299"/>
      <c r="CF36" s="299"/>
      <c r="CG36" s="299"/>
      <c r="CH36" s="299"/>
      <c r="CI36" s="299"/>
      <c r="CJ36" s="299"/>
      <c r="CK36" s="299"/>
      <c r="CL36" s="299"/>
      <c r="CM36" s="299"/>
      <c r="CN36" s="299"/>
      <c r="CO36" s="299"/>
      <c r="CP36" s="299"/>
      <c r="CQ36" s="299"/>
      <c r="CR36" s="299"/>
      <c r="CS36" s="299"/>
      <c r="CT36" s="299"/>
      <c r="CU36" s="299"/>
      <c r="CV36" s="299"/>
      <c r="CW36" s="299"/>
      <c r="CX36" s="299"/>
      <c r="CY36" s="299"/>
      <c r="CZ36" s="299"/>
      <c r="DA36" s="299"/>
      <c r="DB36" s="299"/>
      <c r="DC36" s="299"/>
      <c r="DD36" s="299"/>
      <c r="DE36" s="299"/>
      <c r="DF36" s="299"/>
      <c r="DG36" s="299"/>
    </row>
    <row r="37" spans="1:111" s="317" customFormat="1" ht="15.75" customHeight="1">
      <c r="A37" s="318" t="s">
        <v>586</v>
      </c>
      <c r="B37" s="319">
        <v>31634159</v>
      </c>
      <c r="C37" s="319">
        <v>404854173.58099997</v>
      </c>
      <c r="D37" s="319">
        <v>18641994</v>
      </c>
      <c r="E37" s="319">
        <v>215848004.65000001</v>
      </c>
      <c r="F37" s="319">
        <v>5624581</v>
      </c>
      <c r="G37" s="319">
        <v>71684303.273000002</v>
      </c>
      <c r="H37" s="319">
        <v>2414248</v>
      </c>
      <c r="I37" s="319">
        <v>42269558.082999997</v>
      </c>
      <c r="J37" s="319">
        <v>1075078</v>
      </c>
      <c r="K37" s="319">
        <v>18941730.498</v>
      </c>
      <c r="L37" s="319">
        <v>706622</v>
      </c>
      <c r="M37" s="319">
        <v>13578645.596999999</v>
      </c>
      <c r="N37" s="319">
        <v>2164984</v>
      </c>
      <c r="O37" s="319">
        <v>47360434.031999998</v>
      </c>
      <c r="P37" s="319">
        <v>0</v>
      </c>
      <c r="Q37" s="319">
        <v>0</v>
      </c>
      <c r="R37" s="319">
        <v>0</v>
      </c>
      <c r="S37" s="319">
        <v>0</v>
      </c>
      <c r="T37" s="299"/>
      <c r="U37" s="299"/>
      <c r="V37" s="299"/>
      <c r="W37" s="299"/>
      <c r="X37" s="299"/>
      <c r="Y37" s="299"/>
      <c r="Z37" s="299"/>
      <c r="AA37" s="299"/>
      <c r="AB37" s="299"/>
      <c r="AC37" s="299"/>
      <c r="AD37" s="299"/>
      <c r="AE37" s="299"/>
      <c r="AF37" s="299"/>
      <c r="AG37" s="299"/>
      <c r="AH37" s="299"/>
      <c r="AI37" s="299"/>
      <c r="AJ37" s="299"/>
      <c r="AK37" s="299"/>
      <c r="AL37" s="299"/>
      <c r="AM37" s="299"/>
      <c r="AN37" s="299"/>
      <c r="AO37" s="299"/>
      <c r="AP37" s="299"/>
      <c r="AQ37" s="299"/>
      <c r="AR37" s="299"/>
      <c r="AS37" s="299"/>
      <c r="AT37" s="299"/>
      <c r="AU37" s="299"/>
      <c r="AV37" s="299"/>
      <c r="AW37" s="299"/>
      <c r="AX37" s="299"/>
      <c r="AY37" s="299"/>
      <c r="AZ37" s="299"/>
      <c r="BA37" s="299"/>
      <c r="BB37" s="299"/>
      <c r="BC37" s="299"/>
      <c r="BD37" s="299"/>
      <c r="BE37" s="299"/>
      <c r="BF37" s="299"/>
      <c r="BG37" s="299"/>
      <c r="BH37" s="299"/>
      <c r="BI37" s="299"/>
      <c r="BJ37" s="299"/>
      <c r="BK37" s="299"/>
      <c r="BL37" s="299"/>
      <c r="BM37" s="299"/>
      <c r="BN37" s="299"/>
      <c r="BO37" s="299"/>
      <c r="BP37" s="299"/>
      <c r="BQ37" s="299"/>
      <c r="BR37" s="299"/>
      <c r="BS37" s="299"/>
      <c r="BT37" s="299"/>
      <c r="BU37" s="299"/>
      <c r="BV37" s="299"/>
      <c r="BW37" s="299"/>
      <c r="BX37" s="299"/>
      <c r="BY37" s="299"/>
      <c r="BZ37" s="299"/>
      <c r="CA37" s="299"/>
      <c r="CB37" s="299"/>
      <c r="CC37" s="299"/>
      <c r="CD37" s="299"/>
      <c r="CE37" s="299"/>
      <c r="CF37" s="299"/>
      <c r="CG37" s="299"/>
      <c r="CH37" s="299"/>
      <c r="CI37" s="299"/>
      <c r="CJ37" s="299"/>
      <c r="CK37" s="299"/>
      <c r="CL37" s="299"/>
      <c r="CM37" s="299"/>
      <c r="CN37" s="299"/>
      <c r="CO37" s="299"/>
      <c r="CP37" s="299"/>
      <c r="CQ37" s="299"/>
      <c r="CR37" s="299"/>
      <c r="CS37" s="299"/>
      <c r="CT37" s="299"/>
      <c r="CU37" s="299"/>
      <c r="CV37" s="299"/>
      <c r="CW37" s="299"/>
      <c r="CX37" s="299"/>
      <c r="CY37" s="299"/>
      <c r="CZ37" s="299"/>
      <c r="DA37" s="299"/>
      <c r="DB37" s="299"/>
      <c r="DC37" s="299"/>
      <c r="DD37" s="299"/>
      <c r="DE37" s="299"/>
      <c r="DF37" s="299"/>
      <c r="DG37" s="299"/>
    </row>
    <row r="38" spans="1:111" s="317" customFormat="1" ht="15.75" customHeight="1">
      <c r="A38" s="315" t="s">
        <v>587</v>
      </c>
      <c r="B38" s="316">
        <v>18641547</v>
      </c>
      <c r="C38" s="316">
        <v>220046800.245</v>
      </c>
      <c r="D38" s="316">
        <v>12304379</v>
      </c>
      <c r="E38" s="316">
        <v>128346065.793</v>
      </c>
      <c r="F38" s="316">
        <v>3871473</v>
      </c>
      <c r="G38" s="316">
        <v>42651955.675999999</v>
      </c>
      <c r="H38" s="316">
        <v>1614016</v>
      </c>
      <c r="I38" s="316">
        <v>26111358.298</v>
      </c>
      <c r="J38" s="316">
        <v>771125</v>
      </c>
      <c r="K38" s="316">
        <v>12118451.106000001</v>
      </c>
      <c r="L38" s="316">
        <v>376217</v>
      </c>
      <c r="M38" s="316">
        <v>6712447.5379999997</v>
      </c>
      <c r="N38" s="316">
        <v>1397301</v>
      </c>
      <c r="O38" s="316">
        <v>27220028.210000001</v>
      </c>
      <c r="P38" s="316">
        <v>0</v>
      </c>
      <c r="Q38" s="316">
        <v>0</v>
      </c>
      <c r="R38" s="316">
        <v>0</v>
      </c>
      <c r="S38" s="316">
        <v>0</v>
      </c>
      <c r="T38" s="299"/>
      <c r="U38" s="299"/>
      <c r="V38" s="299"/>
      <c r="W38" s="299"/>
      <c r="X38" s="299"/>
      <c r="Y38" s="299"/>
      <c r="Z38" s="299"/>
      <c r="AA38" s="299"/>
      <c r="AB38" s="299"/>
      <c r="AC38" s="299"/>
      <c r="AD38" s="299"/>
      <c r="AE38" s="299"/>
      <c r="AF38" s="299"/>
      <c r="AG38" s="299"/>
      <c r="AH38" s="299"/>
      <c r="AI38" s="299"/>
      <c r="AJ38" s="299"/>
      <c r="AK38" s="299"/>
      <c r="AL38" s="299"/>
      <c r="AM38" s="299"/>
      <c r="AN38" s="299"/>
      <c r="AO38" s="299"/>
      <c r="AP38" s="299"/>
      <c r="AQ38" s="299"/>
      <c r="AR38" s="299"/>
      <c r="AS38" s="299"/>
      <c r="AT38" s="299"/>
      <c r="AU38" s="299"/>
      <c r="AV38" s="299"/>
      <c r="AW38" s="299"/>
      <c r="AX38" s="299"/>
      <c r="AY38" s="299"/>
      <c r="AZ38" s="299"/>
      <c r="BA38" s="299"/>
      <c r="BB38" s="299"/>
      <c r="BC38" s="299"/>
      <c r="BD38" s="299"/>
      <c r="BE38" s="299"/>
      <c r="BF38" s="299"/>
      <c r="BG38" s="299"/>
      <c r="BH38" s="299"/>
      <c r="BI38" s="299"/>
      <c r="BJ38" s="299"/>
      <c r="BK38" s="299"/>
      <c r="BL38" s="299"/>
      <c r="BM38" s="299"/>
      <c r="BN38" s="299"/>
      <c r="BO38" s="299"/>
      <c r="BP38" s="299"/>
      <c r="BQ38" s="299"/>
      <c r="BR38" s="299"/>
      <c r="BS38" s="299"/>
      <c r="BT38" s="299"/>
      <c r="BU38" s="299"/>
      <c r="BV38" s="299"/>
      <c r="BW38" s="299"/>
      <c r="BX38" s="299"/>
      <c r="BY38" s="299"/>
      <c r="BZ38" s="299"/>
      <c r="CA38" s="299"/>
      <c r="CB38" s="299"/>
      <c r="CC38" s="299"/>
      <c r="CD38" s="299"/>
      <c r="CE38" s="299"/>
      <c r="CF38" s="299"/>
      <c r="CG38" s="299"/>
      <c r="CH38" s="299"/>
      <c r="CI38" s="299"/>
      <c r="CJ38" s="299"/>
      <c r="CK38" s="299"/>
      <c r="CL38" s="299"/>
      <c r="CM38" s="299"/>
      <c r="CN38" s="299"/>
      <c r="CO38" s="299"/>
      <c r="CP38" s="299"/>
      <c r="CQ38" s="299"/>
      <c r="CR38" s="299"/>
      <c r="CS38" s="299"/>
      <c r="CT38" s="299"/>
      <c r="CU38" s="299"/>
      <c r="CV38" s="299"/>
      <c r="CW38" s="299"/>
      <c r="CX38" s="299"/>
      <c r="CY38" s="299"/>
      <c r="CZ38" s="299"/>
      <c r="DA38" s="299"/>
      <c r="DB38" s="299"/>
      <c r="DC38" s="299"/>
      <c r="DD38" s="299"/>
      <c r="DE38" s="299"/>
      <c r="DF38" s="299"/>
      <c r="DG38" s="299"/>
    </row>
    <row r="39" spans="1:111" s="317" customFormat="1" ht="15.75" customHeight="1">
      <c r="A39" s="315" t="s">
        <v>588</v>
      </c>
      <c r="B39" s="316">
        <v>3852309</v>
      </c>
      <c r="C39" s="316">
        <v>49042271.909000002</v>
      </c>
      <c r="D39" s="316">
        <v>2755324</v>
      </c>
      <c r="E39" s="316">
        <v>30914840.206</v>
      </c>
      <c r="F39" s="316">
        <v>759892</v>
      </c>
      <c r="G39" s="316">
        <v>8363314.5609999998</v>
      </c>
      <c r="H39" s="316">
        <v>358336</v>
      </c>
      <c r="I39" s="316">
        <v>6208174.2910000002</v>
      </c>
      <c r="J39" s="316">
        <v>206633</v>
      </c>
      <c r="K39" s="316">
        <v>3556753.682</v>
      </c>
      <c r="L39" s="316">
        <v>103030</v>
      </c>
      <c r="M39" s="316">
        <v>1803987.666</v>
      </c>
      <c r="N39" s="316">
        <v>351648</v>
      </c>
      <c r="O39" s="316">
        <v>7626970.6459999997</v>
      </c>
      <c r="P39" s="316">
        <v>0</v>
      </c>
      <c r="Q39" s="316">
        <v>0</v>
      </c>
      <c r="R39" s="316">
        <v>0</v>
      </c>
      <c r="S39" s="316">
        <v>0</v>
      </c>
      <c r="T39" s="299"/>
      <c r="U39" s="299"/>
      <c r="V39" s="299"/>
      <c r="W39" s="299"/>
      <c r="X39" s="299"/>
      <c r="Y39" s="299"/>
      <c r="Z39" s="299"/>
      <c r="AA39" s="299"/>
      <c r="AB39" s="299"/>
      <c r="AC39" s="299"/>
      <c r="AD39" s="299"/>
      <c r="AE39" s="299"/>
      <c r="AF39" s="299"/>
      <c r="AG39" s="299"/>
      <c r="AH39" s="299"/>
      <c r="AI39" s="299"/>
      <c r="AJ39" s="299"/>
      <c r="AK39" s="299"/>
      <c r="AL39" s="299"/>
      <c r="AM39" s="299"/>
      <c r="AN39" s="299"/>
      <c r="AO39" s="299"/>
      <c r="AP39" s="299"/>
      <c r="AQ39" s="299"/>
      <c r="AR39" s="299"/>
      <c r="AS39" s="299"/>
      <c r="AT39" s="299"/>
      <c r="AU39" s="299"/>
      <c r="AV39" s="299"/>
      <c r="AW39" s="299"/>
      <c r="AX39" s="299"/>
      <c r="AY39" s="299"/>
      <c r="AZ39" s="299"/>
      <c r="BA39" s="299"/>
      <c r="BB39" s="299"/>
      <c r="BC39" s="299"/>
      <c r="BD39" s="299"/>
      <c r="BE39" s="299"/>
      <c r="BF39" s="299"/>
      <c r="BG39" s="299"/>
      <c r="BH39" s="299"/>
      <c r="BI39" s="299"/>
      <c r="BJ39" s="299"/>
      <c r="BK39" s="299"/>
      <c r="BL39" s="299"/>
      <c r="BM39" s="299"/>
      <c r="BN39" s="299"/>
      <c r="BO39" s="299"/>
      <c r="BP39" s="299"/>
      <c r="BQ39" s="299"/>
      <c r="BR39" s="299"/>
      <c r="BS39" s="299"/>
      <c r="BT39" s="299"/>
      <c r="BU39" s="299"/>
      <c r="BV39" s="299"/>
      <c r="BW39" s="299"/>
      <c r="BX39" s="299"/>
      <c r="BY39" s="299"/>
      <c r="BZ39" s="299"/>
      <c r="CA39" s="299"/>
      <c r="CB39" s="299"/>
      <c r="CC39" s="299"/>
      <c r="CD39" s="299"/>
      <c r="CE39" s="299"/>
      <c r="CF39" s="299"/>
      <c r="CG39" s="299"/>
      <c r="CH39" s="299"/>
      <c r="CI39" s="299"/>
      <c r="CJ39" s="299"/>
      <c r="CK39" s="299"/>
      <c r="CL39" s="299"/>
      <c r="CM39" s="299"/>
      <c r="CN39" s="299"/>
      <c r="CO39" s="299"/>
      <c r="CP39" s="299"/>
      <c r="CQ39" s="299"/>
      <c r="CR39" s="299"/>
      <c r="CS39" s="299"/>
      <c r="CT39" s="299"/>
      <c r="CU39" s="299"/>
      <c r="CV39" s="299"/>
      <c r="CW39" s="299"/>
      <c r="CX39" s="299"/>
      <c r="CY39" s="299"/>
      <c r="CZ39" s="299"/>
      <c r="DA39" s="299"/>
      <c r="DB39" s="299"/>
      <c r="DC39" s="299"/>
      <c r="DD39" s="299"/>
      <c r="DE39" s="299"/>
      <c r="DF39" s="299"/>
      <c r="DG39" s="299"/>
    </row>
    <row r="40" spans="1:111" s="317" customFormat="1" ht="15.75" customHeight="1">
      <c r="A40" s="315" t="s">
        <v>589</v>
      </c>
      <c r="B40" s="316">
        <v>2820270</v>
      </c>
      <c r="C40" s="316">
        <v>33935771.618000001</v>
      </c>
      <c r="D40" s="316">
        <v>1789445</v>
      </c>
      <c r="E40" s="316">
        <v>19243466.771000002</v>
      </c>
      <c r="F40" s="316">
        <v>567461</v>
      </c>
      <c r="G40" s="316">
        <v>6004585.3140000002</v>
      </c>
      <c r="H40" s="316">
        <v>239354</v>
      </c>
      <c r="I40" s="316">
        <v>3928756.9589999998</v>
      </c>
      <c r="J40" s="316">
        <v>114544</v>
      </c>
      <c r="K40" s="316">
        <v>1941224.2039999999</v>
      </c>
      <c r="L40" s="316">
        <v>48524</v>
      </c>
      <c r="M40" s="316">
        <v>1040664.164</v>
      </c>
      <c r="N40" s="316">
        <v>229003</v>
      </c>
      <c r="O40" s="316">
        <v>4829262.2860000003</v>
      </c>
      <c r="P40" s="316">
        <v>0</v>
      </c>
      <c r="Q40" s="316">
        <v>0</v>
      </c>
      <c r="R40" s="316">
        <v>0</v>
      </c>
      <c r="S40" s="316">
        <v>0</v>
      </c>
      <c r="T40" s="299"/>
      <c r="U40" s="299"/>
      <c r="V40" s="299"/>
      <c r="W40" s="299"/>
      <c r="X40" s="299"/>
      <c r="Y40" s="299"/>
      <c r="Z40" s="299"/>
      <c r="AA40" s="299"/>
      <c r="AB40" s="299"/>
      <c r="AC40" s="299"/>
      <c r="AD40" s="299"/>
      <c r="AE40" s="299"/>
      <c r="AF40" s="299"/>
      <c r="AG40" s="299"/>
      <c r="AH40" s="299"/>
      <c r="AI40" s="299"/>
      <c r="AJ40" s="299"/>
      <c r="AK40" s="299"/>
      <c r="AL40" s="299"/>
      <c r="AM40" s="299"/>
      <c r="AN40" s="299"/>
      <c r="AO40" s="299"/>
      <c r="AP40" s="299"/>
      <c r="AQ40" s="299"/>
      <c r="AR40" s="299"/>
      <c r="AS40" s="299"/>
      <c r="AT40" s="299"/>
      <c r="AU40" s="299"/>
      <c r="AV40" s="299"/>
      <c r="AW40" s="299"/>
      <c r="AX40" s="299"/>
      <c r="AY40" s="299"/>
      <c r="AZ40" s="299"/>
      <c r="BA40" s="299"/>
      <c r="BB40" s="299"/>
      <c r="BC40" s="299"/>
      <c r="BD40" s="299"/>
      <c r="BE40" s="299"/>
      <c r="BF40" s="299"/>
      <c r="BG40" s="299"/>
      <c r="BH40" s="299"/>
      <c r="BI40" s="299"/>
      <c r="BJ40" s="299"/>
      <c r="BK40" s="299"/>
      <c r="BL40" s="299"/>
      <c r="BM40" s="299"/>
      <c r="BN40" s="299"/>
      <c r="BO40" s="299"/>
      <c r="BP40" s="299"/>
      <c r="BQ40" s="299"/>
      <c r="BR40" s="299"/>
      <c r="BS40" s="299"/>
      <c r="BT40" s="299"/>
      <c r="BU40" s="299"/>
      <c r="BV40" s="299"/>
      <c r="BW40" s="299"/>
      <c r="BX40" s="299"/>
      <c r="BY40" s="299"/>
      <c r="BZ40" s="299"/>
      <c r="CA40" s="299"/>
      <c r="CB40" s="299"/>
      <c r="CC40" s="299"/>
      <c r="CD40" s="299"/>
      <c r="CE40" s="299"/>
      <c r="CF40" s="299"/>
      <c r="CG40" s="299"/>
      <c r="CH40" s="299"/>
      <c r="CI40" s="299"/>
      <c r="CJ40" s="299"/>
      <c r="CK40" s="299"/>
      <c r="CL40" s="299"/>
      <c r="CM40" s="299"/>
      <c r="CN40" s="299"/>
      <c r="CO40" s="299"/>
      <c r="CP40" s="299"/>
      <c r="CQ40" s="299"/>
      <c r="CR40" s="299"/>
      <c r="CS40" s="299"/>
      <c r="CT40" s="299"/>
      <c r="CU40" s="299"/>
      <c r="CV40" s="299"/>
      <c r="CW40" s="299"/>
      <c r="CX40" s="299"/>
      <c r="CY40" s="299"/>
      <c r="CZ40" s="299"/>
      <c r="DA40" s="299"/>
      <c r="DB40" s="299"/>
      <c r="DC40" s="299"/>
      <c r="DD40" s="299"/>
      <c r="DE40" s="299"/>
      <c r="DF40" s="299"/>
      <c r="DG40" s="299"/>
    </row>
    <row r="41" spans="1:111" s="317" customFormat="1" ht="15.75" customHeight="1">
      <c r="A41" s="315" t="s">
        <v>590</v>
      </c>
      <c r="B41" s="316">
        <v>1946021</v>
      </c>
      <c r="C41" s="316">
        <v>23586559.25</v>
      </c>
      <c r="D41" s="316">
        <v>1018451</v>
      </c>
      <c r="E41" s="316">
        <v>11353655.154999999</v>
      </c>
      <c r="F41" s="316">
        <v>424972</v>
      </c>
      <c r="G41" s="316">
        <v>4744666.0329999998</v>
      </c>
      <c r="H41" s="316">
        <v>187884</v>
      </c>
      <c r="I41" s="316">
        <v>3227333.6690000002</v>
      </c>
      <c r="J41" s="316">
        <v>90209</v>
      </c>
      <c r="K41" s="316">
        <v>1860937.14</v>
      </c>
      <c r="L41" s="316">
        <v>29031</v>
      </c>
      <c r="M41" s="316">
        <v>565273.57200000004</v>
      </c>
      <c r="N41" s="316">
        <v>171909</v>
      </c>
      <c r="O41" s="316">
        <v>3914585.47</v>
      </c>
      <c r="P41" s="316">
        <v>0</v>
      </c>
      <c r="Q41" s="316">
        <v>0</v>
      </c>
      <c r="R41" s="316">
        <v>0</v>
      </c>
      <c r="S41" s="316">
        <v>0</v>
      </c>
      <c r="T41" s="299"/>
      <c r="U41" s="299"/>
      <c r="V41" s="299"/>
      <c r="W41" s="299"/>
      <c r="X41" s="299"/>
      <c r="Y41" s="299"/>
      <c r="Z41" s="299"/>
      <c r="AA41" s="299"/>
      <c r="AB41" s="299"/>
      <c r="AC41" s="299"/>
      <c r="AD41" s="299"/>
      <c r="AE41" s="299"/>
      <c r="AF41" s="299"/>
      <c r="AG41" s="299"/>
      <c r="AH41" s="299"/>
      <c r="AI41" s="299"/>
      <c r="AJ41" s="299"/>
      <c r="AK41" s="299"/>
      <c r="AL41" s="299"/>
      <c r="AM41" s="299"/>
      <c r="AN41" s="299"/>
      <c r="AO41" s="299"/>
      <c r="AP41" s="299"/>
      <c r="AQ41" s="299"/>
      <c r="AR41" s="299"/>
      <c r="AS41" s="299"/>
      <c r="AT41" s="299"/>
      <c r="AU41" s="299"/>
      <c r="AV41" s="299"/>
      <c r="AW41" s="299"/>
      <c r="AX41" s="299"/>
      <c r="AY41" s="299"/>
      <c r="AZ41" s="299"/>
      <c r="BA41" s="299"/>
      <c r="BB41" s="299"/>
      <c r="BC41" s="299"/>
      <c r="BD41" s="299"/>
      <c r="BE41" s="299"/>
      <c r="BF41" s="299"/>
      <c r="BG41" s="299"/>
      <c r="BH41" s="299"/>
      <c r="BI41" s="299"/>
      <c r="BJ41" s="299"/>
      <c r="BK41" s="299"/>
      <c r="BL41" s="299"/>
      <c r="BM41" s="299"/>
      <c r="BN41" s="299"/>
      <c r="BO41" s="299"/>
      <c r="BP41" s="299"/>
      <c r="BQ41" s="299"/>
      <c r="BR41" s="299"/>
      <c r="BS41" s="299"/>
      <c r="BT41" s="299"/>
      <c r="BU41" s="299"/>
      <c r="BV41" s="299"/>
      <c r="BW41" s="299"/>
      <c r="BX41" s="299"/>
      <c r="BY41" s="299"/>
      <c r="BZ41" s="299"/>
      <c r="CA41" s="299"/>
      <c r="CB41" s="299"/>
      <c r="CC41" s="299"/>
      <c r="CD41" s="299"/>
      <c r="CE41" s="299"/>
      <c r="CF41" s="299"/>
      <c r="CG41" s="299"/>
      <c r="CH41" s="299"/>
      <c r="CI41" s="299"/>
      <c r="CJ41" s="299"/>
      <c r="CK41" s="299"/>
      <c r="CL41" s="299"/>
      <c r="CM41" s="299"/>
      <c r="CN41" s="299"/>
      <c r="CO41" s="299"/>
      <c r="CP41" s="299"/>
      <c r="CQ41" s="299"/>
      <c r="CR41" s="299"/>
      <c r="CS41" s="299"/>
      <c r="CT41" s="299"/>
      <c r="CU41" s="299"/>
      <c r="CV41" s="299"/>
      <c r="CW41" s="299"/>
      <c r="CX41" s="299"/>
      <c r="CY41" s="299"/>
      <c r="CZ41" s="299"/>
      <c r="DA41" s="299"/>
      <c r="DB41" s="299"/>
      <c r="DC41" s="299"/>
      <c r="DD41" s="299"/>
      <c r="DE41" s="299"/>
      <c r="DF41" s="299"/>
      <c r="DG41" s="299"/>
    </row>
    <row r="42" spans="1:111" s="317" customFormat="1" ht="15.75" customHeight="1">
      <c r="A42" s="318" t="s">
        <v>591</v>
      </c>
      <c r="B42" s="319">
        <v>2502914</v>
      </c>
      <c r="C42" s="319">
        <v>28290901.636999998</v>
      </c>
      <c r="D42" s="319">
        <v>1206247</v>
      </c>
      <c r="E42" s="319">
        <v>12972263.976</v>
      </c>
      <c r="F42" s="319">
        <v>547815</v>
      </c>
      <c r="G42" s="319">
        <v>5335546.727</v>
      </c>
      <c r="H42" s="319">
        <v>244146</v>
      </c>
      <c r="I42" s="319">
        <v>3812226.2859999998</v>
      </c>
      <c r="J42" s="319">
        <v>111952</v>
      </c>
      <c r="K42" s="319">
        <v>1956617.1189999999</v>
      </c>
      <c r="L42" s="319">
        <v>41096</v>
      </c>
      <c r="M42" s="319">
        <v>691051.50300000003</v>
      </c>
      <c r="N42" s="319">
        <v>238131</v>
      </c>
      <c r="O42" s="319">
        <v>4765222.4680000003</v>
      </c>
      <c r="P42" s="319">
        <v>0</v>
      </c>
      <c r="Q42" s="319">
        <v>0</v>
      </c>
      <c r="R42" s="319">
        <v>0</v>
      </c>
      <c r="S42" s="319">
        <v>0</v>
      </c>
      <c r="T42" s="299"/>
      <c r="U42" s="299"/>
      <c r="V42" s="299"/>
      <c r="W42" s="299"/>
      <c r="X42" s="299"/>
      <c r="Y42" s="299"/>
      <c r="Z42" s="299"/>
      <c r="AA42" s="299"/>
      <c r="AB42" s="299"/>
      <c r="AC42" s="299"/>
      <c r="AD42" s="299"/>
      <c r="AE42" s="299"/>
      <c r="AF42" s="299"/>
      <c r="AG42" s="299"/>
      <c r="AH42" s="299"/>
      <c r="AI42" s="299"/>
      <c r="AJ42" s="299"/>
      <c r="AK42" s="299"/>
      <c r="AL42" s="299"/>
      <c r="AM42" s="299"/>
      <c r="AN42" s="299"/>
      <c r="AO42" s="299"/>
      <c r="AP42" s="299"/>
      <c r="AQ42" s="299"/>
      <c r="AR42" s="299"/>
      <c r="AS42" s="299"/>
      <c r="AT42" s="299"/>
      <c r="AU42" s="299"/>
      <c r="AV42" s="299"/>
      <c r="AW42" s="299"/>
      <c r="AX42" s="299"/>
      <c r="AY42" s="299"/>
      <c r="AZ42" s="299"/>
      <c r="BA42" s="299"/>
      <c r="BB42" s="299"/>
      <c r="BC42" s="299"/>
      <c r="BD42" s="299"/>
      <c r="BE42" s="299"/>
      <c r="BF42" s="299"/>
      <c r="BG42" s="299"/>
      <c r="BH42" s="299"/>
      <c r="BI42" s="299"/>
      <c r="BJ42" s="299"/>
      <c r="BK42" s="299"/>
      <c r="BL42" s="299"/>
      <c r="BM42" s="299"/>
      <c r="BN42" s="299"/>
      <c r="BO42" s="299"/>
      <c r="BP42" s="299"/>
      <c r="BQ42" s="299"/>
      <c r="BR42" s="299"/>
      <c r="BS42" s="299"/>
      <c r="BT42" s="299"/>
      <c r="BU42" s="299"/>
      <c r="BV42" s="299"/>
      <c r="BW42" s="299"/>
      <c r="BX42" s="299"/>
      <c r="BY42" s="299"/>
      <c r="BZ42" s="299"/>
      <c r="CA42" s="299"/>
      <c r="CB42" s="299"/>
      <c r="CC42" s="299"/>
      <c r="CD42" s="299"/>
      <c r="CE42" s="299"/>
      <c r="CF42" s="299"/>
      <c r="CG42" s="299"/>
      <c r="CH42" s="299"/>
      <c r="CI42" s="299"/>
      <c r="CJ42" s="299"/>
      <c r="CK42" s="299"/>
      <c r="CL42" s="299"/>
      <c r="CM42" s="299"/>
      <c r="CN42" s="299"/>
      <c r="CO42" s="299"/>
      <c r="CP42" s="299"/>
      <c r="CQ42" s="299"/>
      <c r="CR42" s="299"/>
      <c r="CS42" s="299"/>
      <c r="CT42" s="299"/>
      <c r="CU42" s="299"/>
      <c r="CV42" s="299"/>
      <c r="CW42" s="299"/>
      <c r="CX42" s="299"/>
      <c r="CY42" s="299"/>
      <c r="CZ42" s="299"/>
      <c r="DA42" s="299"/>
      <c r="DB42" s="299"/>
      <c r="DC42" s="299"/>
      <c r="DD42" s="299"/>
      <c r="DE42" s="299"/>
      <c r="DF42" s="299"/>
      <c r="DG42" s="299"/>
    </row>
    <row r="43" spans="1:111" s="317" customFormat="1" ht="15.75" customHeight="1">
      <c r="A43" s="315" t="s">
        <v>592</v>
      </c>
      <c r="B43" s="316">
        <v>6325085</v>
      </c>
      <c r="C43" s="316">
        <v>83983990.915999994</v>
      </c>
      <c r="D43" s="316">
        <v>3817768</v>
      </c>
      <c r="E43" s="316">
        <v>44569743.641000003</v>
      </c>
      <c r="F43" s="316">
        <v>1494361</v>
      </c>
      <c r="G43" s="316">
        <v>17169521.149</v>
      </c>
      <c r="H43" s="316">
        <v>570056</v>
      </c>
      <c r="I43" s="316">
        <v>10273787.193</v>
      </c>
      <c r="J43" s="316">
        <v>236907</v>
      </c>
      <c r="K43" s="316">
        <v>4264298.9910000004</v>
      </c>
      <c r="L43" s="316">
        <v>123939</v>
      </c>
      <c r="M43" s="316">
        <v>2443425.0589999999</v>
      </c>
      <c r="N43" s="316">
        <v>502616</v>
      </c>
      <c r="O43" s="316">
        <v>11153738.546</v>
      </c>
      <c r="P43" s="316">
        <v>0</v>
      </c>
      <c r="Q43" s="316">
        <v>0</v>
      </c>
      <c r="R43" s="316">
        <v>0</v>
      </c>
      <c r="S43" s="316">
        <v>0</v>
      </c>
      <c r="T43" s="299"/>
      <c r="U43" s="299"/>
      <c r="V43" s="299"/>
      <c r="W43" s="299"/>
      <c r="X43" s="299"/>
      <c r="Y43" s="299"/>
      <c r="Z43" s="299"/>
      <c r="AA43" s="299"/>
      <c r="AB43" s="299"/>
      <c r="AC43" s="299"/>
      <c r="AD43" s="299"/>
      <c r="AE43" s="299"/>
      <c r="AF43" s="299"/>
      <c r="AG43" s="299"/>
      <c r="AH43" s="299"/>
      <c r="AI43" s="299"/>
      <c r="AJ43" s="299"/>
      <c r="AK43" s="299"/>
      <c r="AL43" s="299"/>
      <c r="AM43" s="299"/>
      <c r="AN43" s="299"/>
      <c r="AO43" s="299"/>
      <c r="AP43" s="299"/>
      <c r="AQ43" s="299"/>
      <c r="AR43" s="299"/>
      <c r="AS43" s="299"/>
      <c r="AT43" s="299"/>
      <c r="AU43" s="299"/>
      <c r="AV43" s="299"/>
      <c r="AW43" s="299"/>
      <c r="AX43" s="299"/>
      <c r="AY43" s="299"/>
      <c r="AZ43" s="299"/>
      <c r="BA43" s="299"/>
      <c r="BB43" s="299"/>
      <c r="BC43" s="299"/>
      <c r="BD43" s="299"/>
      <c r="BE43" s="299"/>
      <c r="BF43" s="299"/>
      <c r="BG43" s="299"/>
      <c r="BH43" s="299"/>
      <c r="BI43" s="299"/>
      <c r="BJ43" s="299"/>
      <c r="BK43" s="299"/>
      <c r="BL43" s="299"/>
      <c r="BM43" s="299"/>
      <c r="BN43" s="299"/>
      <c r="BO43" s="299"/>
      <c r="BP43" s="299"/>
      <c r="BQ43" s="299"/>
      <c r="BR43" s="299"/>
      <c r="BS43" s="299"/>
      <c r="BT43" s="299"/>
      <c r="BU43" s="299"/>
      <c r="BV43" s="299"/>
      <c r="BW43" s="299"/>
      <c r="BX43" s="299"/>
      <c r="BY43" s="299"/>
      <c r="BZ43" s="299"/>
      <c r="CA43" s="299"/>
      <c r="CB43" s="299"/>
      <c r="CC43" s="299"/>
      <c r="CD43" s="299"/>
      <c r="CE43" s="299"/>
      <c r="CF43" s="299"/>
      <c r="CG43" s="299"/>
      <c r="CH43" s="299"/>
      <c r="CI43" s="299"/>
      <c r="CJ43" s="299"/>
      <c r="CK43" s="299"/>
      <c r="CL43" s="299"/>
      <c r="CM43" s="299"/>
      <c r="CN43" s="299"/>
      <c r="CO43" s="299"/>
      <c r="CP43" s="299"/>
      <c r="CQ43" s="299"/>
      <c r="CR43" s="299"/>
      <c r="CS43" s="299"/>
      <c r="CT43" s="299"/>
      <c r="CU43" s="299"/>
      <c r="CV43" s="299"/>
      <c r="CW43" s="299"/>
      <c r="CX43" s="299"/>
      <c r="CY43" s="299"/>
      <c r="CZ43" s="299"/>
      <c r="DA43" s="299"/>
      <c r="DB43" s="299"/>
      <c r="DC43" s="299"/>
      <c r="DD43" s="299"/>
      <c r="DE43" s="299"/>
      <c r="DF43" s="299"/>
      <c r="DG43" s="299"/>
    </row>
    <row r="44" spans="1:111" s="317" customFormat="1" ht="15.75" customHeight="1">
      <c r="A44" s="315" t="s">
        <v>593</v>
      </c>
      <c r="B44" s="316">
        <v>10100796</v>
      </c>
      <c r="C44" s="316">
        <v>118211082.552</v>
      </c>
      <c r="D44" s="316">
        <v>5943863</v>
      </c>
      <c r="E44" s="316">
        <v>64480081.284000002</v>
      </c>
      <c r="F44" s="316">
        <v>2005798</v>
      </c>
      <c r="G44" s="316">
        <v>20171215.392999999</v>
      </c>
      <c r="H44" s="316">
        <v>919922</v>
      </c>
      <c r="I44" s="316">
        <v>14876483.511</v>
      </c>
      <c r="J44" s="316">
        <v>370129</v>
      </c>
      <c r="K44" s="316">
        <v>5652788.0029999996</v>
      </c>
      <c r="L44" s="316">
        <v>215292</v>
      </c>
      <c r="M44" s="316">
        <v>3871624.9190000002</v>
      </c>
      <c r="N44" s="316">
        <v>749090</v>
      </c>
      <c r="O44" s="316">
        <v>14710596.626</v>
      </c>
      <c r="P44" s="316">
        <v>0</v>
      </c>
      <c r="Q44" s="316">
        <v>0</v>
      </c>
      <c r="R44" s="316">
        <v>0</v>
      </c>
      <c r="S44" s="316">
        <v>0</v>
      </c>
      <c r="T44" s="299"/>
      <c r="U44" s="299"/>
      <c r="V44" s="299"/>
      <c r="W44" s="299"/>
      <c r="X44" s="299"/>
      <c r="Y44" s="299"/>
      <c r="Z44" s="299"/>
      <c r="AA44" s="299"/>
      <c r="AB44" s="299"/>
      <c r="AC44" s="299"/>
      <c r="AD44" s="299"/>
      <c r="AE44" s="299"/>
      <c r="AF44" s="299"/>
      <c r="AG44" s="299"/>
      <c r="AH44" s="299"/>
      <c r="AI44" s="299"/>
      <c r="AJ44" s="299"/>
      <c r="AK44" s="299"/>
      <c r="AL44" s="299"/>
      <c r="AM44" s="299"/>
      <c r="AN44" s="299"/>
      <c r="AO44" s="299"/>
      <c r="AP44" s="299"/>
      <c r="AQ44" s="299"/>
      <c r="AR44" s="299"/>
      <c r="AS44" s="299"/>
      <c r="AT44" s="299"/>
      <c r="AU44" s="299"/>
      <c r="AV44" s="299"/>
      <c r="AW44" s="299"/>
      <c r="AX44" s="299"/>
      <c r="AY44" s="299"/>
      <c r="AZ44" s="299"/>
      <c r="BA44" s="299"/>
      <c r="BB44" s="299"/>
      <c r="BC44" s="299"/>
      <c r="BD44" s="299"/>
      <c r="BE44" s="299"/>
      <c r="BF44" s="299"/>
      <c r="BG44" s="299"/>
      <c r="BH44" s="299"/>
      <c r="BI44" s="299"/>
      <c r="BJ44" s="299"/>
      <c r="BK44" s="299"/>
      <c r="BL44" s="299"/>
      <c r="BM44" s="299"/>
      <c r="BN44" s="299"/>
      <c r="BO44" s="299"/>
      <c r="BP44" s="299"/>
      <c r="BQ44" s="299"/>
      <c r="BR44" s="299"/>
      <c r="BS44" s="299"/>
      <c r="BT44" s="299"/>
      <c r="BU44" s="299"/>
      <c r="BV44" s="299"/>
      <c r="BW44" s="299"/>
      <c r="BX44" s="299"/>
      <c r="BY44" s="299"/>
      <c r="BZ44" s="299"/>
      <c r="CA44" s="299"/>
      <c r="CB44" s="299"/>
      <c r="CC44" s="299"/>
      <c r="CD44" s="299"/>
      <c r="CE44" s="299"/>
      <c r="CF44" s="299"/>
      <c r="CG44" s="299"/>
      <c r="CH44" s="299"/>
      <c r="CI44" s="299"/>
      <c r="CJ44" s="299"/>
      <c r="CK44" s="299"/>
      <c r="CL44" s="299"/>
      <c r="CM44" s="299"/>
      <c r="CN44" s="299"/>
      <c r="CO44" s="299"/>
      <c r="CP44" s="299"/>
      <c r="CQ44" s="299"/>
      <c r="CR44" s="299"/>
      <c r="CS44" s="299"/>
      <c r="CT44" s="299"/>
      <c r="CU44" s="299"/>
      <c r="CV44" s="299"/>
      <c r="CW44" s="299"/>
      <c r="CX44" s="299"/>
      <c r="CY44" s="299"/>
      <c r="CZ44" s="299"/>
      <c r="DA44" s="299"/>
      <c r="DB44" s="299"/>
      <c r="DC44" s="299"/>
      <c r="DD44" s="299"/>
      <c r="DE44" s="299"/>
      <c r="DF44" s="299"/>
      <c r="DG44" s="299"/>
    </row>
    <row r="45" spans="1:111" s="317" customFormat="1" ht="15.75" customHeight="1">
      <c r="A45" s="315" t="s">
        <v>594</v>
      </c>
      <c r="B45" s="316">
        <v>4517927</v>
      </c>
      <c r="C45" s="316">
        <v>50423299.675999999</v>
      </c>
      <c r="D45" s="316">
        <v>2732361</v>
      </c>
      <c r="E45" s="316">
        <v>27994533.723000001</v>
      </c>
      <c r="F45" s="316">
        <v>972113</v>
      </c>
      <c r="G45" s="316">
        <v>10227314.98</v>
      </c>
      <c r="H45" s="316">
        <v>496443</v>
      </c>
      <c r="I45" s="316">
        <v>7117667.8420000002</v>
      </c>
      <c r="J45" s="316">
        <v>197063</v>
      </c>
      <c r="K45" s="316">
        <v>3147173.9440000001</v>
      </c>
      <c r="L45" s="316">
        <v>103665</v>
      </c>
      <c r="M45" s="316">
        <v>1691456.375</v>
      </c>
      <c r="N45" s="316">
        <v>391113</v>
      </c>
      <c r="O45" s="316">
        <v>7538626.1619999995</v>
      </c>
      <c r="P45" s="316">
        <v>0</v>
      </c>
      <c r="Q45" s="316">
        <v>0</v>
      </c>
      <c r="R45" s="316">
        <v>0</v>
      </c>
      <c r="S45" s="316">
        <v>0</v>
      </c>
      <c r="T45" s="299"/>
      <c r="U45" s="299"/>
      <c r="V45" s="299"/>
      <c r="W45" s="299"/>
      <c r="X45" s="299"/>
      <c r="Y45" s="299"/>
      <c r="Z45" s="299"/>
      <c r="AA45" s="299"/>
      <c r="AB45" s="299"/>
      <c r="AC45" s="299"/>
      <c r="AD45" s="299"/>
      <c r="AE45" s="299"/>
      <c r="AF45" s="299"/>
      <c r="AG45" s="299"/>
      <c r="AH45" s="299"/>
      <c r="AI45" s="299"/>
      <c r="AJ45" s="299"/>
      <c r="AK45" s="299"/>
      <c r="AL45" s="299"/>
      <c r="AM45" s="299"/>
      <c r="AN45" s="299"/>
      <c r="AO45" s="299"/>
      <c r="AP45" s="299"/>
      <c r="AQ45" s="299"/>
      <c r="AR45" s="299"/>
      <c r="AS45" s="299"/>
      <c r="AT45" s="299"/>
      <c r="AU45" s="299"/>
      <c r="AV45" s="299"/>
      <c r="AW45" s="299"/>
      <c r="AX45" s="299"/>
      <c r="AY45" s="299"/>
      <c r="AZ45" s="299"/>
      <c r="BA45" s="299"/>
      <c r="BB45" s="299"/>
      <c r="BC45" s="299"/>
      <c r="BD45" s="299"/>
      <c r="BE45" s="299"/>
      <c r="BF45" s="299"/>
      <c r="BG45" s="299"/>
      <c r="BH45" s="299"/>
      <c r="BI45" s="299"/>
      <c r="BJ45" s="299"/>
      <c r="BK45" s="299"/>
      <c r="BL45" s="299"/>
      <c r="BM45" s="299"/>
      <c r="BN45" s="299"/>
      <c r="BO45" s="299"/>
      <c r="BP45" s="299"/>
      <c r="BQ45" s="299"/>
      <c r="BR45" s="299"/>
      <c r="BS45" s="299"/>
      <c r="BT45" s="299"/>
      <c r="BU45" s="299"/>
      <c r="BV45" s="299"/>
      <c r="BW45" s="299"/>
      <c r="BX45" s="299"/>
      <c r="BY45" s="299"/>
      <c r="BZ45" s="299"/>
      <c r="CA45" s="299"/>
      <c r="CB45" s="299"/>
      <c r="CC45" s="299"/>
      <c r="CD45" s="299"/>
      <c r="CE45" s="299"/>
      <c r="CF45" s="299"/>
      <c r="CG45" s="299"/>
      <c r="CH45" s="299"/>
      <c r="CI45" s="299"/>
      <c r="CJ45" s="299"/>
      <c r="CK45" s="299"/>
      <c r="CL45" s="299"/>
      <c r="CM45" s="299"/>
      <c r="CN45" s="299"/>
      <c r="CO45" s="299"/>
      <c r="CP45" s="299"/>
      <c r="CQ45" s="299"/>
      <c r="CR45" s="299"/>
      <c r="CS45" s="299"/>
      <c r="CT45" s="299"/>
      <c r="CU45" s="299"/>
      <c r="CV45" s="299"/>
      <c r="CW45" s="299"/>
      <c r="CX45" s="299"/>
      <c r="CY45" s="299"/>
      <c r="CZ45" s="299"/>
      <c r="DA45" s="299"/>
      <c r="DB45" s="299"/>
      <c r="DC45" s="299"/>
      <c r="DD45" s="299"/>
      <c r="DE45" s="299"/>
      <c r="DF45" s="299"/>
      <c r="DG45" s="299"/>
    </row>
    <row r="46" spans="1:111" s="317" customFormat="1" ht="15.75" customHeight="1">
      <c r="A46" s="315" t="s">
        <v>595</v>
      </c>
      <c r="B46" s="316">
        <v>2371256</v>
      </c>
      <c r="C46" s="316">
        <v>29427249.243000001</v>
      </c>
      <c r="D46" s="316">
        <v>1340944</v>
      </c>
      <c r="E46" s="316">
        <v>16072925.242000001</v>
      </c>
      <c r="F46" s="316">
        <v>531235</v>
      </c>
      <c r="G46" s="316">
        <v>5568839.6440000003</v>
      </c>
      <c r="H46" s="316">
        <v>219923</v>
      </c>
      <c r="I46" s="316">
        <v>3735580.6069999998</v>
      </c>
      <c r="J46" s="316">
        <v>100418</v>
      </c>
      <c r="K46" s="316">
        <v>1722918.0919999999</v>
      </c>
      <c r="L46" s="316">
        <v>41870</v>
      </c>
      <c r="M46" s="316">
        <v>808189.70600000001</v>
      </c>
      <c r="N46" s="316">
        <v>227530</v>
      </c>
      <c r="O46" s="316">
        <v>4864616.8360000001</v>
      </c>
      <c r="P46" s="316">
        <v>0</v>
      </c>
      <c r="Q46" s="316">
        <v>0</v>
      </c>
      <c r="R46" s="316">
        <v>0</v>
      </c>
      <c r="S46" s="316">
        <v>0</v>
      </c>
      <c r="T46" s="299"/>
      <c r="U46" s="299"/>
      <c r="V46" s="299"/>
      <c r="W46" s="299"/>
      <c r="X46" s="299"/>
      <c r="Y46" s="299"/>
      <c r="Z46" s="299"/>
      <c r="AA46" s="299"/>
      <c r="AB46" s="299"/>
      <c r="AC46" s="299"/>
      <c r="AD46" s="299"/>
      <c r="AE46" s="299"/>
      <c r="AF46" s="299"/>
      <c r="AG46" s="299"/>
      <c r="AH46" s="299"/>
      <c r="AI46" s="299"/>
      <c r="AJ46" s="299"/>
      <c r="AK46" s="299"/>
      <c r="AL46" s="299"/>
      <c r="AM46" s="299"/>
      <c r="AN46" s="299"/>
      <c r="AO46" s="299"/>
      <c r="AP46" s="299"/>
      <c r="AQ46" s="299"/>
      <c r="AR46" s="299"/>
      <c r="AS46" s="299"/>
      <c r="AT46" s="299"/>
      <c r="AU46" s="299"/>
      <c r="AV46" s="299"/>
      <c r="AW46" s="299"/>
      <c r="AX46" s="299"/>
      <c r="AY46" s="299"/>
      <c r="AZ46" s="299"/>
      <c r="BA46" s="299"/>
      <c r="BB46" s="299"/>
      <c r="BC46" s="299"/>
      <c r="BD46" s="299"/>
      <c r="BE46" s="299"/>
      <c r="BF46" s="299"/>
      <c r="BG46" s="299"/>
      <c r="BH46" s="299"/>
      <c r="BI46" s="299"/>
      <c r="BJ46" s="299"/>
      <c r="BK46" s="299"/>
      <c r="BL46" s="299"/>
      <c r="BM46" s="299"/>
      <c r="BN46" s="299"/>
      <c r="BO46" s="299"/>
      <c r="BP46" s="299"/>
      <c r="BQ46" s="299"/>
      <c r="BR46" s="299"/>
      <c r="BS46" s="299"/>
      <c r="BT46" s="299"/>
      <c r="BU46" s="299"/>
      <c r="BV46" s="299"/>
      <c r="BW46" s="299"/>
      <c r="BX46" s="299"/>
      <c r="BY46" s="299"/>
      <c r="BZ46" s="299"/>
      <c r="CA46" s="299"/>
      <c r="CB46" s="299"/>
      <c r="CC46" s="299"/>
      <c r="CD46" s="299"/>
      <c r="CE46" s="299"/>
      <c r="CF46" s="299"/>
      <c r="CG46" s="299"/>
      <c r="CH46" s="299"/>
      <c r="CI46" s="299"/>
      <c r="CJ46" s="299"/>
      <c r="CK46" s="299"/>
      <c r="CL46" s="299"/>
      <c r="CM46" s="299"/>
      <c r="CN46" s="299"/>
      <c r="CO46" s="299"/>
      <c r="CP46" s="299"/>
      <c r="CQ46" s="299"/>
      <c r="CR46" s="299"/>
      <c r="CS46" s="299"/>
      <c r="CT46" s="299"/>
      <c r="CU46" s="299"/>
      <c r="CV46" s="299"/>
      <c r="CW46" s="299"/>
      <c r="CX46" s="299"/>
      <c r="CY46" s="299"/>
      <c r="CZ46" s="299"/>
      <c r="DA46" s="299"/>
      <c r="DB46" s="299"/>
      <c r="DC46" s="299"/>
      <c r="DD46" s="299"/>
      <c r="DE46" s="299"/>
      <c r="DF46" s="299"/>
      <c r="DG46" s="299"/>
    </row>
    <row r="47" spans="1:111" s="317" customFormat="1" ht="15.75" customHeight="1">
      <c r="A47" s="318" t="s">
        <v>596</v>
      </c>
      <c r="B47" s="319">
        <v>3402938</v>
      </c>
      <c r="C47" s="319">
        <v>41692157.089000002</v>
      </c>
      <c r="D47" s="319">
        <v>2026635</v>
      </c>
      <c r="E47" s="319">
        <v>22010184.300000001</v>
      </c>
      <c r="F47" s="319">
        <v>791753</v>
      </c>
      <c r="G47" s="319">
        <v>8286760.9220000003</v>
      </c>
      <c r="H47" s="319">
        <v>317470</v>
      </c>
      <c r="I47" s="319">
        <v>5336926.284</v>
      </c>
      <c r="J47" s="319">
        <v>130854</v>
      </c>
      <c r="K47" s="319">
        <v>2370504.611</v>
      </c>
      <c r="L47" s="319">
        <v>64875</v>
      </c>
      <c r="M47" s="319">
        <v>1204025.683</v>
      </c>
      <c r="N47" s="319">
        <v>308036</v>
      </c>
      <c r="O47" s="319">
        <v>6957623.0609999998</v>
      </c>
      <c r="P47" s="319">
        <v>0</v>
      </c>
      <c r="Q47" s="319">
        <v>0</v>
      </c>
      <c r="R47" s="319">
        <v>0</v>
      </c>
      <c r="S47" s="319">
        <v>0</v>
      </c>
      <c r="T47" s="299"/>
      <c r="U47" s="299"/>
      <c r="V47" s="299"/>
      <c r="W47" s="299"/>
      <c r="X47" s="299"/>
      <c r="Y47" s="299"/>
      <c r="Z47" s="299"/>
      <c r="AA47" s="299"/>
      <c r="AB47" s="299"/>
      <c r="AC47" s="299"/>
      <c r="AD47" s="299"/>
      <c r="AE47" s="299"/>
      <c r="AF47" s="299"/>
      <c r="AG47" s="299"/>
      <c r="AH47" s="299"/>
      <c r="AI47" s="299"/>
      <c r="AJ47" s="299"/>
      <c r="AK47" s="299"/>
      <c r="AL47" s="299"/>
      <c r="AM47" s="299"/>
      <c r="AN47" s="299"/>
      <c r="AO47" s="299"/>
      <c r="AP47" s="299"/>
      <c r="AQ47" s="299"/>
      <c r="AR47" s="299"/>
      <c r="AS47" s="299"/>
      <c r="AT47" s="299"/>
      <c r="AU47" s="299"/>
      <c r="AV47" s="299"/>
      <c r="AW47" s="299"/>
      <c r="AX47" s="299"/>
      <c r="AY47" s="299"/>
      <c r="AZ47" s="299"/>
      <c r="BA47" s="299"/>
      <c r="BB47" s="299"/>
      <c r="BC47" s="299"/>
      <c r="BD47" s="299"/>
      <c r="BE47" s="299"/>
      <c r="BF47" s="299"/>
      <c r="BG47" s="299"/>
      <c r="BH47" s="299"/>
      <c r="BI47" s="299"/>
      <c r="BJ47" s="299"/>
      <c r="BK47" s="299"/>
      <c r="BL47" s="299"/>
      <c r="BM47" s="299"/>
      <c r="BN47" s="299"/>
      <c r="BO47" s="299"/>
      <c r="BP47" s="299"/>
      <c r="BQ47" s="299"/>
      <c r="BR47" s="299"/>
      <c r="BS47" s="299"/>
      <c r="BT47" s="299"/>
      <c r="BU47" s="299"/>
      <c r="BV47" s="299"/>
      <c r="BW47" s="299"/>
      <c r="BX47" s="299"/>
      <c r="BY47" s="299"/>
      <c r="BZ47" s="299"/>
      <c r="CA47" s="299"/>
      <c r="CB47" s="299"/>
      <c r="CC47" s="299"/>
      <c r="CD47" s="299"/>
      <c r="CE47" s="299"/>
      <c r="CF47" s="299"/>
      <c r="CG47" s="299"/>
      <c r="CH47" s="299"/>
      <c r="CI47" s="299"/>
      <c r="CJ47" s="299"/>
      <c r="CK47" s="299"/>
      <c r="CL47" s="299"/>
      <c r="CM47" s="299"/>
      <c r="CN47" s="299"/>
      <c r="CO47" s="299"/>
      <c r="CP47" s="299"/>
      <c r="CQ47" s="299"/>
      <c r="CR47" s="299"/>
      <c r="CS47" s="299"/>
      <c r="CT47" s="299"/>
      <c r="CU47" s="299"/>
      <c r="CV47" s="299"/>
      <c r="CW47" s="299"/>
      <c r="CX47" s="299"/>
      <c r="CY47" s="299"/>
      <c r="CZ47" s="299"/>
      <c r="DA47" s="299"/>
      <c r="DB47" s="299"/>
      <c r="DC47" s="299"/>
      <c r="DD47" s="299"/>
      <c r="DE47" s="299"/>
      <c r="DF47" s="299"/>
      <c r="DG47" s="299"/>
    </row>
    <row r="48" spans="1:111" s="317" customFormat="1" ht="15.75" customHeight="1">
      <c r="A48" s="315" t="s">
        <v>597</v>
      </c>
      <c r="B48" s="316">
        <v>4179957</v>
      </c>
      <c r="C48" s="316">
        <v>52445438.894000001</v>
      </c>
      <c r="D48" s="316">
        <v>2565604</v>
      </c>
      <c r="E48" s="316">
        <v>28359308.471000001</v>
      </c>
      <c r="F48" s="316">
        <v>940364</v>
      </c>
      <c r="G48" s="316">
        <v>9767141.5219999999</v>
      </c>
      <c r="H48" s="316">
        <v>390574</v>
      </c>
      <c r="I48" s="316">
        <v>6771622.3669999996</v>
      </c>
      <c r="J48" s="316">
        <v>172845</v>
      </c>
      <c r="K48" s="316">
        <v>3177049.4619999998</v>
      </c>
      <c r="L48" s="316">
        <v>76520</v>
      </c>
      <c r="M48" s="316">
        <v>1551055.8419999999</v>
      </c>
      <c r="N48" s="316">
        <v>332372</v>
      </c>
      <c r="O48" s="316">
        <v>7152539.1519999998</v>
      </c>
      <c r="P48" s="316">
        <v>0</v>
      </c>
      <c r="Q48" s="316">
        <v>0</v>
      </c>
      <c r="R48" s="316">
        <v>0</v>
      </c>
      <c r="S48" s="316">
        <v>0</v>
      </c>
      <c r="T48" s="299"/>
      <c r="U48" s="299"/>
      <c r="V48" s="299"/>
      <c r="W48" s="299"/>
      <c r="X48" s="299"/>
      <c r="Y48" s="299"/>
      <c r="Z48" s="299"/>
      <c r="AA48" s="299"/>
      <c r="AB48" s="299"/>
      <c r="AC48" s="299"/>
      <c r="AD48" s="299"/>
      <c r="AE48" s="299"/>
      <c r="AF48" s="299"/>
      <c r="AG48" s="299"/>
      <c r="AH48" s="299"/>
      <c r="AI48" s="299"/>
      <c r="AJ48" s="299"/>
      <c r="AK48" s="299"/>
      <c r="AL48" s="299"/>
      <c r="AM48" s="299"/>
      <c r="AN48" s="299"/>
      <c r="AO48" s="299"/>
      <c r="AP48" s="299"/>
      <c r="AQ48" s="299"/>
      <c r="AR48" s="299"/>
      <c r="AS48" s="299"/>
      <c r="AT48" s="299"/>
      <c r="AU48" s="299"/>
      <c r="AV48" s="299"/>
      <c r="AW48" s="299"/>
      <c r="AX48" s="299"/>
      <c r="AY48" s="299"/>
      <c r="AZ48" s="299"/>
      <c r="BA48" s="299"/>
      <c r="BB48" s="299"/>
      <c r="BC48" s="299"/>
      <c r="BD48" s="299"/>
      <c r="BE48" s="299"/>
      <c r="BF48" s="299"/>
      <c r="BG48" s="299"/>
      <c r="BH48" s="299"/>
      <c r="BI48" s="299"/>
      <c r="BJ48" s="299"/>
      <c r="BK48" s="299"/>
      <c r="BL48" s="299"/>
      <c r="BM48" s="299"/>
      <c r="BN48" s="299"/>
      <c r="BO48" s="299"/>
      <c r="BP48" s="299"/>
      <c r="BQ48" s="299"/>
      <c r="BR48" s="299"/>
      <c r="BS48" s="299"/>
      <c r="BT48" s="299"/>
      <c r="BU48" s="299"/>
      <c r="BV48" s="299"/>
      <c r="BW48" s="299"/>
      <c r="BX48" s="299"/>
      <c r="BY48" s="299"/>
      <c r="BZ48" s="299"/>
      <c r="CA48" s="299"/>
      <c r="CB48" s="299"/>
      <c r="CC48" s="299"/>
      <c r="CD48" s="299"/>
      <c r="CE48" s="299"/>
      <c r="CF48" s="299"/>
      <c r="CG48" s="299"/>
      <c r="CH48" s="299"/>
      <c r="CI48" s="299"/>
      <c r="CJ48" s="299"/>
      <c r="CK48" s="299"/>
      <c r="CL48" s="299"/>
      <c r="CM48" s="299"/>
      <c r="CN48" s="299"/>
      <c r="CO48" s="299"/>
      <c r="CP48" s="299"/>
      <c r="CQ48" s="299"/>
      <c r="CR48" s="299"/>
      <c r="CS48" s="299"/>
      <c r="CT48" s="299"/>
      <c r="CU48" s="299"/>
      <c r="CV48" s="299"/>
      <c r="CW48" s="299"/>
      <c r="CX48" s="299"/>
      <c r="CY48" s="299"/>
      <c r="CZ48" s="299"/>
      <c r="DA48" s="299"/>
      <c r="DB48" s="299"/>
      <c r="DC48" s="299"/>
      <c r="DD48" s="299"/>
      <c r="DE48" s="299"/>
      <c r="DF48" s="299"/>
      <c r="DG48" s="299"/>
    </row>
    <row r="49" spans="1:111" s="317" customFormat="1" ht="15.75" customHeight="1">
      <c r="A49" s="315" t="s">
        <v>598</v>
      </c>
      <c r="B49" s="316">
        <v>2144770</v>
      </c>
      <c r="C49" s="316">
        <v>27198940.357999999</v>
      </c>
      <c r="D49" s="316">
        <v>1034830</v>
      </c>
      <c r="E49" s="316">
        <v>12107784.317</v>
      </c>
      <c r="F49" s="316">
        <v>443427</v>
      </c>
      <c r="G49" s="316">
        <v>4567692.8289999999</v>
      </c>
      <c r="H49" s="316">
        <v>197242</v>
      </c>
      <c r="I49" s="316">
        <v>3290395.3879999998</v>
      </c>
      <c r="J49" s="316">
        <v>89021</v>
      </c>
      <c r="K49" s="316">
        <v>1874842.3089999999</v>
      </c>
      <c r="L49" s="316">
        <v>40359</v>
      </c>
      <c r="M49" s="316">
        <v>806526.96600000001</v>
      </c>
      <c r="N49" s="316">
        <v>198856</v>
      </c>
      <c r="O49" s="316">
        <v>4681111.8109999998</v>
      </c>
      <c r="P49" s="316">
        <v>0</v>
      </c>
      <c r="Q49" s="316">
        <v>0</v>
      </c>
      <c r="R49" s="316">
        <v>0</v>
      </c>
      <c r="S49" s="316">
        <v>0</v>
      </c>
      <c r="T49" s="299"/>
      <c r="U49" s="299"/>
      <c r="V49" s="299"/>
      <c r="W49" s="299"/>
      <c r="X49" s="299"/>
      <c r="Y49" s="299"/>
      <c r="Z49" s="299"/>
      <c r="AA49" s="299"/>
      <c r="AB49" s="299"/>
      <c r="AC49" s="299"/>
      <c r="AD49" s="299"/>
      <c r="AE49" s="299"/>
      <c r="AF49" s="299"/>
      <c r="AG49" s="299"/>
      <c r="AH49" s="299"/>
      <c r="AI49" s="299"/>
      <c r="AJ49" s="299"/>
      <c r="AK49" s="299"/>
      <c r="AL49" s="299"/>
      <c r="AM49" s="299"/>
      <c r="AN49" s="299"/>
      <c r="AO49" s="299"/>
      <c r="AP49" s="299"/>
      <c r="AQ49" s="299"/>
      <c r="AR49" s="299"/>
      <c r="AS49" s="299"/>
      <c r="AT49" s="299"/>
      <c r="AU49" s="299"/>
      <c r="AV49" s="299"/>
      <c r="AW49" s="299"/>
      <c r="AX49" s="299"/>
      <c r="AY49" s="299"/>
      <c r="AZ49" s="299"/>
      <c r="BA49" s="299"/>
      <c r="BB49" s="299"/>
      <c r="BC49" s="299"/>
      <c r="BD49" s="299"/>
      <c r="BE49" s="299"/>
      <c r="BF49" s="299"/>
      <c r="BG49" s="299"/>
      <c r="BH49" s="299"/>
      <c r="BI49" s="299"/>
      <c r="BJ49" s="299"/>
      <c r="BK49" s="299"/>
      <c r="BL49" s="299"/>
      <c r="BM49" s="299"/>
      <c r="BN49" s="299"/>
      <c r="BO49" s="299"/>
      <c r="BP49" s="299"/>
      <c r="BQ49" s="299"/>
      <c r="BR49" s="299"/>
      <c r="BS49" s="299"/>
      <c r="BT49" s="299"/>
      <c r="BU49" s="299"/>
      <c r="BV49" s="299"/>
      <c r="BW49" s="299"/>
      <c r="BX49" s="299"/>
      <c r="BY49" s="299"/>
      <c r="BZ49" s="299"/>
      <c r="CA49" s="299"/>
      <c r="CB49" s="299"/>
      <c r="CC49" s="299"/>
      <c r="CD49" s="299"/>
      <c r="CE49" s="299"/>
      <c r="CF49" s="299"/>
      <c r="CG49" s="299"/>
      <c r="CH49" s="299"/>
      <c r="CI49" s="299"/>
      <c r="CJ49" s="299"/>
      <c r="CK49" s="299"/>
      <c r="CL49" s="299"/>
      <c r="CM49" s="299"/>
      <c r="CN49" s="299"/>
      <c r="CO49" s="299"/>
      <c r="CP49" s="299"/>
      <c r="CQ49" s="299"/>
      <c r="CR49" s="299"/>
      <c r="CS49" s="299"/>
      <c r="CT49" s="299"/>
      <c r="CU49" s="299"/>
      <c r="CV49" s="299"/>
      <c r="CW49" s="299"/>
      <c r="CX49" s="299"/>
      <c r="CY49" s="299"/>
      <c r="CZ49" s="299"/>
      <c r="DA49" s="299"/>
      <c r="DB49" s="299"/>
      <c r="DC49" s="299"/>
      <c r="DD49" s="299"/>
      <c r="DE49" s="299"/>
      <c r="DF49" s="299"/>
      <c r="DG49" s="299"/>
    </row>
    <row r="50" spans="1:111" s="317" customFormat="1" ht="15.75" customHeight="1">
      <c r="A50" s="315" t="s">
        <v>599</v>
      </c>
      <c r="B50" s="316">
        <v>18601474</v>
      </c>
      <c r="C50" s="316">
        <v>228186640.21399999</v>
      </c>
      <c r="D50" s="316">
        <v>10960180</v>
      </c>
      <c r="E50" s="316">
        <v>126575211.094</v>
      </c>
      <c r="F50" s="316">
        <v>4263989</v>
      </c>
      <c r="G50" s="316">
        <v>49139513.259999998</v>
      </c>
      <c r="H50" s="316">
        <v>1769945</v>
      </c>
      <c r="I50" s="316">
        <v>27964552.693</v>
      </c>
      <c r="J50" s="316">
        <v>813049</v>
      </c>
      <c r="K50" s="316">
        <v>12198172.231000001</v>
      </c>
      <c r="L50" s="316">
        <v>388754</v>
      </c>
      <c r="M50" s="316">
        <v>7174966.5080000004</v>
      </c>
      <c r="N50" s="316">
        <v>1523277</v>
      </c>
      <c r="O50" s="316">
        <v>28717775.901000001</v>
      </c>
      <c r="P50" s="316">
        <v>0</v>
      </c>
      <c r="Q50" s="316">
        <v>0</v>
      </c>
      <c r="R50" s="316">
        <v>0</v>
      </c>
      <c r="S50" s="316">
        <v>0</v>
      </c>
      <c r="T50" s="299"/>
      <c r="U50" s="299"/>
      <c r="V50" s="299"/>
      <c r="W50" s="299"/>
      <c r="X50" s="299"/>
      <c r="Y50" s="299"/>
      <c r="Z50" s="299"/>
      <c r="AA50" s="299"/>
      <c r="AB50" s="299"/>
      <c r="AC50" s="299"/>
      <c r="AD50" s="299"/>
      <c r="AE50" s="299"/>
      <c r="AF50" s="299"/>
      <c r="AG50" s="299"/>
      <c r="AH50" s="299"/>
      <c r="AI50" s="299"/>
      <c r="AJ50" s="299"/>
      <c r="AK50" s="299"/>
      <c r="AL50" s="299"/>
      <c r="AM50" s="299"/>
      <c r="AN50" s="299"/>
      <c r="AO50" s="299"/>
      <c r="AP50" s="299"/>
      <c r="AQ50" s="299"/>
      <c r="AR50" s="299"/>
      <c r="AS50" s="299"/>
      <c r="AT50" s="299"/>
      <c r="AU50" s="299"/>
      <c r="AV50" s="299"/>
      <c r="AW50" s="299"/>
      <c r="AX50" s="299"/>
      <c r="AY50" s="299"/>
      <c r="AZ50" s="299"/>
      <c r="BA50" s="299"/>
      <c r="BB50" s="299"/>
      <c r="BC50" s="299"/>
      <c r="BD50" s="299"/>
      <c r="BE50" s="299"/>
      <c r="BF50" s="299"/>
      <c r="BG50" s="299"/>
      <c r="BH50" s="299"/>
      <c r="BI50" s="299"/>
      <c r="BJ50" s="299"/>
      <c r="BK50" s="299"/>
      <c r="BL50" s="299"/>
      <c r="BM50" s="299"/>
      <c r="BN50" s="299"/>
      <c r="BO50" s="299"/>
      <c r="BP50" s="299"/>
      <c r="BQ50" s="299"/>
      <c r="BR50" s="299"/>
      <c r="BS50" s="299"/>
      <c r="BT50" s="299"/>
      <c r="BU50" s="299"/>
      <c r="BV50" s="299"/>
      <c r="BW50" s="299"/>
      <c r="BX50" s="299"/>
      <c r="BY50" s="299"/>
      <c r="BZ50" s="299"/>
      <c r="CA50" s="299"/>
      <c r="CB50" s="299"/>
      <c r="CC50" s="299"/>
      <c r="CD50" s="299"/>
      <c r="CE50" s="299"/>
      <c r="CF50" s="299"/>
      <c r="CG50" s="299"/>
      <c r="CH50" s="299"/>
      <c r="CI50" s="299"/>
      <c r="CJ50" s="299"/>
      <c r="CK50" s="299"/>
      <c r="CL50" s="299"/>
      <c r="CM50" s="299"/>
      <c r="CN50" s="299"/>
      <c r="CO50" s="299"/>
      <c r="CP50" s="299"/>
      <c r="CQ50" s="299"/>
      <c r="CR50" s="299"/>
      <c r="CS50" s="299"/>
      <c r="CT50" s="299"/>
      <c r="CU50" s="299"/>
      <c r="CV50" s="299"/>
      <c r="CW50" s="299"/>
      <c r="CX50" s="299"/>
      <c r="CY50" s="299"/>
      <c r="CZ50" s="299"/>
      <c r="DA50" s="299"/>
      <c r="DB50" s="299"/>
      <c r="DC50" s="299"/>
      <c r="DD50" s="299"/>
      <c r="DE50" s="299"/>
      <c r="DF50" s="299"/>
      <c r="DG50" s="299"/>
    </row>
    <row r="51" spans="1:111" s="317" customFormat="1" ht="15.75" customHeight="1">
      <c r="A51" s="315" t="s">
        <v>600</v>
      </c>
      <c r="B51" s="316">
        <v>3039696</v>
      </c>
      <c r="C51" s="316">
        <v>33387137.559</v>
      </c>
      <c r="D51" s="316">
        <v>1740745</v>
      </c>
      <c r="E51" s="316">
        <v>18891845.802999999</v>
      </c>
      <c r="F51" s="316">
        <v>717204</v>
      </c>
      <c r="G51" s="316">
        <v>7150667.4170000004</v>
      </c>
      <c r="H51" s="316">
        <v>337392</v>
      </c>
      <c r="I51" s="316">
        <v>4690992.4890000001</v>
      </c>
      <c r="J51" s="316">
        <v>171505</v>
      </c>
      <c r="K51" s="316">
        <v>2800254.946</v>
      </c>
      <c r="L51" s="316">
        <v>51115</v>
      </c>
      <c r="M51" s="316">
        <v>893765.44400000002</v>
      </c>
      <c r="N51" s="316">
        <v>312159</v>
      </c>
      <c r="O51" s="316">
        <v>5829131.3949999996</v>
      </c>
      <c r="P51" s="316">
        <v>0</v>
      </c>
      <c r="Q51" s="316">
        <v>0</v>
      </c>
      <c r="R51" s="316">
        <v>0</v>
      </c>
      <c r="S51" s="316">
        <v>0</v>
      </c>
      <c r="T51" s="299"/>
      <c r="U51" s="299"/>
      <c r="V51" s="299"/>
      <c r="W51" s="299"/>
      <c r="X51" s="299"/>
      <c r="Y51" s="299"/>
      <c r="Z51" s="299"/>
      <c r="AA51" s="299"/>
      <c r="AB51" s="299"/>
      <c r="AC51" s="299"/>
      <c r="AD51" s="299"/>
      <c r="AE51" s="299"/>
      <c r="AF51" s="299"/>
      <c r="AG51" s="299"/>
      <c r="AH51" s="299"/>
      <c r="AI51" s="299"/>
      <c r="AJ51" s="299"/>
      <c r="AK51" s="299"/>
      <c r="AL51" s="299"/>
      <c r="AM51" s="299"/>
      <c r="AN51" s="299"/>
      <c r="AO51" s="299"/>
      <c r="AP51" s="299"/>
      <c r="AQ51" s="299"/>
      <c r="AR51" s="299"/>
      <c r="AS51" s="299"/>
      <c r="AT51" s="299"/>
      <c r="AU51" s="299"/>
      <c r="AV51" s="299"/>
      <c r="AW51" s="299"/>
      <c r="AX51" s="299"/>
      <c r="AY51" s="299"/>
      <c r="AZ51" s="299"/>
      <c r="BA51" s="299"/>
      <c r="BB51" s="299"/>
      <c r="BC51" s="299"/>
      <c r="BD51" s="299"/>
      <c r="BE51" s="299"/>
      <c r="BF51" s="299"/>
      <c r="BG51" s="299"/>
      <c r="BH51" s="299"/>
      <c r="BI51" s="299"/>
      <c r="BJ51" s="299"/>
      <c r="BK51" s="299"/>
      <c r="BL51" s="299"/>
      <c r="BM51" s="299"/>
      <c r="BN51" s="299"/>
      <c r="BO51" s="299"/>
      <c r="BP51" s="299"/>
      <c r="BQ51" s="299"/>
      <c r="BR51" s="299"/>
      <c r="BS51" s="299"/>
      <c r="BT51" s="299"/>
      <c r="BU51" s="299"/>
      <c r="BV51" s="299"/>
      <c r="BW51" s="299"/>
      <c r="BX51" s="299"/>
      <c r="BY51" s="299"/>
      <c r="BZ51" s="299"/>
      <c r="CA51" s="299"/>
      <c r="CB51" s="299"/>
      <c r="CC51" s="299"/>
      <c r="CD51" s="299"/>
      <c r="CE51" s="299"/>
      <c r="CF51" s="299"/>
      <c r="CG51" s="299"/>
      <c r="CH51" s="299"/>
      <c r="CI51" s="299"/>
      <c r="CJ51" s="299"/>
      <c r="CK51" s="299"/>
      <c r="CL51" s="299"/>
      <c r="CM51" s="299"/>
      <c r="CN51" s="299"/>
      <c r="CO51" s="299"/>
      <c r="CP51" s="299"/>
      <c r="CQ51" s="299"/>
      <c r="CR51" s="299"/>
      <c r="CS51" s="299"/>
      <c r="CT51" s="299"/>
      <c r="CU51" s="299"/>
      <c r="CV51" s="299"/>
      <c r="CW51" s="299"/>
      <c r="CX51" s="299"/>
      <c r="CY51" s="299"/>
      <c r="CZ51" s="299"/>
      <c r="DA51" s="299"/>
      <c r="DB51" s="299"/>
      <c r="DC51" s="299"/>
      <c r="DD51" s="299"/>
      <c r="DE51" s="299"/>
      <c r="DF51" s="299"/>
      <c r="DG51" s="299"/>
    </row>
    <row r="52" spans="1:111" s="317" customFormat="1" ht="15.75" customHeight="1">
      <c r="A52" s="318" t="s">
        <v>601</v>
      </c>
      <c r="B52" s="319">
        <v>4309377</v>
      </c>
      <c r="C52" s="319">
        <v>50739430.881999999</v>
      </c>
      <c r="D52" s="319">
        <v>2480498</v>
      </c>
      <c r="E52" s="319">
        <v>26924931.576000001</v>
      </c>
      <c r="F52" s="319">
        <v>887852</v>
      </c>
      <c r="G52" s="319">
        <v>9391056.2310000006</v>
      </c>
      <c r="H52" s="319">
        <v>468578</v>
      </c>
      <c r="I52" s="319">
        <v>7140828.8080000002</v>
      </c>
      <c r="J52" s="319">
        <v>230288</v>
      </c>
      <c r="K52" s="319">
        <v>3976726.9920000001</v>
      </c>
      <c r="L52" s="319">
        <v>87898</v>
      </c>
      <c r="M52" s="319">
        <v>1496043.446</v>
      </c>
      <c r="N52" s="319">
        <v>396701</v>
      </c>
      <c r="O52" s="319">
        <v>7524167.5559999999</v>
      </c>
      <c r="P52" s="319">
        <v>0</v>
      </c>
      <c r="Q52" s="319">
        <v>0</v>
      </c>
      <c r="R52" s="319">
        <v>0</v>
      </c>
      <c r="S52" s="319">
        <v>0</v>
      </c>
      <c r="T52" s="299"/>
      <c r="U52" s="299"/>
      <c r="V52" s="299"/>
      <c r="W52" s="299"/>
      <c r="X52" s="299"/>
      <c r="Y52" s="299"/>
      <c r="Z52" s="299"/>
      <c r="AA52" s="299"/>
      <c r="AB52" s="299"/>
      <c r="AC52" s="299"/>
      <c r="AD52" s="299"/>
      <c r="AE52" s="299"/>
      <c r="AF52" s="299"/>
      <c r="AG52" s="299"/>
      <c r="AH52" s="299"/>
      <c r="AI52" s="299"/>
      <c r="AJ52" s="299"/>
      <c r="AK52" s="299"/>
      <c r="AL52" s="299"/>
      <c r="AM52" s="299"/>
      <c r="AN52" s="299"/>
      <c r="AO52" s="299"/>
      <c r="AP52" s="299"/>
      <c r="AQ52" s="299"/>
      <c r="AR52" s="299"/>
      <c r="AS52" s="299"/>
      <c r="AT52" s="299"/>
      <c r="AU52" s="299"/>
      <c r="AV52" s="299"/>
      <c r="AW52" s="299"/>
      <c r="AX52" s="299"/>
      <c r="AY52" s="299"/>
      <c r="AZ52" s="299"/>
      <c r="BA52" s="299"/>
      <c r="BB52" s="299"/>
      <c r="BC52" s="299"/>
      <c r="BD52" s="299"/>
      <c r="BE52" s="299"/>
      <c r="BF52" s="299"/>
      <c r="BG52" s="299"/>
      <c r="BH52" s="299"/>
      <c r="BI52" s="299"/>
      <c r="BJ52" s="299"/>
      <c r="BK52" s="299"/>
      <c r="BL52" s="299"/>
      <c r="BM52" s="299"/>
      <c r="BN52" s="299"/>
      <c r="BO52" s="299"/>
      <c r="BP52" s="299"/>
      <c r="BQ52" s="299"/>
      <c r="BR52" s="299"/>
      <c r="BS52" s="299"/>
      <c r="BT52" s="299"/>
      <c r="BU52" s="299"/>
      <c r="BV52" s="299"/>
      <c r="BW52" s="299"/>
      <c r="BX52" s="299"/>
      <c r="BY52" s="299"/>
      <c r="BZ52" s="299"/>
      <c r="CA52" s="299"/>
      <c r="CB52" s="299"/>
      <c r="CC52" s="299"/>
      <c r="CD52" s="299"/>
      <c r="CE52" s="299"/>
      <c r="CF52" s="299"/>
      <c r="CG52" s="299"/>
      <c r="CH52" s="299"/>
      <c r="CI52" s="299"/>
      <c r="CJ52" s="299"/>
      <c r="CK52" s="299"/>
      <c r="CL52" s="299"/>
      <c r="CM52" s="299"/>
      <c r="CN52" s="299"/>
      <c r="CO52" s="299"/>
      <c r="CP52" s="299"/>
      <c r="CQ52" s="299"/>
      <c r="CR52" s="299"/>
      <c r="CS52" s="299"/>
      <c r="CT52" s="299"/>
      <c r="CU52" s="299"/>
      <c r="CV52" s="299"/>
      <c r="CW52" s="299"/>
      <c r="CX52" s="299"/>
      <c r="CY52" s="299"/>
      <c r="CZ52" s="299"/>
      <c r="DA52" s="299"/>
      <c r="DB52" s="299"/>
      <c r="DC52" s="299"/>
      <c r="DD52" s="299"/>
      <c r="DE52" s="299"/>
      <c r="DF52" s="299"/>
      <c r="DG52" s="299"/>
    </row>
    <row r="53" spans="1:111" s="317" customFormat="1" ht="15.75" customHeight="1">
      <c r="A53" s="315" t="s">
        <v>602</v>
      </c>
      <c r="B53" s="316">
        <v>5877888</v>
      </c>
      <c r="C53" s="316">
        <v>72158321.586999997</v>
      </c>
      <c r="D53" s="316">
        <v>3364837</v>
      </c>
      <c r="E53" s="316">
        <v>37821818.347999997</v>
      </c>
      <c r="F53" s="316">
        <v>1406425</v>
      </c>
      <c r="G53" s="316">
        <v>15286322.209000001</v>
      </c>
      <c r="H53" s="316">
        <v>612427</v>
      </c>
      <c r="I53" s="316">
        <v>9513499.5879999995</v>
      </c>
      <c r="J53" s="316">
        <v>285061</v>
      </c>
      <c r="K53" s="316">
        <v>5174239.7989999996</v>
      </c>
      <c r="L53" s="316">
        <v>113173</v>
      </c>
      <c r="M53" s="316">
        <v>2171942.9079999998</v>
      </c>
      <c r="N53" s="316">
        <v>499449</v>
      </c>
      <c r="O53" s="316">
        <v>10005691.85</v>
      </c>
      <c r="P53" s="316">
        <v>0</v>
      </c>
      <c r="Q53" s="316">
        <v>0</v>
      </c>
      <c r="R53" s="316">
        <v>0</v>
      </c>
      <c r="S53" s="316">
        <v>0</v>
      </c>
      <c r="T53" s="299"/>
      <c r="U53" s="299"/>
      <c r="V53" s="299"/>
      <c r="W53" s="299"/>
      <c r="X53" s="299"/>
      <c r="Y53" s="299"/>
      <c r="Z53" s="299"/>
      <c r="AA53" s="299"/>
      <c r="AB53" s="299"/>
      <c r="AC53" s="299"/>
      <c r="AD53" s="299"/>
      <c r="AE53" s="299"/>
      <c r="AF53" s="299"/>
      <c r="AG53" s="299"/>
      <c r="AH53" s="299"/>
      <c r="AI53" s="299"/>
      <c r="AJ53" s="299"/>
      <c r="AK53" s="299"/>
      <c r="AL53" s="299"/>
      <c r="AM53" s="299"/>
      <c r="AN53" s="299"/>
      <c r="AO53" s="299"/>
      <c r="AP53" s="299"/>
      <c r="AQ53" s="299"/>
      <c r="AR53" s="299"/>
      <c r="AS53" s="299"/>
      <c r="AT53" s="299"/>
      <c r="AU53" s="299"/>
      <c r="AV53" s="299"/>
      <c r="AW53" s="299"/>
      <c r="AX53" s="299"/>
      <c r="AY53" s="299"/>
      <c r="AZ53" s="299"/>
      <c r="BA53" s="299"/>
      <c r="BB53" s="299"/>
      <c r="BC53" s="299"/>
      <c r="BD53" s="299"/>
      <c r="BE53" s="299"/>
      <c r="BF53" s="299"/>
      <c r="BG53" s="299"/>
      <c r="BH53" s="299"/>
      <c r="BI53" s="299"/>
      <c r="BJ53" s="299"/>
      <c r="BK53" s="299"/>
      <c r="BL53" s="299"/>
      <c r="BM53" s="299"/>
      <c r="BN53" s="299"/>
      <c r="BO53" s="299"/>
      <c r="BP53" s="299"/>
      <c r="BQ53" s="299"/>
      <c r="BR53" s="299"/>
      <c r="BS53" s="299"/>
      <c r="BT53" s="299"/>
      <c r="BU53" s="299"/>
      <c r="BV53" s="299"/>
      <c r="BW53" s="299"/>
      <c r="BX53" s="299"/>
      <c r="BY53" s="299"/>
      <c r="BZ53" s="299"/>
      <c r="CA53" s="299"/>
      <c r="CB53" s="299"/>
      <c r="CC53" s="299"/>
      <c r="CD53" s="299"/>
      <c r="CE53" s="299"/>
      <c r="CF53" s="299"/>
      <c r="CG53" s="299"/>
      <c r="CH53" s="299"/>
      <c r="CI53" s="299"/>
      <c r="CJ53" s="299"/>
      <c r="CK53" s="299"/>
      <c r="CL53" s="299"/>
      <c r="CM53" s="299"/>
      <c r="CN53" s="299"/>
      <c r="CO53" s="299"/>
      <c r="CP53" s="299"/>
      <c r="CQ53" s="299"/>
      <c r="CR53" s="299"/>
      <c r="CS53" s="299"/>
      <c r="CT53" s="299"/>
      <c r="CU53" s="299"/>
      <c r="CV53" s="299"/>
      <c r="CW53" s="299"/>
      <c r="CX53" s="299"/>
      <c r="CY53" s="299"/>
      <c r="CZ53" s="299"/>
      <c r="DA53" s="299"/>
      <c r="DB53" s="299"/>
      <c r="DC53" s="299"/>
      <c r="DD53" s="299"/>
      <c r="DE53" s="299"/>
      <c r="DF53" s="299"/>
      <c r="DG53" s="299"/>
    </row>
    <row r="54" spans="1:111" s="317" customFormat="1" ht="15.75" customHeight="1">
      <c r="A54" s="315" t="s">
        <v>603</v>
      </c>
      <c r="B54" s="316">
        <v>3684797</v>
      </c>
      <c r="C54" s="316">
        <v>45988356.702</v>
      </c>
      <c r="D54" s="316">
        <v>2061506</v>
      </c>
      <c r="E54" s="316">
        <v>23497371.431000002</v>
      </c>
      <c r="F54" s="316">
        <v>888120</v>
      </c>
      <c r="G54" s="316">
        <v>9058193.4910000004</v>
      </c>
      <c r="H54" s="316">
        <v>409950</v>
      </c>
      <c r="I54" s="316">
        <v>6925273.0970000001</v>
      </c>
      <c r="J54" s="316">
        <v>188018</v>
      </c>
      <c r="K54" s="316">
        <v>3432939.9759999998</v>
      </c>
      <c r="L54" s="316">
        <v>75319</v>
      </c>
      <c r="M54" s="316">
        <v>1407670.0490000001</v>
      </c>
      <c r="N54" s="316">
        <v>359861</v>
      </c>
      <c r="O54" s="316">
        <v>7771020.0789999999</v>
      </c>
      <c r="P54" s="316">
        <v>0</v>
      </c>
      <c r="Q54" s="316">
        <v>0</v>
      </c>
      <c r="R54" s="316">
        <v>0</v>
      </c>
      <c r="S54" s="316">
        <v>0</v>
      </c>
      <c r="T54" s="299"/>
      <c r="U54" s="299"/>
      <c r="V54" s="299"/>
      <c r="W54" s="299"/>
      <c r="X54" s="299"/>
      <c r="Y54" s="299"/>
      <c r="Z54" s="299"/>
      <c r="AA54" s="299"/>
      <c r="AB54" s="299"/>
      <c r="AC54" s="299"/>
      <c r="AD54" s="299"/>
      <c r="AE54" s="299"/>
      <c r="AF54" s="299"/>
      <c r="AG54" s="299"/>
      <c r="AH54" s="299"/>
      <c r="AI54" s="299"/>
      <c r="AJ54" s="299"/>
      <c r="AK54" s="299"/>
      <c r="AL54" s="299"/>
      <c r="AM54" s="299"/>
      <c r="AN54" s="299"/>
      <c r="AO54" s="299"/>
      <c r="AP54" s="299"/>
      <c r="AQ54" s="299"/>
      <c r="AR54" s="299"/>
      <c r="AS54" s="299"/>
      <c r="AT54" s="299"/>
      <c r="AU54" s="299"/>
      <c r="AV54" s="299"/>
      <c r="AW54" s="299"/>
      <c r="AX54" s="299"/>
      <c r="AY54" s="299"/>
      <c r="AZ54" s="299"/>
      <c r="BA54" s="299"/>
      <c r="BB54" s="299"/>
      <c r="BC54" s="299"/>
      <c r="BD54" s="299"/>
      <c r="BE54" s="299"/>
      <c r="BF54" s="299"/>
      <c r="BG54" s="299"/>
      <c r="BH54" s="299"/>
      <c r="BI54" s="299"/>
      <c r="BJ54" s="299"/>
      <c r="BK54" s="299"/>
      <c r="BL54" s="299"/>
      <c r="BM54" s="299"/>
      <c r="BN54" s="299"/>
      <c r="BO54" s="299"/>
      <c r="BP54" s="299"/>
      <c r="BQ54" s="299"/>
      <c r="BR54" s="299"/>
      <c r="BS54" s="299"/>
      <c r="BT54" s="299"/>
      <c r="BU54" s="299"/>
      <c r="BV54" s="299"/>
      <c r="BW54" s="299"/>
      <c r="BX54" s="299"/>
      <c r="BY54" s="299"/>
      <c r="BZ54" s="299"/>
      <c r="CA54" s="299"/>
      <c r="CB54" s="299"/>
      <c r="CC54" s="299"/>
      <c r="CD54" s="299"/>
      <c r="CE54" s="299"/>
      <c r="CF54" s="299"/>
      <c r="CG54" s="299"/>
      <c r="CH54" s="299"/>
      <c r="CI54" s="299"/>
      <c r="CJ54" s="299"/>
      <c r="CK54" s="299"/>
      <c r="CL54" s="299"/>
      <c r="CM54" s="299"/>
      <c r="CN54" s="299"/>
      <c r="CO54" s="299"/>
      <c r="CP54" s="299"/>
      <c r="CQ54" s="299"/>
      <c r="CR54" s="299"/>
      <c r="CS54" s="299"/>
      <c r="CT54" s="299"/>
      <c r="CU54" s="299"/>
      <c r="CV54" s="299"/>
      <c r="CW54" s="299"/>
      <c r="CX54" s="299"/>
      <c r="CY54" s="299"/>
      <c r="CZ54" s="299"/>
      <c r="DA54" s="299"/>
      <c r="DB54" s="299"/>
      <c r="DC54" s="299"/>
      <c r="DD54" s="299"/>
      <c r="DE54" s="299"/>
      <c r="DF54" s="299"/>
      <c r="DG54" s="299"/>
    </row>
    <row r="55" spans="1:111" s="317" customFormat="1" ht="15.75" customHeight="1">
      <c r="A55" s="315" t="s">
        <v>604</v>
      </c>
      <c r="B55" s="316">
        <v>3504892</v>
      </c>
      <c r="C55" s="316">
        <v>41411804.384999998</v>
      </c>
      <c r="D55" s="316">
        <v>1995482</v>
      </c>
      <c r="E55" s="316">
        <v>21705846.636</v>
      </c>
      <c r="F55" s="316">
        <v>887811</v>
      </c>
      <c r="G55" s="316">
        <v>8069668.7189999996</v>
      </c>
      <c r="H55" s="316">
        <v>395180</v>
      </c>
      <c r="I55" s="316">
        <v>5940024.4579999996</v>
      </c>
      <c r="J55" s="316">
        <v>162912</v>
      </c>
      <c r="K55" s="316">
        <v>2909688.4509999999</v>
      </c>
      <c r="L55" s="316">
        <v>66328</v>
      </c>
      <c r="M55" s="316">
        <v>1116027.6359999999</v>
      </c>
      <c r="N55" s="316">
        <v>298669</v>
      </c>
      <c r="O55" s="316">
        <v>5761275.21</v>
      </c>
      <c r="P55" s="316">
        <v>0</v>
      </c>
      <c r="Q55" s="316">
        <v>0</v>
      </c>
      <c r="R55" s="316">
        <v>0</v>
      </c>
      <c r="S55" s="316">
        <v>0</v>
      </c>
      <c r="T55" s="299"/>
      <c r="U55" s="299"/>
      <c r="V55" s="299"/>
      <c r="W55" s="299"/>
      <c r="X55" s="299"/>
      <c r="Y55" s="299"/>
      <c r="Z55" s="299"/>
      <c r="AA55" s="299"/>
      <c r="AB55" s="299"/>
      <c r="AC55" s="299"/>
      <c r="AD55" s="299"/>
      <c r="AE55" s="299"/>
      <c r="AF55" s="299"/>
      <c r="AG55" s="299"/>
      <c r="AH55" s="299"/>
      <c r="AI55" s="299"/>
      <c r="AJ55" s="299"/>
      <c r="AK55" s="299"/>
      <c r="AL55" s="299"/>
      <c r="AM55" s="299"/>
      <c r="AN55" s="299"/>
      <c r="AO55" s="299"/>
      <c r="AP55" s="299"/>
      <c r="AQ55" s="299"/>
      <c r="AR55" s="299"/>
      <c r="AS55" s="299"/>
      <c r="AT55" s="299"/>
      <c r="AU55" s="299"/>
      <c r="AV55" s="299"/>
      <c r="AW55" s="299"/>
      <c r="AX55" s="299"/>
      <c r="AY55" s="299"/>
      <c r="AZ55" s="299"/>
      <c r="BA55" s="299"/>
      <c r="BB55" s="299"/>
      <c r="BC55" s="299"/>
      <c r="BD55" s="299"/>
      <c r="BE55" s="299"/>
      <c r="BF55" s="299"/>
      <c r="BG55" s="299"/>
      <c r="BH55" s="299"/>
      <c r="BI55" s="299"/>
      <c r="BJ55" s="299"/>
      <c r="BK55" s="299"/>
      <c r="BL55" s="299"/>
      <c r="BM55" s="299"/>
      <c r="BN55" s="299"/>
      <c r="BO55" s="299"/>
      <c r="BP55" s="299"/>
      <c r="BQ55" s="299"/>
      <c r="BR55" s="299"/>
      <c r="BS55" s="299"/>
      <c r="BT55" s="299"/>
      <c r="BU55" s="299"/>
      <c r="BV55" s="299"/>
      <c r="BW55" s="299"/>
      <c r="BX55" s="299"/>
      <c r="BY55" s="299"/>
      <c r="BZ55" s="299"/>
      <c r="CA55" s="299"/>
      <c r="CB55" s="299"/>
      <c r="CC55" s="299"/>
      <c r="CD55" s="299"/>
      <c r="CE55" s="299"/>
      <c r="CF55" s="299"/>
      <c r="CG55" s="299"/>
      <c r="CH55" s="299"/>
      <c r="CI55" s="299"/>
      <c r="CJ55" s="299"/>
      <c r="CK55" s="299"/>
      <c r="CL55" s="299"/>
      <c r="CM55" s="299"/>
      <c r="CN55" s="299"/>
      <c r="CO55" s="299"/>
      <c r="CP55" s="299"/>
      <c r="CQ55" s="299"/>
      <c r="CR55" s="299"/>
      <c r="CS55" s="299"/>
      <c r="CT55" s="299"/>
      <c r="CU55" s="299"/>
      <c r="CV55" s="299"/>
      <c r="CW55" s="299"/>
      <c r="CX55" s="299"/>
      <c r="CY55" s="299"/>
      <c r="CZ55" s="299"/>
      <c r="DA55" s="299"/>
      <c r="DB55" s="299"/>
      <c r="DC55" s="299"/>
      <c r="DD55" s="299"/>
      <c r="DE55" s="299"/>
      <c r="DF55" s="299"/>
      <c r="DG55" s="299"/>
    </row>
    <row r="56" spans="1:111" s="317" customFormat="1" ht="15.75" customHeight="1">
      <c r="A56" s="315" t="s">
        <v>605</v>
      </c>
      <c r="B56" s="316">
        <v>5279011</v>
      </c>
      <c r="C56" s="316">
        <v>63860731.667999998</v>
      </c>
      <c r="D56" s="316">
        <v>3163368</v>
      </c>
      <c r="E56" s="316">
        <v>35366903.960000001</v>
      </c>
      <c r="F56" s="316">
        <v>1219018</v>
      </c>
      <c r="G56" s="316">
        <v>13350326.568</v>
      </c>
      <c r="H56" s="316">
        <v>595414</v>
      </c>
      <c r="I56" s="316">
        <v>9493290.9710000008</v>
      </c>
      <c r="J56" s="316">
        <v>242328</v>
      </c>
      <c r="K56" s="316">
        <v>4367758.3470000001</v>
      </c>
      <c r="L56" s="316">
        <v>98274</v>
      </c>
      <c r="M56" s="316">
        <v>1689343.8970000001</v>
      </c>
      <c r="N56" s="316">
        <v>400254</v>
      </c>
      <c r="O56" s="316">
        <v>8512193.8389999997</v>
      </c>
      <c r="P56" s="316">
        <v>0</v>
      </c>
      <c r="Q56" s="316">
        <v>0</v>
      </c>
      <c r="R56" s="316">
        <v>0</v>
      </c>
      <c r="S56" s="316">
        <v>0</v>
      </c>
      <c r="T56" s="299"/>
      <c r="U56" s="299"/>
      <c r="V56" s="299"/>
      <c r="W56" s="299"/>
      <c r="X56" s="299"/>
      <c r="Y56" s="299"/>
      <c r="Z56" s="299"/>
      <c r="AA56" s="299"/>
      <c r="AB56" s="299"/>
      <c r="AC56" s="299"/>
      <c r="AD56" s="299"/>
      <c r="AE56" s="299"/>
      <c r="AF56" s="299"/>
      <c r="AG56" s="299"/>
      <c r="AH56" s="299"/>
      <c r="AI56" s="299"/>
      <c r="AJ56" s="299"/>
      <c r="AK56" s="299"/>
      <c r="AL56" s="299"/>
      <c r="AM56" s="299"/>
      <c r="AN56" s="299"/>
      <c r="AO56" s="299"/>
      <c r="AP56" s="299"/>
      <c r="AQ56" s="299"/>
      <c r="AR56" s="299"/>
      <c r="AS56" s="299"/>
      <c r="AT56" s="299"/>
      <c r="AU56" s="299"/>
      <c r="AV56" s="299"/>
      <c r="AW56" s="299"/>
      <c r="AX56" s="299"/>
      <c r="AY56" s="299"/>
      <c r="AZ56" s="299"/>
      <c r="BA56" s="299"/>
      <c r="BB56" s="299"/>
      <c r="BC56" s="299"/>
      <c r="BD56" s="299"/>
      <c r="BE56" s="299"/>
      <c r="BF56" s="299"/>
      <c r="BG56" s="299"/>
      <c r="BH56" s="299"/>
      <c r="BI56" s="299"/>
      <c r="BJ56" s="299"/>
      <c r="BK56" s="299"/>
      <c r="BL56" s="299"/>
      <c r="BM56" s="299"/>
      <c r="BN56" s="299"/>
      <c r="BO56" s="299"/>
      <c r="BP56" s="299"/>
      <c r="BQ56" s="299"/>
      <c r="BR56" s="299"/>
      <c r="BS56" s="299"/>
      <c r="BT56" s="299"/>
      <c r="BU56" s="299"/>
      <c r="BV56" s="299"/>
      <c r="BW56" s="299"/>
      <c r="BX56" s="299"/>
      <c r="BY56" s="299"/>
      <c r="BZ56" s="299"/>
      <c r="CA56" s="299"/>
      <c r="CB56" s="299"/>
      <c r="CC56" s="299"/>
      <c r="CD56" s="299"/>
      <c r="CE56" s="299"/>
      <c r="CF56" s="299"/>
      <c r="CG56" s="299"/>
      <c r="CH56" s="299"/>
      <c r="CI56" s="299"/>
      <c r="CJ56" s="299"/>
      <c r="CK56" s="299"/>
      <c r="CL56" s="299"/>
      <c r="CM56" s="299"/>
      <c r="CN56" s="299"/>
      <c r="CO56" s="299"/>
      <c r="CP56" s="299"/>
      <c r="CQ56" s="299"/>
      <c r="CR56" s="299"/>
      <c r="CS56" s="299"/>
      <c r="CT56" s="299"/>
      <c r="CU56" s="299"/>
      <c r="CV56" s="299"/>
      <c r="CW56" s="299"/>
      <c r="CX56" s="299"/>
      <c r="CY56" s="299"/>
      <c r="CZ56" s="299"/>
      <c r="DA56" s="299"/>
      <c r="DB56" s="299"/>
      <c r="DC56" s="299"/>
      <c r="DD56" s="299"/>
      <c r="DE56" s="299"/>
      <c r="DF56" s="299"/>
      <c r="DG56" s="299"/>
    </row>
    <row r="57" spans="1:111" s="317" customFormat="1" ht="15.75" customHeight="1">
      <c r="A57" s="318" t="s">
        <v>606</v>
      </c>
      <c r="B57" s="319">
        <v>4405137</v>
      </c>
      <c r="C57" s="319">
        <v>58662076.015000001</v>
      </c>
      <c r="D57" s="319">
        <v>2334929</v>
      </c>
      <c r="E57" s="319">
        <v>29611216.607000001</v>
      </c>
      <c r="F57" s="319">
        <v>1297028</v>
      </c>
      <c r="G57" s="319">
        <v>14375783.458000001</v>
      </c>
      <c r="H57" s="319">
        <v>358549</v>
      </c>
      <c r="I57" s="319">
        <v>6338210.1979999999</v>
      </c>
      <c r="J57" s="319">
        <v>198991</v>
      </c>
      <c r="K57" s="319">
        <v>4227554.6339999996</v>
      </c>
      <c r="L57" s="319">
        <v>62156</v>
      </c>
      <c r="M57" s="319">
        <v>1259720.8999999999</v>
      </c>
      <c r="N57" s="319">
        <v>321334</v>
      </c>
      <c r="O57" s="319">
        <v>7372250.7790000001</v>
      </c>
      <c r="P57" s="319">
        <v>0</v>
      </c>
      <c r="Q57" s="319">
        <v>0</v>
      </c>
      <c r="R57" s="319">
        <v>0</v>
      </c>
      <c r="S57" s="319">
        <v>0</v>
      </c>
      <c r="T57" s="299"/>
      <c r="U57" s="299"/>
      <c r="V57" s="299"/>
      <c r="W57" s="299"/>
      <c r="X57" s="299"/>
      <c r="Y57" s="299"/>
      <c r="Z57" s="299"/>
      <c r="AA57" s="299"/>
      <c r="AB57" s="299"/>
      <c r="AC57" s="299"/>
      <c r="AD57" s="299"/>
      <c r="AE57" s="299"/>
      <c r="AF57" s="299"/>
      <c r="AG57" s="299"/>
      <c r="AH57" s="299"/>
      <c r="AI57" s="299"/>
      <c r="AJ57" s="299"/>
      <c r="AK57" s="299"/>
      <c r="AL57" s="299"/>
      <c r="AM57" s="299"/>
      <c r="AN57" s="299"/>
      <c r="AO57" s="299"/>
      <c r="AP57" s="299"/>
      <c r="AQ57" s="299"/>
      <c r="AR57" s="299"/>
      <c r="AS57" s="299"/>
      <c r="AT57" s="299"/>
      <c r="AU57" s="299"/>
      <c r="AV57" s="299"/>
      <c r="AW57" s="299"/>
      <c r="AX57" s="299"/>
      <c r="AY57" s="299"/>
      <c r="AZ57" s="299"/>
      <c r="BA57" s="299"/>
      <c r="BB57" s="299"/>
      <c r="BC57" s="299"/>
      <c r="BD57" s="299"/>
      <c r="BE57" s="299"/>
      <c r="BF57" s="299"/>
      <c r="BG57" s="299"/>
      <c r="BH57" s="299"/>
      <c r="BI57" s="299"/>
      <c r="BJ57" s="299"/>
      <c r="BK57" s="299"/>
      <c r="BL57" s="299"/>
      <c r="BM57" s="299"/>
      <c r="BN57" s="299"/>
      <c r="BO57" s="299"/>
      <c r="BP57" s="299"/>
      <c r="BQ57" s="299"/>
      <c r="BR57" s="299"/>
      <c r="BS57" s="299"/>
      <c r="BT57" s="299"/>
      <c r="BU57" s="299"/>
      <c r="BV57" s="299"/>
      <c r="BW57" s="299"/>
      <c r="BX57" s="299"/>
      <c r="BY57" s="299"/>
      <c r="BZ57" s="299"/>
      <c r="CA57" s="299"/>
      <c r="CB57" s="299"/>
      <c r="CC57" s="299"/>
      <c r="CD57" s="299"/>
      <c r="CE57" s="299"/>
      <c r="CF57" s="299"/>
      <c r="CG57" s="299"/>
      <c r="CH57" s="299"/>
      <c r="CI57" s="299"/>
      <c r="CJ57" s="299"/>
      <c r="CK57" s="299"/>
      <c r="CL57" s="299"/>
      <c r="CM57" s="299"/>
      <c r="CN57" s="299"/>
      <c r="CO57" s="299"/>
      <c r="CP57" s="299"/>
      <c r="CQ57" s="299"/>
      <c r="CR57" s="299"/>
      <c r="CS57" s="299"/>
      <c r="CT57" s="299"/>
      <c r="CU57" s="299"/>
      <c r="CV57" s="299"/>
      <c r="CW57" s="299"/>
      <c r="CX57" s="299"/>
      <c r="CY57" s="299"/>
      <c r="CZ57" s="299"/>
      <c r="DA57" s="299"/>
      <c r="DB57" s="299"/>
      <c r="DC57" s="299"/>
      <c r="DD57" s="299"/>
      <c r="DE57" s="299"/>
      <c r="DF57" s="299"/>
      <c r="DG57" s="299"/>
    </row>
  </sheetData>
  <customSheetViews>
    <customSheetView guid="{6F28069D-A7F4-41D2-AA1B-4487F97E36F1}" scale="70" showPageBreaks="1" printArea="1" showRuler="0">
      <selection activeCell="B4" sqref="B4:K5"/>
      <pageMargins left="0.39370078740157483" right="0.39370078740157483" top="0.39370078740157483" bottom="0.39370078740157483" header="0.19685039370078741" footer="0.51181102362204722"/>
      <printOptions horizontalCentered="1" verticalCentered="1"/>
      <pageSetup paperSize="8" scale="90" orientation="landscape" horizontalDpi="4294967292" r:id="rId1"/>
      <headerFooter alignWithMargins="0"/>
    </customSheetView>
  </customSheetViews>
  <mergeCells count="13">
    <mergeCell ref="A3:A6"/>
    <mergeCell ref="B4:C5"/>
    <mergeCell ref="L4:O4"/>
    <mergeCell ref="L5:M5"/>
    <mergeCell ref="F4:G5"/>
    <mergeCell ref="H4:I5"/>
    <mergeCell ref="J4:K5"/>
    <mergeCell ref="P3:S4"/>
    <mergeCell ref="N5:O5"/>
    <mergeCell ref="P5:Q5"/>
    <mergeCell ref="R5:S5"/>
    <mergeCell ref="B3:O3"/>
    <mergeCell ref="D4:E5"/>
  </mergeCells>
  <phoneticPr fontId="2"/>
  <printOptions horizontalCentered="1" verticalCentered="1"/>
  <pageMargins left="0.39370078740157483" right="0.39370078740157483" top="0.59055118110236227" bottom="0.39370078740157483" header="0.19685039370078741" footer="0.51181102362204722"/>
  <pageSetup paperSize="8" scale="90" orientation="landscape" horizontalDpi="4294967292"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1"/>
  <dimension ref="A1:BR70"/>
  <sheetViews>
    <sheetView zoomScale="85" zoomScaleNormal="85" workbookViewId="0">
      <pane xSplit="1" ySplit="9" topLeftCell="B10" activePane="bottomRight" state="frozen"/>
      <selection sqref="A1:R1"/>
      <selection pane="topRight" sqref="A1:R1"/>
      <selection pane="bottomLeft" sqref="A1:R1"/>
      <selection pane="bottomRight"/>
    </sheetView>
  </sheetViews>
  <sheetFormatPr defaultColWidth="9" defaultRowHeight="13"/>
  <cols>
    <col min="1" max="1" width="16.36328125" style="6" customWidth="1"/>
    <col min="2" max="3" width="16.6328125" style="5" customWidth="1"/>
    <col min="4" max="4" width="13.08984375" style="5" customWidth="1"/>
    <col min="5" max="5" width="13.08984375" style="5" bestFit="1" customWidth="1"/>
    <col min="6" max="7" width="15.453125" style="5" bestFit="1" customWidth="1"/>
    <col min="8" max="8" width="12.26953125" style="5" bestFit="1" customWidth="1"/>
    <col min="9" max="10" width="13.08984375" style="5" bestFit="1" customWidth="1"/>
    <col min="11" max="11" width="16.6328125" style="5" bestFit="1" customWidth="1"/>
    <col min="12" max="14" width="13.08984375" style="5" bestFit="1" customWidth="1"/>
    <col min="15" max="15" width="15.453125" style="5" customWidth="1"/>
    <col min="16" max="18" width="13.08984375" style="5" bestFit="1" customWidth="1"/>
    <col min="19" max="19" width="16.7265625" style="5" bestFit="1" customWidth="1"/>
    <col min="20" max="20" width="13.08984375" style="5" bestFit="1" customWidth="1"/>
    <col min="21" max="21" width="14.36328125" style="5" bestFit="1" customWidth="1"/>
    <col min="22" max="22" width="13.08984375" style="5" bestFit="1" customWidth="1"/>
    <col min="23" max="23" width="16.6328125" style="5" bestFit="1" customWidth="1"/>
    <col min="24" max="24" width="10.90625" style="5" bestFit="1" customWidth="1"/>
    <col min="25" max="27" width="13.08984375" style="5" bestFit="1" customWidth="1"/>
    <col min="28" max="28" width="11.7265625" style="5" bestFit="1" customWidth="1"/>
    <col min="29" max="29" width="10.90625" style="5" bestFit="1" customWidth="1"/>
    <col min="30" max="31" width="12" style="5" customWidth="1"/>
    <col min="32" max="16384" width="9" style="5"/>
  </cols>
  <sheetData>
    <row r="1" spans="1:31" ht="28.5" customHeight="1">
      <c r="B1" s="3" t="s">
        <v>350</v>
      </c>
      <c r="C1" s="3"/>
      <c r="D1" s="3"/>
      <c r="E1" s="3"/>
      <c r="F1" s="3"/>
      <c r="G1" s="3"/>
      <c r="H1" s="3"/>
      <c r="I1" s="3"/>
      <c r="J1" s="3"/>
      <c r="K1" s="269"/>
      <c r="L1" s="3" t="s">
        <v>351</v>
      </c>
      <c r="M1" s="3"/>
      <c r="N1" s="3"/>
      <c r="O1" s="3"/>
      <c r="P1" s="3"/>
      <c r="Q1" s="3"/>
      <c r="R1" s="3"/>
      <c r="S1" s="3"/>
      <c r="T1" s="3"/>
      <c r="U1" s="3"/>
      <c r="V1" s="3"/>
      <c r="W1" s="269"/>
      <c r="X1" s="3" t="s">
        <v>351</v>
      </c>
      <c r="Y1" s="3"/>
      <c r="Z1" s="3"/>
      <c r="AA1" s="3"/>
      <c r="AB1" s="3"/>
      <c r="AC1" s="3"/>
      <c r="AD1" s="3"/>
      <c r="AE1" s="269"/>
    </row>
    <row r="2" spans="1:31" ht="14.25" customHeight="1">
      <c r="A2" s="274"/>
      <c r="K2" s="8" t="s">
        <v>702</v>
      </c>
      <c r="W2" s="8" t="s">
        <v>702</v>
      </c>
      <c r="AE2" s="8" t="s">
        <v>702</v>
      </c>
    </row>
    <row r="3" spans="1:31">
      <c r="A3" s="840" t="s">
        <v>559</v>
      </c>
      <c r="B3" s="771" t="s">
        <v>519</v>
      </c>
      <c r="C3" s="771"/>
      <c r="D3" s="766" t="s">
        <v>542</v>
      </c>
      <c r="E3" s="815"/>
      <c r="F3" s="815"/>
      <c r="G3" s="815"/>
      <c r="H3" s="815"/>
      <c r="I3" s="815"/>
      <c r="J3" s="815"/>
      <c r="K3" s="767"/>
      <c r="L3" s="766" t="s">
        <v>542</v>
      </c>
      <c r="M3" s="815"/>
      <c r="N3" s="815"/>
      <c r="O3" s="815"/>
      <c r="P3" s="771" t="s">
        <v>555</v>
      </c>
      <c r="Q3" s="771"/>
      <c r="R3" s="771"/>
      <c r="S3" s="771"/>
      <c r="T3" s="771" t="s">
        <v>461</v>
      </c>
      <c r="U3" s="771"/>
      <c r="V3" s="771"/>
      <c r="W3" s="771"/>
      <c r="X3" s="771" t="s">
        <v>230</v>
      </c>
      <c r="Y3" s="771"/>
      <c r="Z3" s="771"/>
      <c r="AA3" s="771"/>
      <c r="AB3" s="771" t="s">
        <v>551</v>
      </c>
      <c r="AC3" s="771"/>
      <c r="AD3" s="771"/>
      <c r="AE3" s="771"/>
    </row>
    <row r="4" spans="1:31">
      <c r="A4" s="841"/>
      <c r="B4" s="771"/>
      <c r="C4" s="771"/>
      <c r="D4" s="771" t="s">
        <v>526</v>
      </c>
      <c r="E4" s="771"/>
      <c r="F4" s="771"/>
      <c r="G4" s="771"/>
      <c r="H4" s="771" t="s">
        <v>547</v>
      </c>
      <c r="I4" s="771"/>
      <c r="J4" s="771"/>
      <c r="K4" s="771"/>
      <c r="L4" s="771" t="s">
        <v>548</v>
      </c>
      <c r="M4" s="771"/>
      <c r="N4" s="771"/>
      <c r="O4" s="771"/>
      <c r="P4" s="771"/>
      <c r="Q4" s="771"/>
      <c r="R4" s="771"/>
      <c r="S4" s="771"/>
      <c r="T4" s="771"/>
      <c r="U4" s="771"/>
      <c r="V4" s="771"/>
      <c r="W4" s="771"/>
      <c r="X4" s="771"/>
      <c r="Y4" s="771"/>
      <c r="Z4" s="771"/>
      <c r="AA4" s="771"/>
      <c r="AB4" s="771"/>
      <c r="AC4" s="771"/>
      <c r="AD4" s="771"/>
      <c r="AE4" s="771"/>
    </row>
    <row r="5" spans="1:31">
      <c r="A5" s="772"/>
      <c r="B5" s="11" t="s">
        <v>520</v>
      </c>
      <c r="C5" s="13" t="s">
        <v>521</v>
      </c>
      <c r="D5" s="11" t="s">
        <v>520</v>
      </c>
      <c r="E5" s="99" t="s">
        <v>543</v>
      </c>
      <c r="F5" s="11" t="s">
        <v>544</v>
      </c>
      <c r="G5" s="12" t="s">
        <v>521</v>
      </c>
      <c r="H5" s="11" t="s">
        <v>520</v>
      </c>
      <c r="I5" s="13" t="s">
        <v>543</v>
      </c>
      <c r="J5" s="11" t="s">
        <v>544</v>
      </c>
      <c r="K5" s="11" t="s">
        <v>521</v>
      </c>
      <c r="L5" s="11" t="s">
        <v>520</v>
      </c>
      <c r="M5" s="13" t="s">
        <v>543</v>
      </c>
      <c r="N5" s="11" t="s">
        <v>544</v>
      </c>
      <c r="O5" s="13" t="s">
        <v>521</v>
      </c>
      <c r="P5" s="11" t="s">
        <v>520</v>
      </c>
      <c r="Q5" s="13" t="s">
        <v>543</v>
      </c>
      <c r="R5" s="11" t="s">
        <v>544</v>
      </c>
      <c r="S5" s="13" t="s">
        <v>521</v>
      </c>
      <c r="T5" s="11" t="s">
        <v>520</v>
      </c>
      <c r="U5" s="39" t="s">
        <v>549</v>
      </c>
      <c r="V5" s="11" t="s">
        <v>544</v>
      </c>
      <c r="W5" s="11" t="s">
        <v>521</v>
      </c>
      <c r="X5" s="11" t="s">
        <v>520</v>
      </c>
      <c r="Y5" s="13" t="s">
        <v>203</v>
      </c>
      <c r="Z5" s="11" t="s">
        <v>550</v>
      </c>
      <c r="AA5" s="13" t="s">
        <v>521</v>
      </c>
      <c r="AB5" s="11" t="s">
        <v>520</v>
      </c>
      <c r="AC5" s="13" t="s">
        <v>543</v>
      </c>
      <c r="AD5" s="11" t="s">
        <v>553</v>
      </c>
      <c r="AE5" s="11" t="s">
        <v>521</v>
      </c>
    </row>
    <row r="6" spans="1:31">
      <c r="A6" s="23"/>
      <c r="B6" s="276" t="s">
        <v>522</v>
      </c>
      <c r="C6" s="15" t="s">
        <v>524</v>
      </c>
      <c r="D6" s="14" t="s">
        <v>522</v>
      </c>
      <c r="E6" s="15" t="s">
        <v>545</v>
      </c>
      <c r="F6" s="16" t="s">
        <v>623</v>
      </c>
      <c r="G6" s="15" t="s">
        <v>524</v>
      </c>
      <c r="H6" s="14" t="s">
        <v>522</v>
      </c>
      <c r="I6" s="15" t="s">
        <v>545</v>
      </c>
      <c r="J6" s="14" t="s">
        <v>623</v>
      </c>
      <c r="K6" s="14" t="s">
        <v>524</v>
      </c>
      <c r="L6" s="14" t="s">
        <v>522</v>
      </c>
      <c r="M6" s="15" t="s">
        <v>545</v>
      </c>
      <c r="N6" s="14" t="s">
        <v>623</v>
      </c>
      <c r="O6" s="15" t="s">
        <v>524</v>
      </c>
      <c r="P6" s="14" t="s">
        <v>522</v>
      </c>
      <c r="Q6" s="15" t="s">
        <v>545</v>
      </c>
      <c r="R6" s="14" t="s">
        <v>623</v>
      </c>
      <c r="S6" s="15" t="s">
        <v>524</v>
      </c>
      <c r="T6" s="14" t="s">
        <v>522</v>
      </c>
      <c r="U6" s="15" t="s">
        <v>557</v>
      </c>
      <c r="V6" s="14" t="s">
        <v>623</v>
      </c>
      <c r="W6" s="14" t="s">
        <v>524</v>
      </c>
      <c r="X6" s="14" t="s">
        <v>522</v>
      </c>
      <c r="Y6" s="15" t="s">
        <v>211</v>
      </c>
      <c r="Z6" s="14" t="s">
        <v>524</v>
      </c>
      <c r="AA6" s="15" t="s">
        <v>524</v>
      </c>
      <c r="AB6" s="14" t="s">
        <v>522</v>
      </c>
      <c r="AC6" s="15" t="s">
        <v>545</v>
      </c>
      <c r="AD6" s="14" t="s">
        <v>524</v>
      </c>
      <c r="AE6" s="14" t="s">
        <v>524</v>
      </c>
    </row>
    <row r="7" spans="1:31" s="19" customFormat="1" ht="19" customHeight="1">
      <c r="A7" s="153" t="s">
        <v>703</v>
      </c>
      <c r="B7" s="291">
        <v>1149541498</v>
      </c>
      <c r="C7" s="179">
        <v>12974177266.135</v>
      </c>
      <c r="D7" s="180">
        <v>608524609</v>
      </c>
      <c r="E7" s="179">
        <v>983960709</v>
      </c>
      <c r="F7" s="179">
        <v>1272367306.438</v>
      </c>
      <c r="G7" s="179">
        <v>9112849706.8339996</v>
      </c>
      <c r="H7" s="180">
        <v>10248876</v>
      </c>
      <c r="I7" s="179">
        <v>116515463</v>
      </c>
      <c r="J7" s="180">
        <v>534857019.61799997</v>
      </c>
      <c r="K7" s="179">
        <v>4191819635.7820001</v>
      </c>
      <c r="L7" s="180">
        <v>598275733</v>
      </c>
      <c r="M7" s="179">
        <v>867445246</v>
      </c>
      <c r="N7" s="180">
        <v>737510286.82000005</v>
      </c>
      <c r="O7" s="179">
        <v>4921030071.052</v>
      </c>
      <c r="P7" s="180">
        <v>152703420</v>
      </c>
      <c r="Q7" s="179">
        <v>246710020</v>
      </c>
      <c r="R7" s="180">
        <v>177604317.86199999</v>
      </c>
      <c r="S7" s="179">
        <v>1201465756.9000001</v>
      </c>
      <c r="T7" s="180">
        <v>386500622</v>
      </c>
      <c r="U7" s="179">
        <v>476285130</v>
      </c>
      <c r="V7" s="180">
        <v>378223652.58600003</v>
      </c>
      <c r="W7" s="179">
        <v>2461121474.6230001</v>
      </c>
      <c r="X7" s="180">
        <v>8365700</v>
      </c>
      <c r="Y7" s="179">
        <v>256394725</v>
      </c>
      <c r="Z7" s="180">
        <v>170585435.683</v>
      </c>
      <c r="AA7" s="179">
        <v>103845574.428</v>
      </c>
      <c r="AB7" s="180">
        <v>1812847</v>
      </c>
      <c r="AC7" s="179">
        <v>11775147</v>
      </c>
      <c r="AD7" s="180">
        <v>132879065.295</v>
      </c>
      <c r="AE7" s="179">
        <v>94894753.349999994</v>
      </c>
    </row>
    <row r="8" spans="1:31" s="19" customFormat="1" ht="19" customHeight="1">
      <c r="A8" s="153" t="s">
        <v>704</v>
      </c>
      <c r="B8" s="291">
        <v>1029528639</v>
      </c>
      <c r="C8" s="179">
        <v>12578526740.424</v>
      </c>
      <c r="D8" s="180">
        <v>540196580</v>
      </c>
      <c r="E8" s="179">
        <v>866465464</v>
      </c>
      <c r="F8" s="179">
        <v>1222121144.24</v>
      </c>
      <c r="G8" s="179">
        <v>8743570705.5200005</v>
      </c>
      <c r="H8" s="180">
        <v>10170046</v>
      </c>
      <c r="I8" s="179">
        <v>109134466</v>
      </c>
      <c r="J8" s="180">
        <v>518461367.43900001</v>
      </c>
      <c r="K8" s="179">
        <v>4053271682.1149998</v>
      </c>
      <c r="L8" s="180">
        <v>530026534</v>
      </c>
      <c r="M8" s="179">
        <v>757330998</v>
      </c>
      <c r="N8" s="180">
        <v>703659776.801</v>
      </c>
      <c r="O8" s="179">
        <v>4690299023.4049997</v>
      </c>
      <c r="P8" s="180">
        <v>145635492</v>
      </c>
      <c r="Q8" s="179">
        <v>235690595</v>
      </c>
      <c r="R8" s="180">
        <v>180547211.97</v>
      </c>
      <c r="S8" s="179">
        <v>1220290295.2019999</v>
      </c>
      <c r="T8" s="180">
        <v>341556875</v>
      </c>
      <c r="U8" s="179">
        <v>409728671</v>
      </c>
      <c r="V8" s="180">
        <v>368823735.227</v>
      </c>
      <c r="W8" s="179">
        <v>2399563984.8200002</v>
      </c>
      <c r="X8" s="180">
        <v>7616771</v>
      </c>
      <c r="Y8" s="179">
        <v>242396351</v>
      </c>
      <c r="Z8" s="180">
        <v>161306391.08500001</v>
      </c>
      <c r="AA8" s="179">
        <v>99042598.996000007</v>
      </c>
      <c r="AB8" s="180">
        <v>2139692</v>
      </c>
      <c r="AC8" s="179">
        <v>14370970</v>
      </c>
      <c r="AD8" s="180">
        <v>162004006.64199999</v>
      </c>
      <c r="AE8" s="179">
        <v>116059155.88600001</v>
      </c>
    </row>
    <row r="9" spans="1:31" s="19" customFormat="1" ht="19" customHeight="1">
      <c r="A9" s="158" t="s">
        <v>705</v>
      </c>
      <c r="B9" s="183">
        <v>1134078307</v>
      </c>
      <c r="C9" s="182">
        <v>13582194252.007999</v>
      </c>
      <c r="D9" s="183">
        <v>602310910</v>
      </c>
      <c r="E9" s="182">
        <v>946454444</v>
      </c>
      <c r="F9" s="182">
        <v>1361430753.1989999</v>
      </c>
      <c r="G9" s="182">
        <v>9531089061.3479996</v>
      </c>
      <c r="H9" s="183">
        <v>11929924</v>
      </c>
      <c r="I9" s="182">
        <v>111222142</v>
      </c>
      <c r="J9" s="183">
        <v>554033280.27600002</v>
      </c>
      <c r="K9" s="182">
        <v>4260559776.4510002</v>
      </c>
      <c r="L9" s="183">
        <v>590380986</v>
      </c>
      <c r="M9" s="182">
        <v>835232302</v>
      </c>
      <c r="N9" s="183">
        <v>807397472.92299998</v>
      </c>
      <c r="O9" s="182">
        <v>5270529284.8970003</v>
      </c>
      <c r="P9" s="183">
        <v>156869190</v>
      </c>
      <c r="Q9" s="182">
        <v>242668365</v>
      </c>
      <c r="R9" s="183">
        <v>190605053.514</v>
      </c>
      <c r="S9" s="182">
        <v>1283940250.372</v>
      </c>
      <c r="T9" s="183">
        <v>372422246</v>
      </c>
      <c r="U9" s="182">
        <v>446906683</v>
      </c>
      <c r="V9" s="183">
        <v>390941582.55900002</v>
      </c>
      <c r="W9" s="182">
        <v>2532591277.1890001</v>
      </c>
      <c r="X9" s="183">
        <v>7961028</v>
      </c>
      <c r="Y9" s="182">
        <v>241775633</v>
      </c>
      <c r="Z9" s="183">
        <v>160907535.66600001</v>
      </c>
      <c r="AA9" s="182">
        <v>97426620.694000006</v>
      </c>
      <c r="AB9" s="183">
        <v>2475961</v>
      </c>
      <c r="AC9" s="182">
        <v>16746672</v>
      </c>
      <c r="AD9" s="183">
        <v>190269560.14899999</v>
      </c>
      <c r="AE9" s="182">
        <v>137147042.405</v>
      </c>
    </row>
    <row r="10" spans="1:31" s="102" customFormat="1">
      <c r="A10" s="111" t="s">
        <v>560</v>
      </c>
      <c r="B10" s="292">
        <v>44781120</v>
      </c>
      <c r="C10" s="293">
        <v>654244059.04200006</v>
      </c>
      <c r="D10" s="292">
        <v>23729558</v>
      </c>
      <c r="E10" s="293">
        <v>38787851</v>
      </c>
      <c r="F10" s="292">
        <v>65271753.384000003</v>
      </c>
      <c r="G10" s="293">
        <v>464659638.82200003</v>
      </c>
      <c r="H10" s="292">
        <v>678103</v>
      </c>
      <c r="I10" s="293">
        <v>6663902</v>
      </c>
      <c r="J10" s="293">
        <v>30320873.988000002</v>
      </c>
      <c r="K10" s="293">
        <v>236698983.77700001</v>
      </c>
      <c r="L10" s="293">
        <v>23051455</v>
      </c>
      <c r="M10" s="293">
        <v>32123949</v>
      </c>
      <c r="N10" s="293">
        <v>34950879.395999998</v>
      </c>
      <c r="O10" s="293">
        <v>227960655.04499999</v>
      </c>
      <c r="P10" s="293">
        <v>5471045</v>
      </c>
      <c r="Q10" s="293">
        <v>9365621</v>
      </c>
      <c r="R10" s="293">
        <v>7758868.2719999999</v>
      </c>
      <c r="S10" s="293">
        <v>52951551.256999999</v>
      </c>
      <c r="T10" s="293">
        <v>15494572</v>
      </c>
      <c r="U10" s="293">
        <v>18352299</v>
      </c>
      <c r="V10" s="293">
        <v>18828201.34</v>
      </c>
      <c r="W10" s="293">
        <v>124700248.59199999</v>
      </c>
      <c r="X10" s="293">
        <v>440590</v>
      </c>
      <c r="Y10" s="293">
        <v>14493760</v>
      </c>
      <c r="Z10" s="293">
        <v>9696833.4240000006</v>
      </c>
      <c r="AA10" s="293">
        <v>6593170.2460000003</v>
      </c>
      <c r="AB10" s="293">
        <v>85945</v>
      </c>
      <c r="AC10" s="293">
        <v>579636</v>
      </c>
      <c r="AD10" s="293">
        <v>6782986.04</v>
      </c>
      <c r="AE10" s="293">
        <v>5339450.125</v>
      </c>
    </row>
    <row r="11" spans="1:31" s="102" customFormat="1">
      <c r="A11" s="111" t="s">
        <v>561</v>
      </c>
      <c r="B11" s="292">
        <v>11013522</v>
      </c>
      <c r="C11" s="293">
        <v>130724763.11399999</v>
      </c>
      <c r="D11" s="292">
        <v>5795993</v>
      </c>
      <c r="E11" s="293">
        <v>9246571</v>
      </c>
      <c r="F11" s="292">
        <v>12348856.539999999</v>
      </c>
      <c r="G11" s="293">
        <v>90431729.141000003</v>
      </c>
      <c r="H11" s="292">
        <v>112227</v>
      </c>
      <c r="I11" s="293">
        <v>1174484</v>
      </c>
      <c r="J11" s="293">
        <v>5166304.699</v>
      </c>
      <c r="K11" s="293">
        <v>41618291.027999997</v>
      </c>
      <c r="L11" s="293">
        <v>5683766</v>
      </c>
      <c r="M11" s="293">
        <v>8072087</v>
      </c>
      <c r="N11" s="293">
        <v>7182551.841</v>
      </c>
      <c r="O11" s="293">
        <v>48813438.112999998</v>
      </c>
      <c r="P11" s="293">
        <v>1188635</v>
      </c>
      <c r="Q11" s="293">
        <v>1964503</v>
      </c>
      <c r="R11" s="293">
        <v>1518051.385</v>
      </c>
      <c r="S11" s="293">
        <v>10253815.632999999</v>
      </c>
      <c r="T11" s="293">
        <v>4015227</v>
      </c>
      <c r="U11" s="293">
        <v>4941187</v>
      </c>
      <c r="V11" s="293">
        <v>4183393.4879999999</v>
      </c>
      <c r="W11" s="293">
        <v>28103234.546999998</v>
      </c>
      <c r="X11" s="293">
        <v>78016</v>
      </c>
      <c r="Y11" s="293">
        <v>2593036</v>
      </c>
      <c r="Z11" s="293">
        <v>1737398.6869999999</v>
      </c>
      <c r="AA11" s="293">
        <v>1065943.642</v>
      </c>
      <c r="AB11" s="293">
        <v>13667</v>
      </c>
      <c r="AC11" s="293">
        <v>86096</v>
      </c>
      <c r="AD11" s="293">
        <v>1057721.385</v>
      </c>
      <c r="AE11" s="293">
        <v>870040.15099999995</v>
      </c>
    </row>
    <row r="12" spans="1:31" s="102" customFormat="1">
      <c r="A12" s="111" t="s">
        <v>562</v>
      </c>
      <c r="B12" s="292">
        <v>8825811</v>
      </c>
      <c r="C12" s="293">
        <v>112927642.69499999</v>
      </c>
      <c r="D12" s="292">
        <v>4613345</v>
      </c>
      <c r="E12" s="293">
        <v>7051186</v>
      </c>
      <c r="F12" s="292">
        <v>10401799.179</v>
      </c>
      <c r="G12" s="293">
        <v>78034710.603</v>
      </c>
      <c r="H12" s="292">
        <v>93816</v>
      </c>
      <c r="I12" s="293">
        <v>1001797</v>
      </c>
      <c r="J12" s="293">
        <v>4495685.1409999998</v>
      </c>
      <c r="K12" s="293">
        <v>36330703.416000001</v>
      </c>
      <c r="L12" s="293">
        <v>4519529</v>
      </c>
      <c r="M12" s="293">
        <v>6049389</v>
      </c>
      <c r="N12" s="293">
        <v>5906114.0379999997</v>
      </c>
      <c r="O12" s="293">
        <v>41704007.186999999</v>
      </c>
      <c r="P12" s="293">
        <v>1111231</v>
      </c>
      <c r="Q12" s="293">
        <v>1775314</v>
      </c>
      <c r="R12" s="293">
        <v>1418596.4809999999</v>
      </c>
      <c r="S12" s="293">
        <v>10137397.854</v>
      </c>
      <c r="T12" s="293">
        <v>3089574</v>
      </c>
      <c r="U12" s="293">
        <v>3590945</v>
      </c>
      <c r="V12" s="293">
        <v>3410076.611</v>
      </c>
      <c r="W12" s="293">
        <v>23328226.763999999</v>
      </c>
      <c r="X12" s="293">
        <v>72683</v>
      </c>
      <c r="Y12" s="293">
        <v>2304657</v>
      </c>
      <c r="Z12" s="293">
        <v>1536358.8430000001</v>
      </c>
      <c r="AA12" s="293">
        <v>814282.853</v>
      </c>
      <c r="AB12" s="293">
        <v>11661</v>
      </c>
      <c r="AC12" s="293">
        <v>66798</v>
      </c>
      <c r="AD12" s="293">
        <v>847294.76500000001</v>
      </c>
      <c r="AE12" s="293">
        <v>613024.62100000004</v>
      </c>
    </row>
    <row r="13" spans="1:31" s="102" customFormat="1">
      <c r="A13" s="111" t="s">
        <v>563</v>
      </c>
      <c r="B13" s="292">
        <v>19034035</v>
      </c>
      <c r="C13" s="293">
        <v>241809655.48300001</v>
      </c>
      <c r="D13" s="292">
        <v>9944564</v>
      </c>
      <c r="E13" s="293">
        <v>14730113</v>
      </c>
      <c r="F13" s="292">
        <v>22697599.848999999</v>
      </c>
      <c r="G13" s="293">
        <v>169140956.32699999</v>
      </c>
      <c r="H13" s="292">
        <v>205461</v>
      </c>
      <c r="I13" s="293">
        <v>1838497</v>
      </c>
      <c r="J13" s="293">
        <v>9645800.2339999992</v>
      </c>
      <c r="K13" s="293">
        <v>77630407.074000001</v>
      </c>
      <c r="L13" s="293">
        <v>9739103</v>
      </c>
      <c r="M13" s="293">
        <v>12891616</v>
      </c>
      <c r="N13" s="293">
        <v>13051799.615</v>
      </c>
      <c r="O13" s="293">
        <v>91510549.253000006</v>
      </c>
      <c r="P13" s="293">
        <v>2501654</v>
      </c>
      <c r="Q13" s="293">
        <v>3839304</v>
      </c>
      <c r="R13" s="293">
        <v>2918451.0920000002</v>
      </c>
      <c r="S13" s="293">
        <v>20941446.077</v>
      </c>
      <c r="T13" s="293">
        <v>6559951</v>
      </c>
      <c r="U13" s="293">
        <v>7670527</v>
      </c>
      <c r="V13" s="293">
        <v>7140154.3700000001</v>
      </c>
      <c r="W13" s="293">
        <v>48832108.939999998</v>
      </c>
      <c r="X13" s="293">
        <v>141724</v>
      </c>
      <c r="Y13" s="293">
        <v>4080464</v>
      </c>
      <c r="Z13" s="293">
        <v>2726459.5669999998</v>
      </c>
      <c r="AA13" s="293">
        <v>1480477.595</v>
      </c>
      <c r="AB13" s="293">
        <v>27866</v>
      </c>
      <c r="AC13" s="293">
        <v>178332</v>
      </c>
      <c r="AD13" s="293">
        <v>1999760.03</v>
      </c>
      <c r="AE13" s="293">
        <v>1414666.544</v>
      </c>
    </row>
    <row r="14" spans="1:31" s="102" customFormat="1">
      <c r="A14" s="111" t="s">
        <v>564</v>
      </c>
      <c r="B14" s="292">
        <v>8598643</v>
      </c>
      <c r="C14" s="293">
        <v>98624828.794</v>
      </c>
      <c r="D14" s="292">
        <v>4492373</v>
      </c>
      <c r="E14" s="293">
        <v>6951486</v>
      </c>
      <c r="F14" s="292">
        <v>9768728.9279999994</v>
      </c>
      <c r="G14" s="293">
        <v>66696660.827</v>
      </c>
      <c r="H14" s="292">
        <v>99784</v>
      </c>
      <c r="I14" s="293">
        <v>1012697</v>
      </c>
      <c r="J14" s="293">
        <v>4391871.1339999996</v>
      </c>
      <c r="K14" s="293">
        <v>32425373.969999999</v>
      </c>
      <c r="L14" s="293">
        <v>4392589</v>
      </c>
      <c r="M14" s="293">
        <v>5938789</v>
      </c>
      <c r="N14" s="293">
        <v>5376857.7939999998</v>
      </c>
      <c r="O14" s="293">
        <v>34271286.857000001</v>
      </c>
      <c r="P14" s="293">
        <v>1016218</v>
      </c>
      <c r="Q14" s="293">
        <v>1583280</v>
      </c>
      <c r="R14" s="293">
        <v>1328466.5390000001</v>
      </c>
      <c r="S14" s="293">
        <v>8801403.068</v>
      </c>
      <c r="T14" s="293">
        <v>3083993</v>
      </c>
      <c r="U14" s="293">
        <v>3646193</v>
      </c>
      <c r="V14" s="293">
        <v>3514937.4819999998</v>
      </c>
      <c r="W14" s="293">
        <v>22048043.949999999</v>
      </c>
      <c r="X14" s="293">
        <v>61633</v>
      </c>
      <c r="Y14" s="293">
        <v>2004149</v>
      </c>
      <c r="Z14" s="293">
        <v>1328309.8430000001</v>
      </c>
      <c r="AA14" s="293">
        <v>757709.05200000003</v>
      </c>
      <c r="AB14" s="293">
        <v>6059</v>
      </c>
      <c r="AC14" s="293">
        <v>38619</v>
      </c>
      <c r="AD14" s="293">
        <v>423483.08</v>
      </c>
      <c r="AE14" s="293">
        <v>321011.897</v>
      </c>
    </row>
    <row r="15" spans="1:31" s="102" customFormat="1">
      <c r="A15" s="111" t="s">
        <v>565</v>
      </c>
      <c r="B15" s="292">
        <v>8524685</v>
      </c>
      <c r="C15" s="293">
        <v>101083237.932</v>
      </c>
      <c r="D15" s="292">
        <v>4579780</v>
      </c>
      <c r="E15" s="293">
        <v>6882993</v>
      </c>
      <c r="F15" s="292">
        <v>9455043.9529999997</v>
      </c>
      <c r="G15" s="293">
        <v>70960833.776999995</v>
      </c>
      <c r="H15" s="292">
        <v>90042</v>
      </c>
      <c r="I15" s="293">
        <v>829207</v>
      </c>
      <c r="J15" s="293">
        <v>3912775.0469999998</v>
      </c>
      <c r="K15" s="293">
        <v>31954623.059</v>
      </c>
      <c r="L15" s="293">
        <v>4489738</v>
      </c>
      <c r="M15" s="293">
        <v>6053786</v>
      </c>
      <c r="N15" s="293">
        <v>5542268.9060000004</v>
      </c>
      <c r="O15" s="293">
        <v>39006210.718000002</v>
      </c>
      <c r="P15" s="293">
        <v>1134990</v>
      </c>
      <c r="Q15" s="293">
        <v>1650293</v>
      </c>
      <c r="R15" s="293">
        <v>1295439.0789999999</v>
      </c>
      <c r="S15" s="293">
        <v>9257734.1170000006</v>
      </c>
      <c r="T15" s="293">
        <v>2800844</v>
      </c>
      <c r="U15" s="293">
        <v>3269599</v>
      </c>
      <c r="V15" s="293">
        <v>2940163.3130000001</v>
      </c>
      <c r="W15" s="293">
        <v>19783200.293000001</v>
      </c>
      <c r="X15" s="293">
        <v>63384</v>
      </c>
      <c r="Y15" s="293">
        <v>1856399</v>
      </c>
      <c r="Z15" s="293">
        <v>1240496.3759999999</v>
      </c>
      <c r="AA15" s="293">
        <v>621137.46400000004</v>
      </c>
      <c r="AB15" s="293">
        <v>9071</v>
      </c>
      <c r="AC15" s="293">
        <v>55087</v>
      </c>
      <c r="AD15" s="293">
        <v>676382.58</v>
      </c>
      <c r="AE15" s="293">
        <v>460332.28100000002</v>
      </c>
    </row>
    <row r="16" spans="1:31" s="102" customFormat="1">
      <c r="A16" s="171" t="s">
        <v>566</v>
      </c>
      <c r="B16" s="294">
        <v>14791193</v>
      </c>
      <c r="C16" s="295">
        <v>174548173.91299999</v>
      </c>
      <c r="D16" s="294">
        <v>7970912</v>
      </c>
      <c r="E16" s="295">
        <v>11945908</v>
      </c>
      <c r="F16" s="294">
        <v>16810324.817000002</v>
      </c>
      <c r="G16" s="295">
        <v>122659257.07099999</v>
      </c>
      <c r="H16" s="294">
        <v>156736</v>
      </c>
      <c r="I16" s="295">
        <v>1469906</v>
      </c>
      <c r="J16" s="295">
        <v>6682060.693</v>
      </c>
      <c r="K16" s="295">
        <v>53113320.420000002</v>
      </c>
      <c r="L16" s="295">
        <v>7814176</v>
      </c>
      <c r="M16" s="295">
        <v>10476002</v>
      </c>
      <c r="N16" s="295">
        <v>10128264.124</v>
      </c>
      <c r="O16" s="295">
        <v>69545936.650999993</v>
      </c>
      <c r="P16" s="295">
        <v>1927570</v>
      </c>
      <c r="Q16" s="295">
        <v>3080311</v>
      </c>
      <c r="R16" s="295">
        <v>2257848.497</v>
      </c>
      <c r="S16" s="295">
        <v>15879917.284</v>
      </c>
      <c r="T16" s="295">
        <v>4875969</v>
      </c>
      <c r="U16" s="295">
        <v>5710629</v>
      </c>
      <c r="V16" s="295">
        <v>5020118.5250000004</v>
      </c>
      <c r="W16" s="295">
        <v>34173270.136</v>
      </c>
      <c r="X16" s="295">
        <v>112723</v>
      </c>
      <c r="Y16" s="295">
        <v>3304850</v>
      </c>
      <c r="Z16" s="295">
        <v>2191350.1949999998</v>
      </c>
      <c r="AA16" s="295">
        <v>1189409.828</v>
      </c>
      <c r="AB16" s="295">
        <v>16742</v>
      </c>
      <c r="AC16" s="295">
        <v>81698</v>
      </c>
      <c r="AD16" s="295">
        <v>942886.2</v>
      </c>
      <c r="AE16" s="295">
        <v>646319.59400000004</v>
      </c>
    </row>
    <row r="17" spans="1:31" s="102" customFormat="1">
      <c r="A17" s="111" t="s">
        <v>567</v>
      </c>
      <c r="B17" s="292">
        <v>24483548</v>
      </c>
      <c r="C17" s="293">
        <v>260839974.52599999</v>
      </c>
      <c r="D17" s="292">
        <v>12728667</v>
      </c>
      <c r="E17" s="293">
        <v>19210725</v>
      </c>
      <c r="F17" s="292">
        <v>26529985.502</v>
      </c>
      <c r="G17" s="293">
        <v>176223003.77399999</v>
      </c>
      <c r="H17" s="292">
        <v>250606</v>
      </c>
      <c r="I17" s="293">
        <v>2282157</v>
      </c>
      <c r="J17" s="293">
        <v>10356768.226</v>
      </c>
      <c r="K17" s="293">
        <v>75601842.679000005</v>
      </c>
      <c r="L17" s="293">
        <v>12478061</v>
      </c>
      <c r="M17" s="293">
        <v>16928568</v>
      </c>
      <c r="N17" s="293">
        <v>16173217.276000001</v>
      </c>
      <c r="O17" s="293">
        <v>100621161.095</v>
      </c>
      <c r="P17" s="293">
        <v>3451692</v>
      </c>
      <c r="Q17" s="293">
        <v>5293627</v>
      </c>
      <c r="R17" s="293">
        <v>3956754.6979999999</v>
      </c>
      <c r="S17" s="293">
        <v>25287003.868000001</v>
      </c>
      <c r="T17" s="293">
        <v>8273141</v>
      </c>
      <c r="U17" s="293">
        <v>9725516</v>
      </c>
      <c r="V17" s="293">
        <v>8905818.8420000002</v>
      </c>
      <c r="W17" s="293">
        <v>55922527.178000003</v>
      </c>
      <c r="X17" s="293">
        <v>145517</v>
      </c>
      <c r="Y17" s="293">
        <v>4433395</v>
      </c>
      <c r="Z17" s="293">
        <v>2946984.466</v>
      </c>
      <c r="AA17" s="293">
        <v>1815871.963</v>
      </c>
      <c r="AB17" s="293">
        <v>30048</v>
      </c>
      <c r="AC17" s="293">
        <v>201072</v>
      </c>
      <c r="AD17" s="293">
        <v>2436169.2200000002</v>
      </c>
      <c r="AE17" s="293">
        <v>1591567.743</v>
      </c>
    </row>
    <row r="18" spans="1:31" s="102" customFormat="1">
      <c r="A18" s="111" t="s">
        <v>568</v>
      </c>
      <c r="B18" s="292">
        <v>18103042</v>
      </c>
      <c r="C18" s="293">
        <v>203643343.67399999</v>
      </c>
      <c r="D18" s="292">
        <v>9877680</v>
      </c>
      <c r="E18" s="293">
        <v>15281451</v>
      </c>
      <c r="F18" s="292">
        <v>21695243.408</v>
      </c>
      <c r="G18" s="293">
        <v>148037563.58000001</v>
      </c>
      <c r="H18" s="292">
        <v>176970</v>
      </c>
      <c r="I18" s="293">
        <v>1703633</v>
      </c>
      <c r="J18" s="293">
        <v>8480584.5889999997</v>
      </c>
      <c r="K18" s="293">
        <v>63887708.829999998</v>
      </c>
      <c r="L18" s="293">
        <v>9700710</v>
      </c>
      <c r="M18" s="293">
        <v>13577818</v>
      </c>
      <c r="N18" s="293">
        <v>13214658.819</v>
      </c>
      <c r="O18" s="293">
        <v>84149854.75</v>
      </c>
      <c r="P18" s="293">
        <v>2466123</v>
      </c>
      <c r="Q18" s="293">
        <v>3829400</v>
      </c>
      <c r="R18" s="293">
        <v>2652208.824</v>
      </c>
      <c r="S18" s="293">
        <v>17538099.442000002</v>
      </c>
      <c r="T18" s="293">
        <v>5733073</v>
      </c>
      <c r="U18" s="293">
        <v>6926141</v>
      </c>
      <c r="V18" s="293">
        <v>5540247.0980000002</v>
      </c>
      <c r="W18" s="293">
        <v>35258306.469999999</v>
      </c>
      <c r="X18" s="293">
        <v>119034</v>
      </c>
      <c r="Y18" s="293">
        <v>3654280</v>
      </c>
      <c r="Z18" s="293">
        <v>2422085.2710000002</v>
      </c>
      <c r="AA18" s="293">
        <v>1377332.2679999999</v>
      </c>
      <c r="AB18" s="293">
        <v>26166</v>
      </c>
      <c r="AC18" s="293">
        <v>175032</v>
      </c>
      <c r="AD18" s="293">
        <v>2094698.35</v>
      </c>
      <c r="AE18" s="293">
        <v>1432041.9140000001</v>
      </c>
    </row>
    <row r="19" spans="1:31" s="102" customFormat="1">
      <c r="A19" s="111" t="s">
        <v>569</v>
      </c>
      <c r="B19" s="292">
        <v>14181629</v>
      </c>
      <c r="C19" s="293">
        <v>183928044.85299999</v>
      </c>
      <c r="D19" s="292">
        <v>8036452</v>
      </c>
      <c r="E19" s="293">
        <v>12300847</v>
      </c>
      <c r="F19" s="292">
        <v>17742360.307999998</v>
      </c>
      <c r="G19" s="293">
        <v>133847624.38500001</v>
      </c>
      <c r="H19" s="292">
        <v>156033</v>
      </c>
      <c r="I19" s="293">
        <v>1429947</v>
      </c>
      <c r="J19" s="293">
        <v>7186297.773</v>
      </c>
      <c r="K19" s="293">
        <v>58435180.417999998</v>
      </c>
      <c r="L19" s="293">
        <v>7880419</v>
      </c>
      <c r="M19" s="293">
        <v>10870900</v>
      </c>
      <c r="N19" s="293">
        <v>10556062.535</v>
      </c>
      <c r="O19" s="293">
        <v>75412443.966999993</v>
      </c>
      <c r="P19" s="293">
        <v>2016104</v>
      </c>
      <c r="Q19" s="293">
        <v>3254173</v>
      </c>
      <c r="R19" s="293">
        <v>2255059.1800000002</v>
      </c>
      <c r="S19" s="293">
        <v>16104554.083000001</v>
      </c>
      <c r="T19" s="293">
        <v>4107804</v>
      </c>
      <c r="U19" s="293">
        <v>4898901</v>
      </c>
      <c r="V19" s="293">
        <v>4518615.898</v>
      </c>
      <c r="W19" s="293">
        <v>31070354.164000001</v>
      </c>
      <c r="X19" s="293">
        <v>111327</v>
      </c>
      <c r="Y19" s="293">
        <v>3251705</v>
      </c>
      <c r="Z19" s="293">
        <v>2167369.0950000002</v>
      </c>
      <c r="AA19" s="293">
        <v>1151905.014</v>
      </c>
      <c r="AB19" s="293">
        <v>21269</v>
      </c>
      <c r="AC19" s="293">
        <v>180427</v>
      </c>
      <c r="AD19" s="293">
        <v>2238621.02</v>
      </c>
      <c r="AE19" s="293">
        <v>1753607.2069999999</v>
      </c>
    </row>
    <row r="20" spans="1:31" s="102" customFormat="1">
      <c r="A20" s="111" t="s">
        <v>570</v>
      </c>
      <c r="B20" s="292">
        <v>63985808</v>
      </c>
      <c r="C20" s="293">
        <v>659526372.78699994</v>
      </c>
      <c r="D20" s="292">
        <v>32895952</v>
      </c>
      <c r="E20" s="293">
        <v>50076064</v>
      </c>
      <c r="F20" s="292">
        <v>64721327.303999998</v>
      </c>
      <c r="G20" s="293">
        <v>448545881.13300002</v>
      </c>
      <c r="H20" s="292">
        <v>508413</v>
      </c>
      <c r="I20" s="293">
        <v>4676464</v>
      </c>
      <c r="J20" s="293">
        <v>23947350.331999999</v>
      </c>
      <c r="K20" s="293">
        <v>186193197.993</v>
      </c>
      <c r="L20" s="293">
        <v>32387539</v>
      </c>
      <c r="M20" s="293">
        <v>45399600</v>
      </c>
      <c r="N20" s="293">
        <v>40773976.972000003</v>
      </c>
      <c r="O20" s="293">
        <v>262352683.13999999</v>
      </c>
      <c r="P20" s="293">
        <v>9372480</v>
      </c>
      <c r="Q20" s="293">
        <v>14305831</v>
      </c>
      <c r="R20" s="293">
        <v>10224816.708000001</v>
      </c>
      <c r="S20" s="293">
        <v>67386258.074000001</v>
      </c>
      <c r="T20" s="293">
        <v>21593847</v>
      </c>
      <c r="U20" s="293">
        <v>25632306</v>
      </c>
      <c r="V20" s="293">
        <v>20637590.556000002</v>
      </c>
      <c r="W20" s="293">
        <v>132246409.854</v>
      </c>
      <c r="X20" s="293">
        <v>343279</v>
      </c>
      <c r="Y20" s="293">
        <v>10327723</v>
      </c>
      <c r="Z20" s="293">
        <v>6835454.4730000002</v>
      </c>
      <c r="AA20" s="293">
        <v>4044309.952</v>
      </c>
      <c r="AB20" s="293">
        <v>123529</v>
      </c>
      <c r="AC20" s="293">
        <v>878098</v>
      </c>
      <c r="AD20" s="293">
        <v>10025896.33</v>
      </c>
      <c r="AE20" s="293">
        <v>7303513.7740000002</v>
      </c>
    </row>
    <row r="21" spans="1:31" s="102" customFormat="1">
      <c r="A21" s="171" t="s">
        <v>571</v>
      </c>
      <c r="B21" s="294">
        <v>54590223</v>
      </c>
      <c r="C21" s="295">
        <v>605442662.74800003</v>
      </c>
      <c r="D21" s="294">
        <v>27988148</v>
      </c>
      <c r="E21" s="295">
        <v>42840221</v>
      </c>
      <c r="F21" s="294">
        <v>61101199.548</v>
      </c>
      <c r="G21" s="295">
        <v>416958673.82200003</v>
      </c>
      <c r="H21" s="294">
        <v>525747</v>
      </c>
      <c r="I21" s="295">
        <v>4834287</v>
      </c>
      <c r="J21" s="295">
        <v>24514123.612</v>
      </c>
      <c r="K21" s="295">
        <v>184895792.20300001</v>
      </c>
      <c r="L21" s="295">
        <v>27462401</v>
      </c>
      <c r="M21" s="295">
        <v>38005934</v>
      </c>
      <c r="N21" s="295">
        <v>36587075.935999997</v>
      </c>
      <c r="O21" s="295">
        <v>232062881.61899999</v>
      </c>
      <c r="P21" s="295">
        <v>8200078</v>
      </c>
      <c r="Q21" s="295">
        <v>12323851</v>
      </c>
      <c r="R21" s="295">
        <v>9534374.2679999992</v>
      </c>
      <c r="S21" s="295">
        <v>62366674.284999996</v>
      </c>
      <c r="T21" s="295">
        <v>18311938</v>
      </c>
      <c r="U21" s="295">
        <v>21355749</v>
      </c>
      <c r="V21" s="295">
        <v>18520132.438999999</v>
      </c>
      <c r="W21" s="295">
        <v>117452640.01899999</v>
      </c>
      <c r="X21" s="295">
        <v>362758</v>
      </c>
      <c r="Y21" s="295">
        <v>10548621</v>
      </c>
      <c r="Z21" s="295">
        <v>6979515.824</v>
      </c>
      <c r="AA21" s="295">
        <v>4236125.7649999997</v>
      </c>
      <c r="AB21" s="295">
        <v>90059</v>
      </c>
      <c r="AC21" s="295">
        <v>581765</v>
      </c>
      <c r="AD21" s="295">
        <v>6549045.7599999998</v>
      </c>
      <c r="AE21" s="295">
        <v>4428548.8569999998</v>
      </c>
    </row>
    <row r="22" spans="1:31" s="102" customFormat="1">
      <c r="A22" s="111" t="s">
        <v>572</v>
      </c>
      <c r="B22" s="292">
        <v>153685996</v>
      </c>
      <c r="C22" s="293">
        <v>1798486278.957</v>
      </c>
      <c r="D22" s="292">
        <v>80612520</v>
      </c>
      <c r="E22" s="293">
        <v>124699240</v>
      </c>
      <c r="F22" s="292">
        <v>187225188.10600001</v>
      </c>
      <c r="G22" s="293">
        <v>1266846893.28</v>
      </c>
      <c r="H22" s="292">
        <v>1395612</v>
      </c>
      <c r="I22" s="293">
        <v>12240679</v>
      </c>
      <c r="J22" s="293">
        <v>70125025.599000007</v>
      </c>
      <c r="K22" s="293">
        <v>526314317.847</v>
      </c>
      <c r="L22" s="293">
        <v>79216908</v>
      </c>
      <c r="M22" s="293">
        <v>112458561</v>
      </c>
      <c r="N22" s="293">
        <v>117100162.507</v>
      </c>
      <c r="O22" s="293">
        <v>740532575.43299997</v>
      </c>
      <c r="P22" s="293">
        <v>20865321</v>
      </c>
      <c r="Q22" s="293">
        <v>32027081</v>
      </c>
      <c r="R22" s="293">
        <v>24638230.934</v>
      </c>
      <c r="S22" s="293">
        <v>164961394.331</v>
      </c>
      <c r="T22" s="293">
        <v>51819556</v>
      </c>
      <c r="U22" s="293">
        <v>62016989</v>
      </c>
      <c r="V22" s="293">
        <v>53382752.419</v>
      </c>
      <c r="W22" s="293">
        <v>338187549.602</v>
      </c>
      <c r="X22" s="293">
        <v>913140</v>
      </c>
      <c r="Y22" s="293">
        <v>25994424</v>
      </c>
      <c r="Z22" s="293">
        <v>17277006.618000001</v>
      </c>
      <c r="AA22" s="293">
        <v>10748971.873</v>
      </c>
      <c r="AB22" s="293">
        <v>388599</v>
      </c>
      <c r="AC22" s="293">
        <v>2343183</v>
      </c>
      <c r="AD22" s="293">
        <v>26230289.300000001</v>
      </c>
      <c r="AE22" s="293">
        <v>17741469.870999999</v>
      </c>
    </row>
    <row r="23" spans="1:31" s="102" customFormat="1">
      <c r="A23" s="111" t="s">
        <v>573</v>
      </c>
      <c r="B23" s="292">
        <v>88625652</v>
      </c>
      <c r="C23" s="293">
        <v>957446683.97399998</v>
      </c>
      <c r="D23" s="292">
        <v>45358496</v>
      </c>
      <c r="E23" s="293">
        <v>69653675</v>
      </c>
      <c r="F23" s="292">
        <v>94170189.658999994</v>
      </c>
      <c r="G23" s="293">
        <v>643765854.89400005</v>
      </c>
      <c r="H23" s="292">
        <v>780420</v>
      </c>
      <c r="I23" s="293">
        <v>6748994</v>
      </c>
      <c r="J23" s="293">
        <v>36642871.884000003</v>
      </c>
      <c r="K23" s="293">
        <v>275483428.14099997</v>
      </c>
      <c r="L23" s="293">
        <v>44578076</v>
      </c>
      <c r="M23" s="293">
        <v>62904681</v>
      </c>
      <c r="N23" s="293">
        <v>57527317.774999999</v>
      </c>
      <c r="O23" s="293">
        <v>368282426.75300002</v>
      </c>
      <c r="P23" s="293">
        <v>11713738</v>
      </c>
      <c r="Q23" s="293">
        <v>18138800</v>
      </c>
      <c r="R23" s="293">
        <v>14669019.976</v>
      </c>
      <c r="S23" s="293">
        <v>98031502.075000003</v>
      </c>
      <c r="T23" s="293">
        <v>31382132</v>
      </c>
      <c r="U23" s="293">
        <v>37202843</v>
      </c>
      <c r="V23" s="293">
        <v>31244426.942000002</v>
      </c>
      <c r="W23" s="293">
        <v>201188251.68399999</v>
      </c>
      <c r="X23" s="293">
        <v>485443</v>
      </c>
      <c r="Y23" s="293">
        <v>13930814</v>
      </c>
      <c r="Z23" s="293">
        <v>9243316.2890000008</v>
      </c>
      <c r="AA23" s="293">
        <v>5589321.3269999996</v>
      </c>
      <c r="AB23" s="293">
        <v>171286</v>
      </c>
      <c r="AC23" s="293">
        <v>1106934</v>
      </c>
      <c r="AD23" s="293">
        <v>13094605.23</v>
      </c>
      <c r="AE23" s="293">
        <v>8871753.9940000009</v>
      </c>
    </row>
    <row r="24" spans="1:31" s="102" customFormat="1">
      <c r="A24" s="111" t="s">
        <v>574</v>
      </c>
      <c r="B24" s="292">
        <v>19909516</v>
      </c>
      <c r="C24" s="293">
        <v>200540086.16</v>
      </c>
      <c r="D24" s="292">
        <v>10345160</v>
      </c>
      <c r="E24" s="293">
        <v>15333696</v>
      </c>
      <c r="F24" s="292">
        <v>21158630.043000001</v>
      </c>
      <c r="G24" s="293">
        <v>136513223.544</v>
      </c>
      <c r="H24" s="292">
        <v>187678</v>
      </c>
      <c r="I24" s="293">
        <v>1735693</v>
      </c>
      <c r="J24" s="293">
        <v>8330098.9989999998</v>
      </c>
      <c r="K24" s="293">
        <v>60248985.625</v>
      </c>
      <c r="L24" s="293">
        <v>10157482</v>
      </c>
      <c r="M24" s="293">
        <v>13598003</v>
      </c>
      <c r="N24" s="293">
        <v>12828531.044</v>
      </c>
      <c r="O24" s="293">
        <v>76264237.919</v>
      </c>
      <c r="P24" s="293">
        <v>2583657</v>
      </c>
      <c r="Q24" s="293">
        <v>3891247</v>
      </c>
      <c r="R24" s="293">
        <v>3067320.4419999998</v>
      </c>
      <c r="S24" s="293">
        <v>19676893.313999999</v>
      </c>
      <c r="T24" s="293">
        <v>6953020</v>
      </c>
      <c r="U24" s="293">
        <v>8218276</v>
      </c>
      <c r="V24" s="293">
        <v>6885988.2630000003</v>
      </c>
      <c r="W24" s="293">
        <v>42032356.523999996</v>
      </c>
      <c r="X24" s="293">
        <v>116270</v>
      </c>
      <c r="Y24" s="293">
        <v>3447612</v>
      </c>
      <c r="Z24" s="293">
        <v>2285396.4890000001</v>
      </c>
      <c r="AA24" s="293">
        <v>1172469.453</v>
      </c>
      <c r="AB24" s="293">
        <v>27679</v>
      </c>
      <c r="AC24" s="293">
        <v>152989</v>
      </c>
      <c r="AD24" s="293">
        <v>1784811.615</v>
      </c>
      <c r="AE24" s="293">
        <v>1145143.325</v>
      </c>
    </row>
    <row r="25" spans="1:31" s="102" customFormat="1">
      <c r="A25" s="111" t="s">
        <v>575</v>
      </c>
      <c r="B25" s="292">
        <v>8711517</v>
      </c>
      <c r="C25" s="293">
        <v>96310575.361000001</v>
      </c>
      <c r="D25" s="292">
        <v>4820099</v>
      </c>
      <c r="E25" s="293">
        <v>7249533</v>
      </c>
      <c r="F25" s="292">
        <v>10375085.214</v>
      </c>
      <c r="G25" s="293">
        <v>68972876.364999995</v>
      </c>
      <c r="H25" s="292">
        <v>92583</v>
      </c>
      <c r="I25" s="293">
        <v>863764</v>
      </c>
      <c r="J25" s="293">
        <v>4333798.9800000004</v>
      </c>
      <c r="K25" s="293">
        <v>31297592.787</v>
      </c>
      <c r="L25" s="293">
        <v>4727516</v>
      </c>
      <c r="M25" s="293">
        <v>6385769</v>
      </c>
      <c r="N25" s="293">
        <v>6041286.2340000002</v>
      </c>
      <c r="O25" s="293">
        <v>37675283.578000002</v>
      </c>
      <c r="P25" s="293">
        <v>1318091</v>
      </c>
      <c r="Q25" s="293">
        <v>1916876</v>
      </c>
      <c r="R25" s="293">
        <v>1423735.544</v>
      </c>
      <c r="S25" s="293">
        <v>9229069.3249999993</v>
      </c>
      <c r="T25" s="293">
        <v>2563813</v>
      </c>
      <c r="U25" s="293">
        <v>3000666</v>
      </c>
      <c r="V25" s="293">
        <v>2788959.5869999998</v>
      </c>
      <c r="W25" s="293">
        <v>17227775.627</v>
      </c>
      <c r="X25" s="293">
        <v>60681</v>
      </c>
      <c r="Y25" s="293">
        <v>1571038</v>
      </c>
      <c r="Z25" s="293">
        <v>1048547.368</v>
      </c>
      <c r="AA25" s="293">
        <v>494472.745</v>
      </c>
      <c r="AB25" s="293">
        <v>9514</v>
      </c>
      <c r="AC25" s="293">
        <v>53855</v>
      </c>
      <c r="AD25" s="293">
        <v>676089.73</v>
      </c>
      <c r="AE25" s="293">
        <v>386381.299</v>
      </c>
    </row>
    <row r="26" spans="1:31" s="102" customFormat="1">
      <c r="A26" s="171" t="s">
        <v>576</v>
      </c>
      <c r="B26" s="294">
        <v>9500697</v>
      </c>
      <c r="C26" s="295">
        <v>113558178.236</v>
      </c>
      <c r="D26" s="294">
        <v>5378733</v>
      </c>
      <c r="E26" s="295">
        <v>8431263</v>
      </c>
      <c r="F26" s="294">
        <v>12502053.999</v>
      </c>
      <c r="G26" s="295">
        <v>82017802.975999996</v>
      </c>
      <c r="H26" s="294">
        <v>116696</v>
      </c>
      <c r="I26" s="295">
        <v>1085536</v>
      </c>
      <c r="J26" s="295">
        <v>5150932.7939999998</v>
      </c>
      <c r="K26" s="295">
        <v>37333192.181999996</v>
      </c>
      <c r="L26" s="295">
        <v>5262037</v>
      </c>
      <c r="M26" s="295">
        <v>7345727</v>
      </c>
      <c r="N26" s="295">
        <v>7351121.2050000001</v>
      </c>
      <c r="O26" s="295">
        <v>44684610.794</v>
      </c>
      <c r="P26" s="295">
        <v>1272505</v>
      </c>
      <c r="Q26" s="295">
        <v>1953693</v>
      </c>
      <c r="R26" s="295">
        <v>1472305.1429999999</v>
      </c>
      <c r="S26" s="295">
        <v>9573786.5289999992</v>
      </c>
      <c r="T26" s="295">
        <v>2829982</v>
      </c>
      <c r="U26" s="295">
        <v>3335580</v>
      </c>
      <c r="V26" s="295">
        <v>3323909.4180000001</v>
      </c>
      <c r="W26" s="295">
        <v>20342209.186999999</v>
      </c>
      <c r="X26" s="295">
        <v>72730</v>
      </c>
      <c r="Y26" s="295">
        <v>2161139</v>
      </c>
      <c r="Z26" s="295">
        <v>1437900.077</v>
      </c>
      <c r="AA26" s="295">
        <v>723290.00100000005</v>
      </c>
      <c r="AB26" s="295">
        <v>19477</v>
      </c>
      <c r="AC26" s="295">
        <v>121604</v>
      </c>
      <c r="AD26" s="295">
        <v>1489959.15</v>
      </c>
      <c r="AE26" s="295">
        <v>901089.54299999995</v>
      </c>
    </row>
    <row r="27" spans="1:31" s="102" customFormat="1">
      <c r="A27" s="111" t="s">
        <v>577</v>
      </c>
      <c r="B27" s="292">
        <v>6417164</v>
      </c>
      <c r="C27" s="293">
        <v>76274499.702000007</v>
      </c>
      <c r="D27" s="292">
        <v>3782601</v>
      </c>
      <c r="E27" s="293">
        <v>5801447</v>
      </c>
      <c r="F27" s="292">
        <v>8266121.4809999997</v>
      </c>
      <c r="G27" s="293">
        <v>56810665.792000003</v>
      </c>
      <c r="H27" s="292">
        <v>71589</v>
      </c>
      <c r="I27" s="293">
        <v>682725</v>
      </c>
      <c r="J27" s="293">
        <v>3425983.8930000002</v>
      </c>
      <c r="K27" s="293">
        <v>25681308.381000001</v>
      </c>
      <c r="L27" s="293">
        <v>3711012</v>
      </c>
      <c r="M27" s="293">
        <v>5118722</v>
      </c>
      <c r="N27" s="293">
        <v>4840137.5880000005</v>
      </c>
      <c r="O27" s="293">
        <v>31129357.410999998</v>
      </c>
      <c r="P27" s="293">
        <v>863964</v>
      </c>
      <c r="Q27" s="293">
        <v>1314831</v>
      </c>
      <c r="R27" s="293">
        <v>1010774.687</v>
      </c>
      <c r="S27" s="293">
        <v>6566235.0690000001</v>
      </c>
      <c r="T27" s="293">
        <v>1754207</v>
      </c>
      <c r="U27" s="293">
        <v>2108098</v>
      </c>
      <c r="V27" s="293">
        <v>1919295.6170000001</v>
      </c>
      <c r="W27" s="293">
        <v>11843690.305</v>
      </c>
      <c r="X27" s="293">
        <v>57340</v>
      </c>
      <c r="Y27" s="293">
        <v>1529899</v>
      </c>
      <c r="Z27" s="293">
        <v>1009182.4</v>
      </c>
      <c r="AA27" s="293">
        <v>470260.51</v>
      </c>
      <c r="AB27" s="293">
        <v>16392</v>
      </c>
      <c r="AC27" s="293">
        <v>86350</v>
      </c>
      <c r="AD27" s="293">
        <v>1000887.32</v>
      </c>
      <c r="AE27" s="293">
        <v>583648.02599999995</v>
      </c>
    </row>
    <row r="28" spans="1:31" s="102" customFormat="1">
      <c r="A28" s="111" t="s">
        <v>578</v>
      </c>
      <c r="B28" s="292">
        <v>7324250</v>
      </c>
      <c r="C28" s="293">
        <v>74845223.383000001</v>
      </c>
      <c r="D28" s="292">
        <v>3836625</v>
      </c>
      <c r="E28" s="293">
        <v>5892834</v>
      </c>
      <c r="F28" s="292">
        <v>7544165.9380000001</v>
      </c>
      <c r="G28" s="293">
        <v>51880775.467</v>
      </c>
      <c r="H28" s="292">
        <v>71529</v>
      </c>
      <c r="I28" s="293">
        <v>661023</v>
      </c>
      <c r="J28" s="293">
        <v>3091393.9309999999</v>
      </c>
      <c r="K28" s="293">
        <v>23213644.984000001</v>
      </c>
      <c r="L28" s="293">
        <v>3765096</v>
      </c>
      <c r="M28" s="293">
        <v>5231811</v>
      </c>
      <c r="N28" s="293">
        <v>4452772.0070000002</v>
      </c>
      <c r="O28" s="293">
        <v>28667130.482999999</v>
      </c>
      <c r="P28" s="293">
        <v>1000868</v>
      </c>
      <c r="Q28" s="293">
        <v>1523814</v>
      </c>
      <c r="R28" s="293">
        <v>1126423.017</v>
      </c>
      <c r="S28" s="293">
        <v>7385216.7189999996</v>
      </c>
      <c r="T28" s="293">
        <v>2476190</v>
      </c>
      <c r="U28" s="293">
        <v>2931966</v>
      </c>
      <c r="V28" s="293">
        <v>2304564.2990000001</v>
      </c>
      <c r="W28" s="293">
        <v>14634185.817</v>
      </c>
      <c r="X28" s="293">
        <v>46659</v>
      </c>
      <c r="Y28" s="293">
        <v>1387889</v>
      </c>
      <c r="Z28" s="293">
        <v>920790.83</v>
      </c>
      <c r="AA28" s="293">
        <v>496941.93699999998</v>
      </c>
      <c r="AB28" s="293">
        <v>10567</v>
      </c>
      <c r="AC28" s="293">
        <v>54878</v>
      </c>
      <c r="AD28" s="293">
        <v>665594.80000000005</v>
      </c>
      <c r="AE28" s="293">
        <v>448103.44300000003</v>
      </c>
    </row>
    <row r="29" spans="1:31" s="102" customFormat="1">
      <c r="A29" s="111" t="s">
        <v>579</v>
      </c>
      <c r="B29" s="292">
        <v>16161855</v>
      </c>
      <c r="C29" s="293">
        <v>180395094.30500001</v>
      </c>
      <c r="D29" s="292">
        <v>8725307</v>
      </c>
      <c r="E29" s="293">
        <v>12834669</v>
      </c>
      <c r="F29" s="292">
        <v>18512972.896000002</v>
      </c>
      <c r="G29" s="293">
        <v>126250809.022</v>
      </c>
      <c r="H29" s="292">
        <v>170945</v>
      </c>
      <c r="I29" s="293">
        <v>1472835</v>
      </c>
      <c r="J29" s="293">
        <v>7944235.1550000003</v>
      </c>
      <c r="K29" s="293">
        <v>58105055.383000001</v>
      </c>
      <c r="L29" s="293">
        <v>8554362</v>
      </c>
      <c r="M29" s="293">
        <v>11361834</v>
      </c>
      <c r="N29" s="293">
        <v>10568737.741</v>
      </c>
      <c r="O29" s="293">
        <v>68145753.638999999</v>
      </c>
      <c r="P29" s="293">
        <v>2319237</v>
      </c>
      <c r="Q29" s="293">
        <v>3420163</v>
      </c>
      <c r="R29" s="293">
        <v>2590402.0449999999</v>
      </c>
      <c r="S29" s="293">
        <v>16954675.739</v>
      </c>
      <c r="T29" s="293">
        <v>5099454</v>
      </c>
      <c r="U29" s="293">
        <v>5887184</v>
      </c>
      <c r="V29" s="293">
        <v>5736438.6629999997</v>
      </c>
      <c r="W29" s="293">
        <v>35540990.406000003</v>
      </c>
      <c r="X29" s="293">
        <v>113699</v>
      </c>
      <c r="Y29" s="293">
        <v>3079948</v>
      </c>
      <c r="Z29" s="293">
        <v>2047483.132</v>
      </c>
      <c r="AA29" s="293">
        <v>959832.27899999998</v>
      </c>
      <c r="AB29" s="293">
        <v>17857</v>
      </c>
      <c r="AC29" s="293">
        <v>90572</v>
      </c>
      <c r="AD29" s="293">
        <v>1097152.1950000001</v>
      </c>
      <c r="AE29" s="293">
        <v>688786.85900000005</v>
      </c>
    </row>
    <row r="30" spans="1:31" s="102" customFormat="1">
      <c r="A30" s="111" t="s">
        <v>580</v>
      </c>
      <c r="B30" s="292">
        <v>15078171</v>
      </c>
      <c r="C30" s="293">
        <v>176106330.58899999</v>
      </c>
      <c r="D30" s="292">
        <v>8006828</v>
      </c>
      <c r="E30" s="293">
        <v>12341832</v>
      </c>
      <c r="F30" s="292">
        <v>16537553.432</v>
      </c>
      <c r="G30" s="293">
        <v>122097977.392</v>
      </c>
      <c r="H30" s="292">
        <v>146238</v>
      </c>
      <c r="I30" s="293">
        <v>1175948</v>
      </c>
      <c r="J30" s="293">
        <v>6373924.2599999998</v>
      </c>
      <c r="K30" s="293">
        <v>50164416.637000002</v>
      </c>
      <c r="L30" s="293">
        <v>7860590</v>
      </c>
      <c r="M30" s="293">
        <v>11165884</v>
      </c>
      <c r="N30" s="293">
        <v>10163629.172</v>
      </c>
      <c r="O30" s="293">
        <v>71933560.754999995</v>
      </c>
      <c r="P30" s="293">
        <v>2436327</v>
      </c>
      <c r="Q30" s="293">
        <v>3528741</v>
      </c>
      <c r="R30" s="293">
        <v>2786170.679</v>
      </c>
      <c r="S30" s="293">
        <v>19884323.276999999</v>
      </c>
      <c r="T30" s="293">
        <v>4614719</v>
      </c>
      <c r="U30" s="293">
        <v>5504623</v>
      </c>
      <c r="V30" s="293">
        <v>4704463.3739999998</v>
      </c>
      <c r="W30" s="293">
        <v>31945952.618999999</v>
      </c>
      <c r="X30" s="293">
        <v>99770</v>
      </c>
      <c r="Y30" s="293">
        <v>2582851</v>
      </c>
      <c r="Z30" s="293">
        <v>1712552.6270000001</v>
      </c>
      <c r="AA30" s="293">
        <v>814921.34100000001</v>
      </c>
      <c r="AB30" s="293">
        <v>20297</v>
      </c>
      <c r="AC30" s="293">
        <v>152563</v>
      </c>
      <c r="AD30" s="293">
        <v>1854325.97</v>
      </c>
      <c r="AE30" s="293">
        <v>1363155.96</v>
      </c>
    </row>
    <row r="31" spans="1:31" s="102" customFormat="1">
      <c r="A31" s="171" t="s">
        <v>581</v>
      </c>
      <c r="B31" s="294">
        <v>28095630</v>
      </c>
      <c r="C31" s="295">
        <v>342281167.37800002</v>
      </c>
      <c r="D31" s="294">
        <v>14972510</v>
      </c>
      <c r="E31" s="295">
        <v>22792303</v>
      </c>
      <c r="F31" s="294">
        <v>33240967.057999998</v>
      </c>
      <c r="G31" s="295">
        <v>244768039.611</v>
      </c>
      <c r="H31" s="294">
        <v>289621</v>
      </c>
      <c r="I31" s="295">
        <v>2454779</v>
      </c>
      <c r="J31" s="295">
        <v>12924833.903000001</v>
      </c>
      <c r="K31" s="295">
        <v>102916800.84100001</v>
      </c>
      <c r="L31" s="295">
        <v>14682889</v>
      </c>
      <c r="M31" s="295">
        <v>20337524</v>
      </c>
      <c r="N31" s="295">
        <v>20316133.155000001</v>
      </c>
      <c r="O31" s="295">
        <v>141851238.77000001</v>
      </c>
      <c r="P31" s="295">
        <v>3803490</v>
      </c>
      <c r="Q31" s="295">
        <v>5850195</v>
      </c>
      <c r="R31" s="295">
        <v>4365041.3810000001</v>
      </c>
      <c r="S31" s="295">
        <v>31005334.607000001</v>
      </c>
      <c r="T31" s="295">
        <v>9286319</v>
      </c>
      <c r="U31" s="295">
        <v>10878875</v>
      </c>
      <c r="V31" s="295">
        <v>9308819.9169999994</v>
      </c>
      <c r="W31" s="295">
        <v>62913485.998999998</v>
      </c>
      <c r="X31" s="295">
        <v>190961</v>
      </c>
      <c r="Y31" s="295">
        <v>5406205</v>
      </c>
      <c r="Z31" s="295">
        <v>3586837.9649999999</v>
      </c>
      <c r="AA31" s="295">
        <v>1871115.237</v>
      </c>
      <c r="AB31" s="295">
        <v>33311</v>
      </c>
      <c r="AC31" s="295">
        <v>206467</v>
      </c>
      <c r="AD31" s="295">
        <v>2469667.915</v>
      </c>
      <c r="AE31" s="295">
        <v>1723191.9240000001</v>
      </c>
    </row>
    <row r="32" spans="1:31" s="102" customFormat="1">
      <c r="A32" s="111" t="s">
        <v>582</v>
      </c>
      <c r="B32" s="292">
        <v>62799963</v>
      </c>
      <c r="C32" s="293">
        <v>768692068.47399998</v>
      </c>
      <c r="D32" s="292">
        <v>34217170</v>
      </c>
      <c r="E32" s="293">
        <v>52887587</v>
      </c>
      <c r="F32" s="292">
        <v>73805751.211999997</v>
      </c>
      <c r="G32" s="293">
        <v>539905124.76100004</v>
      </c>
      <c r="H32" s="292">
        <v>600096</v>
      </c>
      <c r="I32" s="293">
        <v>4937705</v>
      </c>
      <c r="J32" s="293">
        <v>27005469.912</v>
      </c>
      <c r="K32" s="293">
        <v>214223033.83000001</v>
      </c>
      <c r="L32" s="293">
        <v>33617074</v>
      </c>
      <c r="M32" s="293">
        <v>47949882</v>
      </c>
      <c r="N32" s="293">
        <v>46800281.299999997</v>
      </c>
      <c r="O32" s="293">
        <v>325682090.93099999</v>
      </c>
      <c r="P32" s="293">
        <v>9769253</v>
      </c>
      <c r="Q32" s="293">
        <v>14325308</v>
      </c>
      <c r="R32" s="293">
        <v>11905477.108999999</v>
      </c>
      <c r="S32" s="293">
        <v>85126074.844999999</v>
      </c>
      <c r="T32" s="293">
        <v>18697125</v>
      </c>
      <c r="U32" s="293">
        <v>22771559</v>
      </c>
      <c r="V32" s="293">
        <v>19541882.704</v>
      </c>
      <c r="W32" s="293">
        <v>131614084.289</v>
      </c>
      <c r="X32" s="293">
        <v>414671</v>
      </c>
      <c r="Y32" s="293">
        <v>10912577</v>
      </c>
      <c r="Z32" s="293">
        <v>7211017.3899999997</v>
      </c>
      <c r="AA32" s="293">
        <v>3950352.2960000001</v>
      </c>
      <c r="AB32" s="293">
        <v>116415</v>
      </c>
      <c r="AC32" s="293">
        <v>864277</v>
      </c>
      <c r="AD32" s="293">
        <v>10546072.949999999</v>
      </c>
      <c r="AE32" s="293">
        <v>8096432.2829999998</v>
      </c>
    </row>
    <row r="33" spans="1:31" s="102" customFormat="1">
      <c r="A33" s="111" t="s">
        <v>583</v>
      </c>
      <c r="B33" s="292">
        <v>14770853</v>
      </c>
      <c r="C33" s="293">
        <v>159511155.905</v>
      </c>
      <c r="D33" s="292">
        <v>7979548</v>
      </c>
      <c r="E33" s="293">
        <v>12247337</v>
      </c>
      <c r="F33" s="292">
        <v>15521022.341</v>
      </c>
      <c r="G33" s="293">
        <v>110965762.406</v>
      </c>
      <c r="H33" s="292">
        <v>141364</v>
      </c>
      <c r="I33" s="293">
        <v>1276503</v>
      </c>
      <c r="J33" s="293">
        <v>6133488.4989999998</v>
      </c>
      <c r="K33" s="293">
        <v>47439327.483000003</v>
      </c>
      <c r="L33" s="293">
        <v>7838184</v>
      </c>
      <c r="M33" s="293">
        <v>10970834</v>
      </c>
      <c r="N33" s="293">
        <v>9387533.8420000002</v>
      </c>
      <c r="O33" s="293">
        <v>63526434.923</v>
      </c>
      <c r="P33" s="293">
        <v>2080717</v>
      </c>
      <c r="Q33" s="293">
        <v>3001878</v>
      </c>
      <c r="R33" s="293">
        <v>2314279.6189999999</v>
      </c>
      <c r="S33" s="293">
        <v>15950754.694</v>
      </c>
      <c r="T33" s="293">
        <v>4684389</v>
      </c>
      <c r="U33" s="293">
        <v>5607682</v>
      </c>
      <c r="V33" s="293">
        <v>4659469.7560000001</v>
      </c>
      <c r="W33" s="293">
        <v>30273300.298</v>
      </c>
      <c r="X33" s="293">
        <v>93733</v>
      </c>
      <c r="Y33" s="293">
        <v>2838760</v>
      </c>
      <c r="Z33" s="293">
        <v>1886545.405</v>
      </c>
      <c r="AA33" s="293">
        <v>1061370.686</v>
      </c>
      <c r="AB33" s="293">
        <v>26199</v>
      </c>
      <c r="AC33" s="293">
        <v>162103</v>
      </c>
      <c r="AD33" s="293">
        <v>1861741.66</v>
      </c>
      <c r="AE33" s="293">
        <v>1259967.821</v>
      </c>
    </row>
    <row r="34" spans="1:31" s="102" customFormat="1">
      <c r="A34" s="111" t="s">
        <v>584</v>
      </c>
      <c r="B34" s="292">
        <v>12499637</v>
      </c>
      <c r="C34" s="293">
        <v>130809987.301</v>
      </c>
      <c r="D34" s="292">
        <v>6614145</v>
      </c>
      <c r="E34" s="293">
        <v>9809974</v>
      </c>
      <c r="F34" s="292">
        <v>13608591.380999999</v>
      </c>
      <c r="G34" s="293">
        <v>89878227.709999993</v>
      </c>
      <c r="H34" s="292">
        <v>118954</v>
      </c>
      <c r="I34" s="293">
        <v>985402</v>
      </c>
      <c r="J34" s="293">
        <v>5449464.8449999997</v>
      </c>
      <c r="K34" s="293">
        <v>39799593.824000001</v>
      </c>
      <c r="L34" s="293">
        <v>6495191</v>
      </c>
      <c r="M34" s="293">
        <v>8824572</v>
      </c>
      <c r="N34" s="293">
        <v>8159126.5360000003</v>
      </c>
      <c r="O34" s="293">
        <v>50078633.886</v>
      </c>
      <c r="P34" s="293">
        <v>1761912</v>
      </c>
      <c r="Q34" s="293">
        <v>2589815</v>
      </c>
      <c r="R34" s="293">
        <v>1939693.4820000001</v>
      </c>
      <c r="S34" s="293">
        <v>12707480.057</v>
      </c>
      <c r="T34" s="293">
        <v>4096358</v>
      </c>
      <c r="U34" s="293">
        <v>4810724</v>
      </c>
      <c r="V34" s="293">
        <v>4374581.352</v>
      </c>
      <c r="W34" s="293">
        <v>26547455.248</v>
      </c>
      <c r="X34" s="293">
        <v>76337</v>
      </c>
      <c r="Y34" s="293">
        <v>1940621</v>
      </c>
      <c r="Z34" s="293">
        <v>1284913.48</v>
      </c>
      <c r="AA34" s="293">
        <v>641647.96</v>
      </c>
      <c r="AB34" s="293">
        <v>27222</v>
      </c>
      <c r="AC34" s="293">
        <v>152445</v>
      </c>
      <c r="AD34" s="293">
        <v>1799730.5149999999</v>
      </c>
      <c r="AE34" s="293">
        <v>1035176.326</v>
      </c>
    </row>
    <row r="35" spans="1:31" s="102" customFormat="1">
      <c r="A35" s="111" t="s">
        <v>585</v>
      </c>
      <c r="B35" s="292">
        <v>18034736</v>
      </c>
      <c r="C35" s="293">
        <v>272441050.99699998</v>
      </c>
      <c r="D35" s="292">
        <v>10175358</v>
      </c>
      <c r="E35" s="293">
        <v>16320669</v>
      </c>
      <c r="F35" s="292">
        <v>26008501.651000001</v>
      </c>
      <c r="G35" s="293">
        <v>195738389.403</v>
      </c>
      <c r="H35" s="292">
        <v>228416</v>
      </c>
      <c r="I35" s="293">
        <v>2023569</v>
      </c>
      <c r="J35" s="293">
        <v>11280871.058</v>
      </c>
      <c r="K35" s="293">
        <v>91023628.978</v>
      </c>
      <c r="L35" s="293">
        <v>9946942</v>
      </c>
      <c r="M35" s="293">
        <v>14297100</v>
      </c>
      <c r="N35" s="293">
        <v>14727630.593</v>
      </c>
      <c r="O35" s="293">
        <v>104714760.425</v>
      </c>
      <c r="P35" s="293">
        <v>2620870</v>
      </c>
      <c r="Q35" s="293">
        <v>4052071</v>
      </c>
      <c r="R35" s="293">
        <v>3344329.696</v>
      </c>
      <c r="S35" s="293">
        <v>23763596.956999999</v>
      </c>
      <c r="T35" s="293">
        <v>5181560</v>
      </c>
      <c r="U35" s="293">
        <v>6207106</v>
      </c>
      <c r="V35" s="293">
        <v>6904453.3449999997</v>
      </c>
      <c r="W35" s="293">
        <v>47655487.883000001</v>
      </c>
      <c r="X35" s="293">
        <v>154493</v>
      </c>
      <c r="Y35" s="293">
        <v>4618508</v>
      </c>
      <c r="Z35" s="293">
        <v>3067596.19</v>
      </c>
      <c r="AA35" s="293">
        <v>1911792.3759999999</v>
      </c>
      <c r="AB35" s="293">
        <v>56948</v>
      </c>
      <c r="AC35" s="293">
        <v>386234</v>
      </c>
      <c r="AD35" s="293">
        <v>4266933.6399999997</v>
      </c>
      <c r="AE35" s="293">
        <v>3371784.378</v>
      </c>
    </row>
    <row r="36" spans="1:31" s="102" customFormat="1">
      <c r="A36" s="171" t="s">
        <v>586</v>
      </c>
      <c r="B36" s="294">
        <v>88019412</v>
      </c>
      <c r="C36" s="295">
        <v>1170408864.2750001</v>
      </c>
      <c r="D36" s="294">
        <v>47526980</v>
      </c>
      <c r="E36" s="295">
        <v>78008187</v>
      </c>
      <c r="F36" s="294">
        <v>118001570.668</v>
      </c>
      <c r="G36" s="295">
        <v>816355210.04700005</v>
      </c>
      <c r="H36" s="294">
        <v>1023982</v>
      </c>
      <c r="I36" s="295">
        <v>9504238</v>
      </c>
      <c r="J36" s="295">
        <v>48932767.706</v>
      </c>
      <c r="K36" s="295">
        <v>371416003.292</v>
      </c>
      <c r="L36" s="295">
        <v>46502998</v>
      </c>
      <c r="M36" s="295">
        <v>68503949</v>
      </c>
      <c r="N36" s="295">
        <v>69068802.961999997</v>
      </c>
      <c r="O36" s="295">
        <v>444939206.755</v>
      </c>
      <c r="P36" s="295">
        <v>13026114</v>
      </c>
      <c r="Q36" s="295">
        <v>20596154</v>
      </c>
      <c r="R36" s="295">
        <v>17845087.713</v>
      </c>
      <c r="S36" s="295">
        <v>118045917.005</v>
      </c>
      <c r="T36" s="295">
        <v>27083521</v>
      </c>
      <c r="U36" s="295">
        <v>33357419</v>
      </c>
      <c r="V36" s="295">
        <v>30664639.313000001</v>
      </c>
      <c r="W36" s="295">
        <v>201120693.31299999</v>
      </c>
      <c r="X36" s="295">
        <v>674943</v>
      </c>
      <c r="Y36" s="295">
        <v>20762607</v>
      </c>
      <c r="Z36" s="295">
        <v>13895044.901000001</v>
      </c>
      <c r="AA36" s="295">
        <v>9531365.6769999992</v>
      </c>
      <c r="AB36" s="295">
        <v>382797</v>
      </c>
      <c r="AC36" s="295">
        <v>3003852</v>
      </c>
      <c r="AD36" s="295">
        <v>31851331.82</v>
      </c>
      <c r="AE36" s="295">
        <v>25355678.232999999</v>
      </c>
    </row>
    <row r="37" spans="1:31" s="102" customFormat="1">
      <c r="A37" s="111" t="s">
        <v>587</v>
      </c>
      <c r="B37" s="292">
        <v>51837817</v>
      </c>
      <c r="C37" s="293">
        <v>596483518.91700006</v>
      </c>
      <c r="D37" s="292">
        <v>27662017</v>
      </c>
      <c r="E37" s="293">
        <v>43596753</v>
      </c>
      <c r="F37" s="292">
        <v>59753662.057999998</v>
      </c>
      <c r="G37" s="293">
        <v>412848124.829</v>
      </c>
      <c r="H37" s="292">
        <v>509075</v>
      </c>
      <c r="I37" s="293">
        <v>4563398</v>
      </c>
      <c r="J37" s="293">
        <v>24005891.305</v>
      </c>
      <c r="K37" s="293">
        <v>181081217.17699999</v>
      </c>
      <c r="L37" s="293">
        <v>27152942</v>
      </c>
      <c r="M37" s="293">
        <v>39033355</v>
      </c>
      <c r="N37" s="293">
        <v>35747770.752999999</v>
      </c>
      <c r="O37" s="293">
        <v>231766907.65200001</v>
      </c>
      <c r="P37" s="293">
        <v>7287256</v>
      </c>
      <c r="Q37" s="293">
        <v>10904893</v>
      </c>
      <c r="R37" s="293">
        <v>9072284.2670000009</v>
      </c>
      <c r="S37" s="293">
        <v>59857646.395000003</v>
      </c>
      <c r="T37" s="293">
        <v>16778363</v>
      </c>
      <c r="U37" s="293">
        <v>20424952</v>
      </c>
      <c r="V37" s="293">
        <v>17703701.048</v>
      </c>
      <c r="W37" s="293">
        <v>113593364.54899999</v>
      </c>
      <c r="X37" s="293">
        <v>322562</v>
      </c>
      <c r="Y37" s="293">
        <v>9592895</v>
      </c>
      <c r="Z37" s="293">
        <v>6393178.2240000004</v>
      </c>
      <c r="AA37" s="293">
        <v>3895769.9920000001</v>
      </c>
      <c r="AB37" s="293">
        <v>110181</v>
      </c>
      <c r="AC37" s="293">
        <v>775911</v>
      </c>
      <c r="AD37" s="293">
        <v>8555885.4199999999</v>
      </c>
      <c r="AE37" s="293">
        <v>6288613.1519999998</v>
      </c>
    </row>
    <row r="38" spans="1:31" s="102" customFormat="1">
      <c r="A38" s="111" t="s">
        <v>588</v>
      </c>
      <c r="B38" s="292">
        <v>10023215</v>
      </c>
      <c r="C38" s="293">
        <v>131299200.763</v>
      </c>
      <c r="D38" s="292">
        <v>5621391</v>
      </c>
      <c r="E38" s="293">
        <v>8724446</v>
      </c>
      <c r="F38" s="292">
        <v>14074959.237</v>
      </c>
      <c r="G38" s="293">
        <v>99504287.788000003</v>
      </c>
      <c r="H38" s="292">
        <v>109173</v>
      </c>
      <c r="I38" s="293">
        <v>1047704</v>
      </c>
      <c r="J38" s="293">
        <v>5426883.4119999995</v>
      </c>
      <c r="K38" s="293">
        <v>42044018.941</v>
      </c>
      <c r="L38" s="293">
        <v>5512218</v>
      </c>
      <c r="M38" s="293">
        <v>7676742</v>
      </c>
      <c r="N38" s="293">
        <v>8648075.8249999993</v>
      </c>
      <c r="O38" s="293">
        <v>57460268.847000003</v>
      </c>
      <c r="P38" s="293">
        <v>1373631</v>
      </c>
      <c r="Q38" s="293">
        <v>2093632</v>
      </c>
      <c r="R38" s="293">
        <v>1589738.5859999999</v>
      </c>
      <c r="S38" s="293">
        <v>11119269.161</v>
      </c>
      <c r="T38" s="293">
        <v>2997013</v>
      </c>
      <c r="U38" s="293">
        <v>3613354</v>
      </c>
      <c r="V38" s="293">
        <v>2710288.2439999999</v>
      </c>
      <c r="W38" s="293">
        <v>18355616.884</v>
      </c>
      <c r="X38" s="293">
        <v>79685</v>
      </c>
      <c r="Y38" s="293">
        <v>2328341</v>
      </c>
      <c r="Z38" s="293">
        <v>1547489.3459999999</v>
      </c>
      <c r="AA38" s="293">
        <v>882758.54599999997</v>
      </c>
      <c r="AB38" s="293">
        <v>31180</v>
      </c>
      <c r="AC38" s="293">
        <v>197615</v>
      </c>
      <c r="AD38" s="293">
        <v>2148028.61</v>
      </c>
      <c r="AE38" s="293">
        <v>1437268.3840000001</v>
      </c>
    </row>
    <row r="39" spans="1:31" s="102" customFormat="1">
      <c r="A39" s="111" t="s">
        <v>589</v>
      </c>
      <c r="B39" s="292">
        <v>7765426</v>
      </c>
      <c r="C39" s="293">
        <v>92648234.806999996</v>
      </c>
      <c r="D39" s="292">
        <v>4520838</v>
      </c>
      <c r="E39" s="293">
        <v>7150624</v>
      </c>
      <c r="F39" s="292">
        <v>9811158.2679999992</v>
      </c>
      <c r="G39" s="293">
        <v>66947354.740000002</v>
      </c>
      <c r="H39" s="292">
        <v>88087</v>
      </c>
      <c r="I39" s="293">
        <v>814310</v>
      </c>
      <c r="J39" s="293">
        <v>3837426.767</v>
      </c>
      <c r="K39" s="293">
        <v>28965164.778999999</v>
      </c>
      <c r="L39" s="293">
        <v>4432751</v>
      </c>
      <c r="M39" s="293">
        <v>6336314</v>
      </c>
      <c r="N39" s="293">
        <v>5973731.5010000002</v>
      </c>
      <c r="O39" s="293">
        <v>37982189.961000003</v>
      </c>
      <c r="P39" s="293">
        <v>1045828</v>
      </c>
      <c r="Q39" s="293">
        <v>1621018</v>
      </c>
      <c r="R39" s="293">
        <v>1274077.1629999999</v>
      </c>
      <c r="S39" s="293">
        <v>8322115.4440000001</v>
      </c>
      <c r="T39" s="293">
        <v>2179708</v>
      </c>
      <c r="U39" s="293">
        <v>2634845</v>
      </c>
      <c r="V39" s="293">
        <v>2418445.86</v>
      </c>
      <c r="W39" s="293">
        <v>15436277.467</v>
      </c>
      <c r="X39" s="293">
        <v>58379</v>
      </c>
      <c r="Y39" s="293">
        <v>1710190</v>
      </c>
      <c r="Z39" s="293">
        <v>1142233.9509999999</v>
      </c>
      <c r="AA39" s="293">
        <v>696361.58200000005</v>
      </c>
      <c r="AB39" s="293">
        <v>19052</v>
      </c>
      <c r="AC39" s="293">
        <v>157621</v>
      </c>
      <c r="AD39" s="293">
        <v>1797600.16</v>
      </c>
      <c r="AE39" s="293">
        <v>1246125.574</v>
      </c>
    </row>
    <row r="40" spans="1:31" s="102" customFormat="1">
      <c r="A40" s="111" t="s">
        <v>590</v>
      </c>
      <c r="B40" s="292">
        <v>5179323</v>
      </c>
      <c r="C40" s="293">
        <v>59187605.548</v>
      </c>
      <c r="D40" s="292">
        <v>2804452</v>
      </c>
      <c r="E40" s="293">
        <v>4364302</v>
      </c>
      <c r="F40" s="292">
        <v>6323687.9249999998</v>
      </c>
      <c r="G40" s="293">
        <v>42434216.048</v>
      </c>
      <c r="H40" s="292">
        <v>60676</v>
      </c>
      <c r="I40" s="293">
        <v>563678</v>
      </c>
      <c r="J40" s="293">
        <v>2784761.125</v>
      </c>
      <c r="K40" s="293">
        <v>21079824.478999998</v>
      </c>
      <c r="L40" s="293">
        <v>2743776</v>
      </c>
      <c r="M40" s="293">
        <v>3800624</v>
      </c>
      <c r="N40" s="293">
        <v>3538926.8</v>
      </c>
      <c r="O40" s="293">
        <v>21354391.568999998</v>
      </c>
      <c r="P40" s="293">
        <v>677150</v>
      </c>
      <c r="Q40" s="293">
        <v>1023991</v>
      </c>
      <c r="R40" s="293">
        <v>790640.94</v>
      </c>
      <c r="S40" s="293">
        <v>5070655.3140000002</v>
      </c>
      <c r="T40" s="293">
        <v>1691079</v>
      </c>
      <c r="U40" s="293">
        <v>2071459</v>
      </c>
      <c r="V40" s="293">
        <v>1791292.9650000001</v>
      </c>
      <c r="W40" s="293">
        <v>10961315.66</v>
      </c>
      <c r="X40" s="293">
        <v>38140</v>
      </c>
      <c r="Y40" s="293">
        <v>1099925</v>
      </c>
      <c r="Z40" s="293">
        <v>731902.26899999997</v>
      </c>
      <c r="AA40" s="293">
        <v>375052.07</v>
      </c>
      <c r="AB40" s="293">
        <v>6642</v>
      </c>
      <c r="AC40" s="293">
        <v>45693</v>
      </c>
      <c r="AD40" s="293">
        <v>532913.89899999998</v>
      </c>
      <c r="AE40" s="293">
        <v>346366.45600000001</v>
      </c>
    </row>
    <row r="41" spans="1:31" s="102" customFormat="1">
      <c r="A41" s="171" t="s">
        <v>591</v>
      </c>
      <c r="B41" s="294">
        <v>5323604</v>
      </c>
      <c r="C41" s="295">
        <v>64947911.740000002</v>
      </c>
      <c r="D41" s="294">
        <v>2818135</v>
      </c>
      <c r="E41" s="295">
        <v>4369456</v>
      </c>
      <c r="F41" s="294">
        <v>6078384.915</v>
      </c>
      <c r="G41" s="295">
        <v>45046237.228</v>
      </c>
      <c r="H41" s="294">
        <v>58518</v>
      </c>
      <c r="I41" s="295">
        <v>566094</v>
      </c>
      <c r="J41" s="295">
        <v>2727570.3509999998</v>
      </c>
      <c r="K41" s="295">
        <v>21786935.039999999</v>
      </c>
      <c r="L41" s="295">
        <v>2759617</v>
      </c>
      <c r="M41" s="295">
        <v>3803362</v>
      </c>
      <c r="N41" s="295">
        <v>3350814.5639999998</v>
      </c>
      <c r="O41" s="295">
        <v>23259302.188000001</v>
      </c>
      <c r="P41" s="295">
        <v>639876</v>
      </c>
      <c r="Q41" s="295">
        <v>958579</v>
      </c>
      <c r="R41" s="295">
        <v>776924.98</v>
      </c>
      <c r="S41" s="295">
        <v>5578872.2290000003</v>
      </c>
      <c r="T41" s="295">
        <v>1857966</v>
      </c>
      <c r="U41" s="295">
        <v>2227902</v>
      </c>
      <c r="V41" s="295">
        <v>2064284.548</v>
      </c>
      <c r="W41" s="295">
        <v>13559977.903999999</v>
      </c>
      <c r="X41" s="295">
        <v>44792</v>
      </c>
      <c r="Y41" s="295">
        <v>1265012</v>
      </c>
      <c r="Z41" s="295">
        <v>841064.24899999995</v>
      </c>
      <c r="AA41" s="295">
        <v>416817.61099999998</v>
      </c>
      <c r="AB41" s="295">
        <v>7627</v>
      </c>
      <c r="AC41" s="295">
        <v>45069</v>
      </c>
      <c r="AD41" s="295">
        <v>506446.12</v>
      </c>
      <c r="AE41" s="295">
        <v>346006.76799999998</v>
      </c>
    </row>
    <row r="42" spans="1:31" s="102" customFormat="1">
      <c r="A42" s="111" t="s">
        <v>592</v>
      </c>
      <c r="B42" s="292">
        <v>17264486</v>
      </c>
      <c r="C42" s="293">
        <v>210588406.315</v>
      </c>
      <c r="D42" s="292">
        <v>9519881</v>
      </c>
      <c r="E42" s="293">
        <v>14931786</v>
      </c>
      <c r="F42" s="292">
        <v>23147664.892000001</v>
      </c>
      <c r="G42" s="293">
        <v>155596552.76800001</v>
      </c>
      <c r="H42" s="292">
        <v>190290</v>
      </c>
      <c r="I42" s="293">
        <v>1723945</v>
      </c>
      <c r="J42" s="293">
        <v>9318357.3719999995</v>
      </c>
      <c r="K42" s="293">
        <v>69707219.792999998</v>
      </c>
      <c r="L42" s="293">
        <v>9329591</v>
      </c>
      <c r="M42" s="293">
        <v>13207841</v>
      </c>
      <c r="N42" s="293">
        <v>13829307.52</v>
      </c>
      <c r="O42" s="293">
        <v>85889332.974999994</v>
      </c>
      <c r="P42" s="293">
        <v>2639005</v>
      </c>
      <c r="Q42" s="293">
        <v>3794892</v>
      </c>
      <c r="R42" s="293">
        <v>3296867.7519999999</v>
      </c>
      <c r="S42" s="293">
        <v>21312278.646000002</v>
      </c>
      <c r="T42" s="293">
        <v>5067900</v>
      </c>
      <c r="U42" s="293">
        <v>6246345</v>
      </c>
      <c r="V42" s="293">
        <v>4906893.1289999997</v>
      </c>
      <c r="W42" s="293">
        <v>30708939.267999999</v>
      </c>
      <c r="X42" s="293">
        <v>122452</v>
      </c>
      <c r="Y42" s="293">
        <v>3559613</v>
      </c>
      <c r="Z42" s="293">
        <v>2368672.2590000001</v>
      </c>
      <c r="AA42" s="293">
        <v>1315393.676</v>
      </c>
      <c r="AB42" s="293">
        <v>37700</v>
      </c>
      <c r="AC42" s="293">
        <v>231665</v>
      </c>
      <c r="AD42" s="293">
        <v>2604747.6949999998</v>
      </c>
      <c r="AE42" s="293">
        <v>1655241.9569999999</v>
      </c>
    </row>
    <row r="43" spans="1:31" s="102" customFormat="1">
      <c r="A43" s="111" t="s">
        <v>593</v>
      </c>
      <c r="B43" s="292">
        <v>26307554</v>
      </c>
      <c r="C43" s="293">
        <v>300872281.49800003</v>
      </c>
      <c r="D43" s="292">
        <v>13852407</v>
      </c>
      <c r="E43" s="293">
        <v>22306322</v>
      </c>
      <c r="F43" s="292">
        <v>30150755.719999999</v>
      </c>
      <c r="G43" s="293">
        <v>207826465.45699999</v>
      </c>
      <c r="H43" s="292">
        <v>251165</v>
      </c>
      <c r="I43" s="293">
        <v>2524614</v>
      </c>
      <c r="J43" s="293">
        <v>12042608.992000001</v>
      </c>
      <c r="K43" s="293">
        <v>91756797.557999998</v>
      </c>
      <c r="L43" s="293">
        <v>13601242</v>
      </c>
      <c r="M43" s="293">
        <v>19781708</v>
      </c>
      <c r="N43" s="293">
        <v>18108146.728</v>
      </c>
      <c r="O43" s="293">
        <v>116069667.899</v>
      </c>
      <c r="P43" s="293">
        <v>3481193</v>
      </c>
      <c r="Q43" s="293">
        <v>5342036</v>
      </c>
      <c r="R43" s="293">
        <v>4315144.0970000001</v>
      </c>
      <c r="S43" s="293">
        <v>28712597.504000001</v>
      </c>
      <c r="T43" s="293">
        <v>8898374</v>
      </c>
      <c r="U43" s="293">
        <v>10840760</v>
      </c>
      <c r="V43" s="293">
        <v>9624400.7019999996</v>
      </c>
      <c r="W43" s="293">
        <v>59347575.417999998</v>
      </c>
      <c r="X43" s="293">
        <v>170545</v>
      </c>
      <c r="Y43" s="293">
        <v>5261563</v>
      </c>
      <c r="Z43" s="293">
        <v>3519249.6090000002</v>
      </c>
      <c r="AA43" s="293">
        <v>2035511.639</v>
      </c>
      <c r="AB43" s="293">
        <v>75580</v>
      </c>
      <c r="AC43" s="293">
        <v>428034</v>
      </c>
      <c r="AD43" s="293">
        <v>4724739.7</v>
      </c>
      <c r="AE43" s="293">
        <v>2950131.48</v>
      </c>
    </row>
    <row r="44" spans="1:31" s="102" customFormat="1">
      <c r="A44" s="111" t="s">
        <v>594</v>
      </c>
      <c r="B44" s="292">
        <v>10218294</v>
      </c>
      <c r="C44" s="293">
        <v>127351404.086</v>
      </c>
      <c r="D44" s="292">
        <v>5406959</v>
      </c>
      <c r="E44" s="293">
        <v>8663295</v>
      </c>
      <c r="F44" s="292">
        <v>11881199.277000001</v>
      </c>
      <c r="G44" s="293">
        <v>88950687.5</v>
      </c>
      <c r="H44" s="292">
        <v>113313</v>
      </c>
      <c r="I44" s="293">
        <v>1187671</v>
      </c>
      <c r="J44" s="293">
        <v>5227842.841</v>
      </c>
      <c r="K44" s="293">
        <v>42082543.556000002</v>
      </c>
      <c r="L44" s="293">
        <v>5293646</v>
      </c>
      <c r="M44" s="293">
        <v>7475624</v>
      </c>
      <c r="N44" s="293">
        <v>6653356.4359999998</v>
      </c>
      <c r="O44" s="293">
        <v>46868143.943999998</v>
      </c>
      <c r="P44" s="293">
        <v>1369636</v>
      </c>
      <c r="Q44" s="293">
        <v>2173268</v>
      </c>
      <c r="R44" s="293">
        <v>1658316.81</v>
      </c>
      <c r="S44" s="293">
        <v>11869085.382999999</v>
      </c>
      <c r="T44" s="293">
        <v>3429694</v>
      </c>
      <c r="U44" s="293">
        <v>4137992</v>
      </c>
      <c r="V44" s="293">
        <v>3671213.2710000002</v>
      </c>
      <c r="W44" s="293">
        <v>24787378.995999999</v>
      </c>
      <c r="X44" s="293">
        <v>82943</v>
      </c>
      <c r="Y44" s="293">
        <v>2760870</v>
      </c>
      <c r="Z44" s="293">
        <v>1839786.594</v>
      </c>
      <c r="AA44" s="293">
        <v>1068092.497</v>
      </c>
      <c r="AB44" s="293">
        <v>12005</v>
      </c>
      <c r="AC44" s="293">
        <v>77711</v>
      </c>
      <c r="AD44" s="293">
        <v>915874.79</v>
      </c>
      <c r="AE44" s="293">
        <v>676159.71</v>
      </c>
    </row>
    <row r="45" spans="1:31" s="102" customFormat="1">
      <c r="A45" s="111" t="s">
        <v>595</v>
      </c>
      <c r="B45" s="292">
        <v>6555659</v>
      </c>
      <c r="C45" s="293">
        <v>81506344.240999997</v>
      </c>
      <c r="D45" s="292">
        <v>3664302</v>
      </c>
      <c r="E45" s="293">
        <v>6010984</v>
      </c>
      <c r="F45" s="292">
        <v>8361478.5990000004</v>
      </c>
      <c r="G45" s="293">
        <v>59028568.068000004</v>
      </c>
      <c r="H45" s="292">
        <v>80779</v>
      </c>
      <c r="I45" s="293">
        <v>881535</v>
      </c>
      <c r="J45" s="293">
        <v>3517191.59</v>
      </c>
      <c r="K45" s="293">
        <v>27821568.335999999</v>
      </c>
      <c r="L45" s="293">
        <v>3583523</v>
      </c>
      <c r="M45" s="293">
        <v>5129449</v>
      </c>
      <c r="N45" s="293">
        <v>4844287.0089999996</v>
      </c>
      <c r="O45" s="293">
        <v>31206999.732000001</v>
      </c>
      <c r="P45" s="293">
        <v>983017</v>
      </c>
      <c r="Q45" s="293">
        <v>1520612</v>
      </c>
      <c r="R45" s="293">
        <v>1214068.3160000001</v>
      </c>
      <c r="S45" s="293">
        <v>7631349.9280000003</v>
      </c>
      <c r="T45" s="293">
        <v>1896871</v>
      </c>
      <c r="U45" s="293">
        <v>2342737</v>
      </c>
      <c r="V45" s="293">
        <v>2079861.649</v>
      </c>
      <c r="W45" s="293">
        <v>13236657.776000001</v>
      </c>
      <c r="X45" s="293">
        <v>53941</v>
      </c>
      <c r="Y45" s="293">
        <v>2000553</v>
      </c>
      <c r="Z45" s="293">
        <v>1334408.814</v>
      </c>
      <c r="AA45" s="293">
        <v>897699.38</v>
      </c>
      <c r="AB45" s="293">
        <v>11469</v>
      </c>
      <c r="AC45" s="293">
        <v>86351</v>
      </c>
      <c r="AD45" s="293">
        <v>1018885.99</v>
      </c>
      <c r="AE45" s="293">
        <v>712069.08900000004</v>
      </c>
    </row>
    <row r="46" spans="1:31" s="102" customFormat="1">
      <c r="A46" s="171" t="s">
        <v>596</v>
      </c>
      <c r="B46" s="294">
        <v>9510400</v>
      </c>
      <c r="C46" s="295">
        <v>106436159.639</v>
      </c>
      <c r="D46" s="294">
        <v>5142005</v>
      </c>
      <c r="E46" s="295">
        <v>8306804</v>
      </c>
      <c r="F46" s="294">
        <v>11172932.335000001</v>
      </c>
      <c r="G46" s="295">
        <v>74089100.419</v>
      </c>
      <c r="H46" s="294">
        <v>95505</v>
      </c>
      <c r="I46" s="295">
        <v>964437</v>
      </c>
      <c r="J46" s="295">
        <v>4545864.12</v>
      </c>
      <c r="K46" s="295">
        <v>32782412.236000001</v>
      </c>
      <c r="L46" s="295">
        <v>5046500</v>
      </c>
      <c r="M46" s="295">
        <v>7342367</v>
      </c>
      <c r="N46" s="295">
        <v>6627068.2149999999</v>
      </c>
      <c r="O46" s="295">
        <v>41306688.182999998</v>
      </c>
      <c r="P46" s="295">
        <v>1383283</v>
      </c>
      <c r="Q46" s="295">
        <v>2049953</v>
      </c>
      <c r="R46" s="295">
        <v>1687953.757</v>
      </c>
      <c r="S46" s="295">
        <v>10763290.405999999</v>
      </c>
      <c r="T46" s="295">
        <v>2971427</v>
      </c>
      <c r="U46" s="295">
        <v>3609708</v>
      </c>
      <c r="V46" s="295">
        <v>3242992.6150000002</v>
      </c>
      <c r="W46" s="295">
        <v>20078550.798</v>
      </c>
      <c r="X46" s="295">
        <v>62109</v>
      </c>
      <c r="Y46" s="295">
        <v>1944138</v>
      </c>
      <c r="Z46" s="295">
        <v>1286587.024</v>
      </c>
      <c r="AA46" s="295">
        <v>707502.41500000004</v>
      </c>
      <c r="AB46" s="295">
        <v>13685</v>
      </c>
      <c r="AC46" s="295">
        <v>104199</v>
      </c>
      <c r="AD46" s="295">
        <v>1185013.48</v>
      </c>
      <c r="AE46" s="295">
        <v>797715.60100000002</v>
      </c>
    </row>
    <row r="47" spans="1:31" s="102" customFormat="1">
      <c r="A47" s="111" t="s">
        <v>597</v>
      </c>
      <c r="B47" s="292">
        <v>9563541</v>
      </c>
      <c r="C47" s="293">
        <v>132677018.23999999</v>
      </c>
      <c r="D47" s="292">
        <v>5323546</v>
      </c>
      <c r="E47" s="293">
        <v>8678591</v>
      </c>
      <c r="F47" s="292">
        <v>12553686.290999999</v>
      </c>
      <c r="G47" s="293">
        <v>95700558.895999998</v>
      </c>
      <c r="H47" s="292">
        <v>104138</v>
      </c>
      <c r="I47" s="293">
        <v>1144535</v>
      </c>
      <c r="J47" s="293">
        <v>5297369.2510000002</v>
      </c>
      <c r="K47" s="293">
        <v>43756408.189000003</v>
      </c>
      <c r="L47" s="293">
        <v>5219408</v>
      </c>
      <c r="M47" s="293">
        <v>7534056</v>
      </c>
      <c r="N47" s="293">
        <v>7256317.04</v>
      </c>
      <c r="O47" s="293">
        <v>51944150.707000002</v>
      </c>
      <c r="P47" s="293">
        <v>1370911</v>
      </c>
      <c r="Q47" s="293">
        <v>2162081</v>
      </c>
      <c r="R47" s="293">
        <v>1569775.956</v>
      </c>
      <c r="S47" s="293">
        <v>11291940.777000001</v>
      </c>
      <c r="T47" s="293">
        <v>2844743</v>
      </c>
      <c r="U47" s="293">
        <v>3466979</v>
      </c>
      <c r="V47" s="293">
        <v>3385765.824</v>
      </c>
      <c r="W47" s="293">
        <v>23249121.958999999</v>
      </c>
      <c r="X47" s="293">
        <v>84599</v>
      </c>
      <c r="Y47" s="293">
        <v>2696921</v>
      </c>
      <c r="Z47" s="293">
        <v>1804381.983</v>
      </c>
      <c r="AA47" s="293">
        <v>1048928.159</v>
      </c>
      <c r="AB47" s="293">
        <v>24341</v>
      </c>
      <c r="AC47" s="293">
        <v>163118</v>
      </c>
      <c r="AD47" s="293">
        <v>1811575.57</v>
      </c>
      <c r="AE47" s="293">
        <v>1386468.449</v>
      </c>
    </row>
    <row r="48" spans="1:31" s="102" customFormat="1">
      <c r="A48" s="111" t="s">
        <v>598</v>
      </c>
      <c r="B48" s="292">
        <v>5260715</v>
      </c>
      <c r="C48" s="293">
        <v>76498362.484999999</v>
      </c>
      <c r="D48" s="292">
        <v>2872927</v>
      </c>
      <c r="E48" s="293">
        <v>4896929</v>
      </c>
      <c r="F48" s="292">
        <v>7353855.9309999999</v>
      </c>
      <c r="G48" s="293">
        <v>54990588.912</v>
      </c>
      <c r="H48" s="292">
        <v>76018</v>
      </c>
      <c r="I48" s="293">
        <v>894227</v>
      </c>
      <c r="J48" s="293">
        <v>3575834.92</v>
      </c>
      <c r="K48" s="293">
        <v>29126472.127999999</v>
      </c>
      <c r="L48" s="293">
        <v>2796909</v>
      </c>
      <c r="M48" s="293">
        <v>4002702</v>
      </c>
      <c r="N48" s="293">
        <v>3778021.0109999999</v>
      </c>
      <c r="O48" s="293">
        <v>25864116.784000002</v>
      </c>
      <c r="P48" s="293">
        <v>683047</v>
      </c>
      <c r="Q48" s="293">
        <v>1069057</v>
      </c>
      <c r="R48" s="293">
        <v>819223.53300000005</v>
      </c>
      <c r="S48" s="293">
        <v>5707149.4879999999</v>
      </c>
      <c r="T48" s="293">
        <v>1690907</v>
      </c>
      <c r="U48" s="293">
        <v>2029219</v>
      </c>
      <c r="V48" s="293">
        <v>2088328.456</v>
      </c>
      <c r="W48" s="293">
        <v>14101684.624</v>
      </c>
      <c r="X48" s="293">
        <v>56230</v>
      </c>
      <c r="Y48" s="293">
        <v>2097960</v>
      </c>
      <c r="Z48" s="293">
        <v>1406988.023</v>
      </c>
      <c r="AA48" s="293">
        <v>972766.005</v>
      </c>
      <c r="AB48" s="293">
        <v>13834</v>
      </c>
      <c r="AC48" s="293">
        <v>85733</v>
      </c>
      <c r="AD48" s="293">
        <v>961381.4</v>
      </c>
      <c r="AE48" s="293">
        <v>726173.45600000001</v>
      </c>
    </row>
    <row r="49" spans="1:31" s="102" customFormat="1">
      <c r="A49" s="111" t="s">
        <v>599</v>
      </c>
      <c r="B49" s="292">
        <v>51581502</v>
      </c>
      <c r="C49" s="293">
        <v>651036201.82599998</v>
      </c>
      <c r="D49" s="292">
        <v>26721211</v>
      </c>
      <c r="E49" s="293">
        <v>45890374</v>
      </c>
      <c r="F49" s="292">
        <v>66003737.805</v>
      </c>
      <c r="G49" s="293">
        <v>461396037.92400002</v>
      </c>
      <c r="H49" s="292">
        <v>645965</v>
      </c>
      <c r="I49" s="293">
        <v>6612989</v>
      </c>
      <c r="J49" s="293">
        <v>30066919.624000002</v>
      </c>
      <c r="K49" s="293">
        <v>232494413.90799999</v>
      </c>
      <c r="L49" s="293">
        <v>26075246</v>
      </c>
      <c r="M49" s="293">
        <v>39277385</v>
      </c>
      <c r="N49" s="293">
        <v>35936818.181000002</v>
      </c>
      <c r="O49" s="293">
        <v>228901624.016</v>
      </c>
      <c r="P49" s="293">
        <v>6980314</v>
      </c>
      <c r="Q49" s="293">
        <v>11769390</v>
      </c>
      <c r="R49" s="293">
        <v>9105530.5710000005</v>
      </c>
      <c r="S49" s="293">
        <v>59786957.700999998</v>
      </c>
      <c r="T49" s="293">
        <v>17727548</v>
      </c>
      <c r="U49" s="293">
        <v>22305737</v>
      </c>
      <c r="V49" s="293">
        <v>17741964.739999998</v>
      </c>
      <c r="W49" s="293">
        <v>114105372.353</v>
      </c>
      <c r="X49" s="293">
        <v>421506</v>
      </c>
      <c r="Y49" s="293">
        <v>14936342</v>
      </c>
      <c r="Z49" s="293">
        <v>10023982.952</v>
      </c>
      <c r="AA49" s="293">
        <v>6737496.3590000002</v>
      </c>
      <c r="AB49" s="293">
        <v>152429</v>
      </c>
      <c r="AC49" s="293">
        <v>1083458</v>
      </c>
      <c r="AD49" s="293">
        <v>12504430.705</v>
      </c>
      <c r="AE49" s="293">
        <v>9010337.4890000001</v>
      </c>
    </row>
    <row r="50" spans="1:31" s="102" customFormat="1">
      <c r="A50" s="111" t="s">
        <v>600</v>
      </c>
      <c r="B50" s="292">
        <v>8178280</v>
      </c>
      <c r="C50" s="293">
        <v>88156261.820999995</v>
      </c>
      <c r="D50" s="292">
        <v>4211660</v>
      </c>
      <c r="E50" s="293">
        <v>7137575</v>
      </c>
      <c r="F50" s="292">
        <v>8975593.8440000005</v>
      </c>
      <c r="G50" s="293">
        <v>62143829.586000003</v>
      </c>
      <c r="H50" s="292">
        <v>89449</v>
      </c>
      <c r="I50" s="293">
        <v>924671</v>
      </c>
      <c r="J50" s="293">
        <v>3769845.7629999998</v>
      </c>
      <c r="K50" s="293">
        <v>29184753.245000001</v>
      </c>
      <c r="L50" s="293">
        <v>4122211</v>
      </c>
      <c r="M50" s="293">
        <v>6212904</v>
      </c>
      <c r="N50" s="293">
        <v>5205748.0810000002</v>
      </c>
      <c r="O50" s="293">
        <v>32959076.340999998</v>
      </c>
      <c r="P50" s="293">
        <v>1045322</v>
      </c>
      <c r="Q50" s="293">
        <v>1699091</v>
      </c>
      <c r="R50" s="293">
        <v>1209708.9550000001</v>
      </c>
      <c r="S50" s="293">
        <v>7887898.0080000004</v>
      </c>
      <c r="T50" s="293">
        <v>2904731</v>
      </c>
      <c r="U50" s="293">
        <v>3651460</v>
      </c>
      <c r="V50" s="293">
        <v>2639564.6910000001</v>
      </c>
      <c r="W50" s="293">
        <v>16598617.424000001</v>
      </c>
      <c r="X50" s="293">
        <v>59808</v>
      </c>
      <c r="Y50" s="293">
        <v>2053502</v>
      </c>
      <c r="Z50" s="293">
        <v>1358117.5009999999</v>
      </c>
      <c r="AA50" s="293">
        <v>726983.89500000002</v>
      </c>
      <c r="AB50" s="293">
        <v>16567</v>
      </c>
      <c r="AC50" s="293">
        <v>106729</v>
      </c>
      <c r="AD50" s="293">
        <v>1200441.71</v>
      </c>
      <c r="AE50" s="293">
        <v>798932.90800000005</v>
      </c>
    </row>
    <row r="51" spans="1:31" s="102" customFormat="1">
      <c r="A51" s="171" t="s">
        <v>601</v>
      </c>
      <c r="B51" s="294">
        <v>11206761</v>
      </c>
      <c r="C51" s="295">
        <v>141439440.498</v>
      </c>
      <c r="D51" s="294">
        <v>5871531</v>
      </c>
      <c r="E51" s="295">
        <v>9933958</v>
      </c>
      <c r="F51" s="294">
        <v>13840678.967</v>
      </c>
      <c r="G51" s="295">
        <v>99691645.094999999</v>
      </c>
      <c r="H51" s="294">
        <v>148736</v>
      </c>
      <c r="I51" s="295">
        <v>1630379</v>
      </c>
      <c r="J51" s="295">
        <v>6391881.2640000004</v>
      </c>
      <c r="K51" s="295">
        <v>50985087.328000002</v>
      </c>
      <c r="L51" s="295">
        <v>5722795</v>
      </c>
      <c r="M51" s="295">
        <v>8303579</v>
      </c>
      <c r="N51" s="295">
        <v>7448797.7029999997</v>
      </c>
      <c r="O51" s="295">
        <v>48706557.766999997</v>
      </c>
      <c r="P51" s="295">
        <v>1495726</v>
      </c>
      <c r="Q51" s="295">
        <v>2306652</v>
      </c>
      <c r="R51" s="295">
        <v>1818100.7</v>
      </c>
      <c r="S51" s="295">
        <v>12302887.442</v>
      </c>
      <c r="T51" s="295">
        <v>3819001</v>
      </c>
      <c r="U51" s="295">
        <v>4639762</v>
      </c>
      <c r="V51" s="295">
        <v>4058007.8650000002</v>
      </c>
      <c r="W51" s="295">
        <v>26681302.311999999</v>
      </c>
      <c r="X51" s="295">
        <v>103941</v>
      </c>
      <c r="Y51" s="295">
        <v>3725663</v>
      </c>
      <c r="Z51" s="295">
        <v>2484685.2239999999</v>
      </c>
      <c r="AA51" s="295">
        <v>1648929.665</v>
      </c>
      <c r="AB51" s="295">
        <v>20503</v>
      </c>
      <c r="AC51" s="295">
        <v>134453</v>
      </c>
      <c r="AD51" s="295">
        <v>1539453.3149999999</v>
      </c>
      <c r="AE51" s="295">
        <v>1114675.9839999999</v>
      </c>
    </row>
    <row r="52" spans="1:31" s="102" customFormat="1">
      <c r="A52" s="111" t="s">
        <v>602</v>
      </c>
      <c r="B52" s="292">
        <v>14866383</v>
      </c>
      <c r="C52" s="293">
        <v>188255315.53299999</v>
      </c>
      <c r="D52" s="292">
        <v>8178849</v>
      </c>
      <c r="E52" s="293">
        <v>13265211</v>
      </c>
      <c r="F52" s="292">
        <v>18864464.263999999</v>
      </c>
      <c r="G52" s="293">
        <v>137439960.42699999</v>
      </c>
      <c r="H52" s="292">
        <v>183579</v>
      </c>
      <c r="I52" s="293">
        <v>1997818</v>
      </c>
      <c r="J52" s="293">
        <v>8378819.1909999996</v>
      </c>
      <c r="K52" s="293">
        <v>66775870.800999999</v>
      </c>
      <c r="L52" s="293">
        <v>7995270</v>
      </c>
      <c r="M52" s="293">
        <v>11267393</v>
      </c>
      <c r="N52" s="293">
        <v>10485645.073000001</v>
      </c>
      <c r="O52" s="293">
        <v>70664089.626000002</v>
      </c>
      <c r="P52" s="293">
        <v>1915254</v>
      </c>
      <c r="Q52" s="293">
        <v>3089220</v>
      </c>
      <c r="R52" s="293">
        <v>2329419.5619999999</v>
      </c>
      <c r="S52" s="293">
        <v>16098019.111</v>
      </c>
      <c r="T52" s="293">
        <v>4741192</v>
      </c>
      <c r="U52" s="293">
        <v>5727555</v>
      </c>
      <c r="V52" s="293">
        <v>4765544.2130000005</v>
      </c>
      <c r="W52" s="293">
        <v>31069028.533</v>
      </c>
      <c r="X52" s="293">
        <v>140082</v>
      </c>
      <c r="Y52" s="293">
        <v>4729126</v>
      </c>
      <c r="Z52" s="293">
        <v>3135543.6159999999</v>
      </c>
      <c r="AA52" s="293">
        <v>1849105.3049999999</v>
      </c>
      <c r="AB52" s="293">
        <v>31088</v>
      </c>
      <c r="AC52" s="293">
        <v>219474</v>
      </c>
      <c r="AD52" s="293">
        <v>2513440.61</v>
      </c>
      <c r="AE52" s="293">
        <v>1799202.1569999999</v>
      </c>
    </row>
    <row r="53" spans="1:31" s="102" customFormat="1">
      <c r="A53" s="111" t="s">
        <v>603</v>
      </c>
      <c r="B53" s="292">
        <v>9953462</v>
      </c>
      <c r="C53" s="293">
        <v>127220332.274</v>
      </c>
      <c r="D53" s="292">
        <v>5446367</v>
      </c>
      <c r="E53" s="293">
        <v>9072127</v>
      </c>
      <c r="F53" s="292">
        <v>12892543.037</v>
      </c>
      <c r="G53" s="293">
        <v>92617503.625</v>
      </c>
      <c r="H53" s="292">
        <v>153568</v>
      </c>
      <c r="I53" s="293">
        <v>1433241</v>
      </c>
      <c r="J53" s="293">
        <v>5798116.5060000001</v>
      </c>
      <c r="K53" s="293">
        <v>45326086.593000002</v>
      </c>
      <c r="L53" s="293">
        <v>5292799</v>
      </c>
      <c r="M53" s="293">
        <v>7638886</v>
      </c>
      <c r="N53" s="293">
        <v>7094426.5310000004</v>
      </c>
      <c r="O53" s="293">
        <v>47291417.031999998</v>
      </c>
      <c r="P53" s="293">
        <v>1083442</v>
      </c>
      <c r="Q53" s="293">
        <v>1831566</v>
      </c>
      <c r="R53" s="293">
        <v>1386339.9909999999</v>
      </c>
      <c r="S53" s="293">
        <v>9343865.8389999997</v>
      </c>
      <c r="T53" s="293">
        <v>3403942</v>
      </c>
      <c r="U53" s="293">
        <v>4174338</v>
      </c>
      <c r="V53" s="293">
        <v>3495370.4419999998</v>
      </c>
      <c r="W53" s="293">
        <v>22780585.734000001</v>
      </c>
      <c r="X53" s="293">
        <v>98929</v>
      </c>
      <c r="Y53" s="293">
        <v>3211152</v>
      </c>
      <c r="Z53" s="293">
        <v>2127031.7549999999</v>
      </c>
      <c r="AA53" s="293">
        <v>1358017.2560000001</v>
      </c>
      <c r="AB53" s="293">
        <v>19711</v>
      </c>
      <c r="AC53" s="293">
        <v>136087</v>
      </c>
      <c r="AD53" s="293">
        <v>1548291.66</v>
      </c>
      <c r="AE53" s="293">
        <v>1120359.82</v>
      </c>
    </row>
    <row r="54" spans="1:31" s="102" customFormat="1">
      <c r="A54" s="111" t="s">
        <v>604</v>
      </c>
      <c r="B54" s="292">
        <v>9840192</v>
      </c>
      <c r="C54" s="293">
        <v>111184372.96699999</v>
      </c>
      <c r="D54" s="292">
        <v>5191884</v>
      </c>
      <c r="E54" s="293">
        <v>8530400</v>
      </c>
      <c r="F54" s="292">
        <v>11494912.998</v>
      </c>
      <c r="G54" s="293">
        <v>78562228.192000002</v>
      </c>
      <c r="H54" s="292">
        <v>116703</v>
      </c>
      <c r="I54" s="293">
        <v>1162613</v>
      </c>
      <c r="J54" s="293">
        <v>4700185.9720000001</v>
      </c>
      <c r="K54" s="293">
        <v>36341878.956</v>
      </c>
      <c r="L54" s="293">
        <v>5075181</v>
      </c>
      <c r="M54" s="293">
        <v>7367787</v>
      </c>
      <c r="N54" s="293">
        <v>6794727.0259999996</v>
      </c>
      <c r="O54" s="293">
        <v>42220349.236000001</v>
      </c>
      <c r="P54" s="293">
        <v>1168569</v>
      </c>
      <c r="Q54" s="293">
        <v>1920966</v>
      </c>
      <c r="R54" s="293">
        <v>1452121.041</v>
      </c>
      <c r="S54" s="293">
        <v>9458861.7119999994</v>
      </c>
      <c r="T54" s="293">
        <v>3454578</v>
      </c>
      <c r="U54" s="293">
        <v>4232195</v>
      </c>
      <c r="V54" s="293">
        <v>3331236.1490000002</v>
      </c>
      <c r="W54" s="293">
        <v>20793848.868000001</v>
      </c>
      <c r="X54" s="293">
        <v>77408</v>
      </c>
      <c r="Y54" s="293">
        <v>2549784</v>
      </c>
      <c r="Z54" s="293">
        <v>1689886.94</v>
      </c>
      <c r="AA54" s="293">
        <v>1017478.599</v>
      </c>
      <c r="AB54" s="293">
        <v>25161</v>
      </c>
      <c r="AC54" s="293">
        <v>162619</v>
      </c>
      <c r="AD54" s="293">
        <v>1899554</v>
      </c>
      <c r="AE54" s="293">
        <v>1351955.5959999999</v>
      </c>
    </row>
    <row r="55" spans="1:31" s="102" customFormat="1">
      <c r="A55" s="111" t="s">
        <v>605</v>
      </c>
      <c r="B55" s="292">
        <v>12426446</v>
      </c>
      <c r="C55" s="293">
        <v>175937736.45300001</v>
      </c>
      <c r="D55" s="292">
        <v>6690406</v>
      </c>
      <c r="E55" s="293">
        <v>11391058</v>
      </c>
      <c r="F55" s="292">
        <v>17013908.844000001</v>
      </c>
      <c r="G55" s="293">
        <v>130075352.73199999</v>
      </c>
      <c r="H55" s="292">
        <v>182010</v>
      </c>
      <c r="I55" s="293">
        <v>2013598</v>
      </c>
      <c r="J55" s="293">
        <v>8073001.0300000003</v>
      </c>
      <c r="K55" s="293">
        <v>66099498.744000003</v>
      </c>
      <c r="L55" s="293">
        <v>6508396</v>
      </c>
      <c r="M55" s="293">
        <v>9377460</v>
      </c>
      <c r="N55" s="293">
        <v>8940907.8139999993</v>
      </c>
      <c r="O55" s="293">
        <v>63975853.987999998</v>
      </c>
      <c r="P55" s="293">
        <v>1634344</v>
      </c>
      <c r="Q55" s="293">
        <v>2769695</v>
      </c>
      <c r="R55" s="293">
        <v>1925249.625</v>
      </c>
      <c r="S55" s="293">
        <v>13782869.688999999</v>
      </c>
      <c r="T55" s="293">
        <v>4075218</v>
      </c>
      <c r="U55" s="293">
        <v>4864287</v>
      </c>
      <c r="V55" s="293">
        <v>4107265.6869999999</v>
      </c>
      <c r="W55" s="293">
        <v>28295718.048999999</v>
      </c>
      <c r="X55" s="293">
        <v>133739</v>
      </c>
      <c r="Y55" s="293">
        <v>4904101</v>
      </c>
      <c r="Z55" s="293">
        <v>3256629.2540000002</v>
      </c>
      <c r="AA55" s="293">
        <v>2150014.8489999999</v>
      </c>
      <c r="AB55" s="293">
        <v>26478</v>
      </c>
      <c r="AC55" s="293">
        <v>185836</v>
      </c>
      <c r="AD55" s="293">
        <v>2169009.63</v>
      </c>
      <c r="AE55" s="293">
        <v>1633781.1340000001</v>
      </c>
    </row>
    <row r="56" spans="1:31" s="102" customFormat="1">
      <c r="A56" s="171" t="s">
        <v>606</v>
      </c>
      <c r="B56" s="294">
        <v>10666939</v>
      </c>
      <c r="C56" s="295">
        <v>173018137.79899999</v>
      </c>
      <c r="D56" s="294">
        <v>5784638</v>
      </c>
      <c r="E56" s="295">
        <v>9623787</v>
      </c>
      <c r="F56" s="294">
        <v>16658900.193</v>
      </c>
      <c r="G56" s="295">
        <v>127235595.182</v>
      </c>
      <c r="H56" s="294">
        <v>183516</v>
      </c>
      <c r="I56" s="295">
        <v>1804314</v>
      </c>
      <c r="J56" s="295">
        <v>8301251.9939999999</v>
      </c>
      <c r="K56" s="295">
        <v>67915849.582000002</v>
      </c>
      <c r="L56" s="295">
        <v>5601122</v>
      </c>
      <c r="M56" s="295">
        <v>7819473</v>
      </c>
      <c r="N56" s="295">
        <v>8357648.199</v>
      </c>
      <c r="O56" s="295">
        <v>59319745.600000001</v>
      </c>
      <c r="P56" s="295">
        <v>1318502</v>
      </c>
      <c r="Q56" s="295">
        <v>2171598</v>
      </c>
      <c r="R56" s="295">
        <v>1696340.422</v>
      </c>
      <c r="S56" s="295">
        <v>12274530.609999999</v>
      </c>
      <c r="T56" s="295">
        <v>3529713</v>
      </c>
      <c r="U56" s="295">
        <v>4105515</v>
      </c>
      <c r="V56" s="295">
        <v>4211065.53</v>
      </c>
      <c r="W56" s="295">
        <v>28864302.905000001</v>
      </c>
      <c r="X56" s="295">
        <v>125700</v>
      </c>
      <c r="Y56" s="295">
        <v>4330051</v>
      </c>
      <c r="Z56" s="295">
        <v>2892968.8539999998</v>
      </c>
      <c r="AA56" s="295">
        <v>2040139.8540000001</v>
      </c>
      <c r="AB56" s="295">
        <v>34086</v>
      </c>
      <c r="AC56" s="295">
        <v>278330</v>
      </c>
      <c r="AD56" s="295">
        <v>3367707.1150000002</v>
      </c>
      <c r="AE56" s="295">
        <v>2603569.2480000001</v>
      </c>
    </row>
    <row r="57" spans="1:31" ht="19" customHeight="1">
      <c r="B57" s="5" t="s">
        <v>231</v>
      </c>
    </row>
    <row r="59" spans="1:31">
      <c r="B59" s="296"/>
    </row>
    <row r="60" spans="1:31" s="256" customFormat="1">
      <c r="A60" s="254"/>
    </row>
    <row r="61" spans="1:31" s="256" customFormat="1">
      <c r="A61" s="254"/>
    </row>
    <row r="62" spans="1:31" s="256" customFormat="1">
      <c r="A62" s="254"/>
    </row>
    <row r="63" spans="1:31" s="256" customFormat="1">
      <c r="A63" s="254"/>
    </row>
    <row r="64" spans="1:31" s="256" customFormat="1">
      <c r="A64" s="254"/>
    </row>
    <row r="65" spans="1:70" s="256" customFormat="1">
      <c r="A65" s="254"/>
      <c r="B65" s="180"/>
      <c r="C65" s="180"/>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c r="AE65" s="180"/>
      <c r="AF65" s="180"/>
      <c r="AG65" s="180"/>
      <c r="AH65" s="180"/>
      <c r="AI65" s="180"/>
      <c r="AJ65" s="180"/>
      <c r="AK65" s="180"/>
      <c r="AL65" s="180"/>
    </row>
    <row r="66" spans="1:70" s="256" customFormat="1">
      <c r="A66" s="254"/>
      <c r="B66" s="180"/>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c r="AE66" s="180"/>
      <c r="AF66" s="180"/>
      <c r="AG66" s="180"/>
      <c r="AH66" s="180"/>
      <c r="AI66" s="180"/>
      <c r="AJ66" s="180"/>
      <c r="AK66" s="180"/>
      <c r="AL66" s="180"/>
    </row>
    <row r="67" spans="1:70" s="256" customFormat="1">
      <c r="A67" s="254"/>
    </row>
    <row r="68" spans="1:70" s="256" customFormat="1">
      <c r="A68" s="254"/>
      <c r="B68" s="180"/>
      <c r="C68" s="180"/>
      <c r="D68" s="180"/>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0"/>
      <c r="AK68" s="180"/>
      <c r="AL68" s="180"/>
      <c r="AM68" s="180"/>
      <c r="AN68" s="180"/>
      <c r="AO68" s="180"/>
      <c r="AP68" s="180"/>
      <c r="AQ68" s="180"/>
      <c r="AR68" s="180"/>
      <c r="AS68" s="180"/>
      <c r="AT68" s="180"/>
      <c r="AU68" s="180"/>
      <c r="AV68" s="180"/>
      <c r="AW68" s="180"/>
      <c r="AX68" s="180"/>
      <c r="AY68" s="180"/>
      <c r="AZ68" s="180"/>
      <c r="BA68" s="180"/>
      <c r="BB68" s="180"/>
      <c r="BC68" s="180"/>
      <c r="BD68" s="180"/>
      <c r="BE68" s="180"/>
      <c r="BF68" s="180"/>
      <c r="BG68" s="180"/>
      <c r="BH68" s="180"/>
      <c r="BI68" s="180"/>
      <c r="BJ68" s="180"/>
      <c r="BK68" s="180"/>
      <c r="BL68" s="180"/>
      <c r="BM68" s="180"/>
      <c r="BN68" s="180"/>
      <c r="BO68" s="180"/>
      <c r="BP68" s="180"/>
      <c r="BQ68" s="180"/>
      <c r="BR68" s="180"/>
    </row>
    <row r="69" spans="1:70" s="256" customFormat="1">
      <c r="A69" s="254"/>
      <c r="B69" s="180"/>
      <c r="C69" s="180"/>
      <c r="D69" s="180"/>
      <c r="E69" s="180"/>
      <c r="F69" s="180"/>
      <c r="G69" s="180"/>
      <c r="H69" s="180"/>
      <c r="I69" s="180"/>
      <c r="J69" s="180"/>
      <c r="K69" s="180"/>
      <c r="L69" s="180"/>
      <c r="M69" s="180"/>
      <c r="N69" s="180"/>
      <c r="O69" s="180"/>
      <c r="P69" s="180"/>
      <c r="Q69" s="180"/>
      <c r="R69" s="180"/>
      <c r="S69" s="180"/>
      <c r="T69" s="180"/>
      <c r="U69" s="180"/>
      <c r="V69" s="180"/>
      <c r="W69" s="180"/>
      <c r="X69" s="180"/>
      <c r="Y69" s="180"/>
      <c r="Z69" s="180"/>
      <c r="AA69" s="180"/>
      <c r="AB69" s="180"/>
      <c r="AC69" s="180"/>
      <c r="AD69" s="180"/>
      <c r="AE69" s="180"/>
      <c r="AF69" s="180"/>
      <c r="AG69" s="180"/>
      <c r="AH69" s="180"/>
      <c r="AI69" s="180"/>
      <c r="AJ69" s="180"/>
      <c r="AK69" s="180"/>
      <c r="AL69" s="180"/>
      <c r="AM69" s="180"/>
      <c r="AN69" s="180"/>
      <c r="AO69" s="180"/>
      <c r="AP69" s="180"/>
      <c r="AQ69" s="180"/>
      <c r="AR69" s="180"/>
      <c r="AS69" s="180"/>
      <c r="AT69" s="180"/>
      <c r="AU69" s="180"/>
      <c r="AV69" s="180"/>
      <c r="AW69" s="180"/>
      <c r="AX69" s="180"/>
      <c r="AY69" s="180"/>
      <c r="AZ69" s="180"/>
      <c r="BA69" s="180"/>
      <c r="BB69" s="180"/>
      <c r="BC69" s="180"/>
      <c r="BD69" s="180"/>
      <c r="BE69" s="180"/>
      <c r="BF69" s="180"/>
      <c r="BG69" s="180"/>
      <c r="BH69" s="180"/>
      <c r="BI69" s="180"/>
      <c r="BJ69" s="180"/>
      <c r="BK69" s="180"/>
      <c r="BL69" s="180"/>
      <c r="BM69" s="180"/>
      <c r="BN69" s="180"/>
      <c r="BO69" s="180"/>
      <c r="BP69" s="180"/>
      <c r="BQ69" s="180"/>
      <c r="BR69" s="180"/>
    </row>
    <row r="70" spans="1:70" s="256" customFormat="1">
      <c r="A70" s="254"/>
      <c r="B70" s="180"/>
      <c r="C70" s="180"/>
      <c r="D70" s="180"/>
      <c r="E70" s="180"/>
      <c r="F70" s="180"/>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row>
  </sheetData>
  <customSheetViews>
    <customSheetView guid="{6F28069D-A7F4-41D2-AA1B-4487F97E36F1}" showPageBreaks="1" printArea="1" showRuler="0">
      <pageMargins left="0.59055118110236227" right="0" top="0.78740157480314965" bottom="0.39370078740157483" header="0.51181102362204722" footer="0.51181102362204722"/>
      <pageSetup paperSize="8" orientation="landscape" horizontalDpi="4294967292" r:id="rId1"/>
      <headerFooter alignWithMargins="0"/>
    </customSheetView>
  </customSheetViews>
  <mergeCells count="11">
    <mergeCell ref="X3:AA4"/>
    <mergeCell ref="AB3:AE4"/>
    <mergeCell ref="T3:W4"/>
    <mergeCell ref="B3:C4"/>
    <mergeCell ref="A3:A5"/>
    <mergeCell ref="L4:O4"/>
    <mergeCell ref="P3:S4"/>
    <mergeCell ref="D4:G4"/>
    <mergeCell ref="H4:K4"/>
    <mergeCell ref="D3:K3"/>
    <mergeCell ref="L3:O3"/>
  </mergeCells>
  <phoneticPr fontId="2"/>
  <pageMargins left="0.59055118110236227" right="0" top="0.59055118110236227" bottom="0.39370078740157483" header="0.51181102362204722" footer="0.51181102362204722"/>
  <pageSetup paperSize="9" scale="70" orientation="landscape" horizontalDpi="4294967292" r:id="rId2"/>
  <headerFooter alignWithMargins="0"/>
  <colBreaks count="2" manualBreakCount="2">
    <brk id="11" max="56" man="1"/>
    <brk id="23" max="5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11"/>
  <dimension ref="A1:AE57"/>
  <sheetViews>
    <sheetView zoomScale="85" zoomScaleNormal="85" workbookViewId="0">
      <pane xSplit="1" ySplit="9" topLeftCell="B10" activePane="bottomRight" state="frozen"/>
      <selection sqref="A1:R1"/>
      <selection pane="topRight" sqref="A1:R1"/>
      <selection pane="bottomLeft" sqref="A1:R1"/>
      <selection pane="bottomRight"/>
    </sheetView>
  </sheetViews>
  <sheetFormatPr defaultColWidth="9" defaultRowHeight="13"/>
  <cols>
    <col min="1" max="1" width="16.36328125" style="6" customWidth="1"/>
    <col min="2" max="3" width="16.6328125" style="5" customWidth="1"/>
    <col min="4" max="6" width="13.08984375" style="5" bestFit="1" customWidth="1"/>
    <col min="7" max="7" width="15.453125" style="5" bestFit="1" customWidth="1"/>
    <col min="8" max="8" width="10.90625" style="5" bestFit="1" customWidth="1"/>
    <col min="9" max="9" width="12" style="5" bestFit="1" customWidth="1"/>
    <col min="10" max="10" width="13.08984375" style="5" bestFit="1" customWidth="1"/>
    <col min="11" max="11" width="16.6328125" style="5" bestFit="1" customWidth="1"/>
    <col min="12" max="14" width="13.08984375" style="5" bestFit="1" customWidth="1"/>
    <col min="15" max="15" width="15.453125" style="5" customWidth="1"/>
    <col min="16" max="18" width="13.08984375" style="5" bestFit="1" customWidth="1"/>
    <col min="19" max="19" width="15.81640625" style="5" bestFit="1" customWidth="1"/>
    <col min="20" max="20" width="13.08984375" style="5" bestFit="1" customWidth="1"/>
    <col min="21" max="21" width="14.36328125" style="5" bestFit="1" customWidth="1"/>
    <col min="22" max="22" width="13.08984375" style="5" bestFit="1" customWidth="1"/>
    <col min="23" max="23" width="16.6328125" style="5" bestFit="1" customWidth="1"/>
    <col min="24" max="24" width="10.90625" style="5" bestFit="1" customWidth="1"/>
    <col min="25" max="26" width="13.08984375" style="5" bestFit="1" customWidth="1"/>
    <col min="27" max="27" width="12" style="5" bestFit="1" customWidth="1"/>
    <col min="28" max="28" width="8.6328125" style="5" bestFit="1" customWidth="1"/>
    <col min="29" max="29" width="10.90625" style="5" bestFit="1" customWidth="1"/>
    <col min="30" max="31" width="12" style="5" customWidth="1"/>
    <col min="32" max="16384" width="9" style="5"/>
  </cols>
  <sheetData>
    <row r="1" spans="1:31" ht="28.5" customHeight="1">
      <c r="B1" s="3" t="s">
        <v>352</v>
      </c>
      <c r="C1" s="3"/>
      <c r="D1" s="3"/>
      <c r="E1" s="3"/>
      <c r="F1" s="3"/>
      <c r="G1" s="3"/>
      <c r="H1" s="3"/>
      <c r="I1" s="3"/>
      <c r="J1" s="3"/>
      <c r="K1" s="269"/>
      <c r="L1" s="3" t="s">
        <v>353</v>
      </c>
      <c r="M1" s="3"/>
      <c r="N1" s="3"/>
      <c r="O1" s="3"/>
      <c r="P1" s="3"/>
      <c r="Q1" s="3"/>
      <c r="R1" s="3"/>
      <c r="S1" s="3"/>
      <c r="T1" s="3"/>
      <c r="U1" s="3"/>
      <c r="V1" s="3"/>
      <c r="W1" s="269"/>
      <c r="X1" s="3" t="s">
        <v>353</v>
      </c>
      <c r="Y1" s="3"/>
      <c r="Z1" s="3"/>
      <c r="AA1" s="3"/>
      <c r="AB1" s="3"/>
      <c r="AC1" s="3"/>
      <c r="AD1" s="3"/>
      <c r="AE1" s="269"/>
    </row>
    <row r="2" spans="1:31" ht="14.25" customHeight="1">
      <c r="A2" s="274"/>
      <c r="K2" s="8" t="s">
        <v>702</v>
      </c>
      <c r="W2" s="8" t="s">
        <v>702</v>
      </c>
      <c r="AE2" s="8" t="s">
        <v>702</v>
      </c>
    </row>
    <row r="3" spans="1:31">
      <c r="A3" s="840" t="s">
        <v>559</v>
      </c>
      <c r="B3" s="771" t="s">
        <v>519</v>
      </c>
      <c r="C3" s="771"/>
      <c r="D3" s="766" t="s">
        <v>542</v>
      </c>
      <c r="E3" s="815"/>
      <c r="F3" s="815"/>
      <c r="G3" s="815"/>
      <c r="H3" s="815"/>
      <c r="I3" s="815"/>
      <c r="J3" s="815"/>
      <c r="K3" s="767"/>
      <c r="L3" s="766" t="s">
        <v>542</v>
      </c>
      <c r="M3" s="815"/>
      <c r="N3" s="815"/>
      <c r="O3" s="815"/>
      <c r="P3" s="771" t="s">
        <v>555</v>
      </c>
      <c r="Q3" s="771"/>
      <c r="R3" s="771"/>
      <c r="S3" s="771"/>
      <c r="T3" s="771" t="s">
        <v>461</v>
      </c>
      <c r="U3" s="771"/>
      <c r="V3" s="771"/>
      <c r="W3" s="771"/>
      <c r="X3" s="771" t="s">
        <v>230</v>
      </c>
      <c r="Y3" s="771"/>
      <c r="Z3" s="771"/>
      <c r="AA3" s="771"/>
      <c r="AB3" s="771" t="s">
        <v>551</v>
      </c>
      <c r="AC3" s="771"/>
      <c r="AD3" s="771"/>
      <c r="AE3" s="771"/>
    </row>
    <row r="4" spans="1:31">
      <c r="A4" s="841"/>
      <c r="B4" s="771"/>
      <c r="C4" s="771"/>
      <c r="D4" s="771" t="s">
        <v>526</v>
      </c>
      <c r="E4" s="771"/>
      <c r="F4" s="771"/>
      <c r="G4" s="771"/>
      <c r="H4" s="771" t="s">
        <v>547</v>
      </c>
      <c r="I4" s="771"/>
      <c r="J4" s="771"/>
      <c r="K4" s="771"/>
      <c r="L4" s="771" t="s">
        <v>548</v>
      </c>
      <c r="M4" s="771"/>
      <c r="N4" s="771"/>
      <c r="O4" s="771"/>
      <c r="P4" s="771"/>
      <c r="Q4" s="771"/>
      <c r="R4" s="771"/>
      <c r="S4" s="771"/>
      <c r="T4" s="771"/>
      <c r="U4" s="771"/>
      <c r="V4" s="771"/>
      <c r="W4" s="771"/>
      <c r="X4" s="771"/>
      <c r="Y4" s="771"/>
      <c r="Z4" s="771"/>
      <c r="AA4" s="771"/>
      <c r="AB4" s="771"/>
      <c r="AC4" s="771"/>
      <c r="AD4" s="771"/>
      <c r="AE4" s="771"/>
    </row>
    <row r="5" spans="1:31">
      <c r="A5" s="772"/>
      <c r="B5" s="11" t="s">
        <v>520</v>
      </c>
      <c r="C5" s="13" t="s">
        <v>521</v>
      </c>
      <c r="D5" s="11" t="s">
        <v>520</v>
      </c>
      <c r="E5" s="99" t="s">
        <v>543</v>
      </c>
      <c r="F5" s="11" t="s">
        <v>544</v>
      </c>
      <c r="G5" s="12" t="s">
        <v>521</v>
      </c>
      <c r="H5" s="11" t="s">
        <v>520</v>
      </c>
      <c r="I5" s="13" t="s">
        <v>543</v>
      </c>
      <c r="J5" s="11" t="s">
        <v>544</v>
      </c>
      <c r="K5" s="11" t="s">
        <v>521</v>
      </c>
      <c r="L5" s="11" t="s">
        <v>520</v>
      </c>
      <c r="M5" s="13" t="s">
        <v>543</v>
      </c>
      <c r="N5" s="11" t="s">
        <v>544</v>
      </c>
      <c r="O5" s="13" t="s">
        <v>521</v>
      </c>
      <c r="P5" s="11" t="s">
        <v>520</v>
      </c>
      <c r="Q5" s="13" t="s">
        <v>543</v>
      </c>
      <c r="R5" s="11" t="s">
        <v>544</v>
      </c>
      <c r="S5" s="13" t="s">
        <v>521</v>
      </c>
      <c r="T5" s="11" t="s">
        <v>520</v>
      </c>
      <c r="U5" s="39" t="s">
        <v>549</v>
      </c>
      <c r="V5" s="11" t="s">
        <v>544</v>
      </c>
      <c r="W5" s="11" t="s">
        <v>521</v>
      </c>
      <c r="X5" s="11" t="s">
        <v>520</v>
      </c>
      <c r="Y5" s="13" t="s">
        <v>203</v>
      </c>
      <c r="Z5" s="11" t="s">
        <v>550</v>
      </c>
      <c r="AA5" s="13" t="s">
        <v>521</v>
      </c>
      <c r="AB5" s="11" t="s">
        <v>520</v>
      </c>
      <c r="AC5" s="13" t="s">
        <v>543</v>
      </c>
      <c r="AD5" s="11" t="s">
        <v>553</v>
      </c>
      <c r="AE5" s="11" t="s">
        <v>521</v>
      </c>
    </row>
    <row r="6" spans="1:31">
      <c r="A6" s="23"/>
      <c r="B6" s="276" t="s">
        <v>522</v>
      </c>
      <c r="C6" s="15" t="s">
        <v>524</v>
      </c>
      <c r="D6" s="14" t="s">
        <v>522</v>
      </c>
      <c r="E6" s="15" t="s">
        <v>545</v>
      </c>
      <c r="F6" s="16" t="s">
        <v>623</v>
      </c>
      <c r="G6" s="15" t="s">
        <v>524</v>
      </c>
      <c r="H6" s="14" t="s">
        <v>522</v>
      </c>
      <c r="I6" s="15" t="s">
        <v>545</v>
      </c>
      <c r="J6" s="14" t="s">
        <v>623</v>
      </c>
      <c r="K6" s="14" t="s">
        <v>524</v>
      </c>
      <c r="L6" s="14" t="s">
        <v>522</v>
      </c>
      <c r="M6" s="15" t="s">
        <v>545</v>
      </c>
      <c r="N6" s="14" t="s">
        <v>623</v>
      </c>
      <c r="O6" s="15" t="s">
        <v>524</v>
      </c>
      <c r="P6" s="14" t="s">
        <v>522</v>
      </c>
      <c r="Q6" s="15" t="s">
        <v>545</v>
      </c>
      <c r="R6" s="14" t="s">
        <v>623</v>
      </c>
      <c r="S6" s="15" t="s">
        <v>524</v>
      </c>
      <c r="T6" s="14" t="s">
        <v>522</v>
      </c>
      <c r="U6" s="15" t="s">
        <v>557</v>
      </c>
      <c r="V6" s="14" t="s">
        <v>623</v>
      </c>
      <c r="W6" s="14" t="s">
        <v>524</v>
      </c>
      <c r="X6" s="14" t="s">
        <v>522</v>
      </c>
      <c r="Y6" s="15" t="s">
        <v>211</v>
      </c>
      <c r="Z6" s="14" t="s">
        <v>524</v>
      </c>
      <c r="AA6" s="15" t="s">
        <v>524</v>
      </c>
      <c r="AB6" s="14" t="s">
        <v>522</v>
      </c>
      <c r="AC6" s="15" t="s">
        <v>545</v>
      </c>
      <c r="AD6" s="14" t="s">
        <v>524</v>
      </c>
      <c r="AE6" s="14" t="s">
        <v>524</v>
      </c>
    </row>
    <row r="7" spans="1:31" s="19" customFormat="1" ht="19" customHeight="1">
      <c r="A7" s="153" t="s">
        <v>703</v>
      </c>
      <c r="B7" s="291">
        <v>927117258</v>
      </c>
      <c r="C7" s="179">
        <v>10325061372.506001</v>
      </c>
      <c r="D7" s="180">
        <v>490875020</v>
      </c>
      <c r="E7" s="179">
        <v>740166472</v>
      </c>
      <c r="F7" s="179">
        <v>902117841.12699997</v>
      </c>
      <c r="G7" s="179">
        <v>7200068496.6219997</v>
      </c>
      <c r="H7" s="180">
        <v>6995471</v>
      </c>
      <c r="I7" s="179">
        <v>63883083</v>
      </c>
      <c r="J7" s="180">
        <v>356502885.21100003</v>
      </c>
      <c r="K7" s="179">
        <v>3113086886.9229999</v>
      </c>
      <c r="L7" s="180">
        <v>483879549</v>
      </c>
      <c r="M7" s="179">
        <v>676283389</v>
      </c>
      <c r="N7" s="180">
        <v>545614955.91600001</v>
      </c>
      <c r="O7" s="179">
        <v>4086981609.6989999</v>
      </c>
      <c r="P7" s="180">
        <v>131660658</v>
      </c>
      <c r="Q7" s="179">
        <v>215357656</v>
      </c>
      <c r="R7" s="180">
        <v>153719262.81600001</v>
      </c>
      <c r="S7" s="179">
        <v>1091214180.1630001</v>
      </c>
      <c r="T7" s="180">
        <v>303974254</v>
      </c>
      <c r="U7" s="179">
        <v>364973686</v>
      </c>
      <c r="V7" s="180">
        <v>268416792.29300001</v>
      </c>
      <c r="W7" s="179">
        <v>1970441468.401</v>
      </c>
      <c r="X7" s="180">
        <v>6227502</v>
      </c>
      <c r="Y7" s="179">
        <v>144191549</v>
      </c>
      <c r="Z7" s="180">
        <v>95312083.231999993</v>
      </c>
      <c r="AA7" s="179">
        <v>31282242.177000001</v>
      </c>
      <c r="AB7" s="180">
        <v>607326</v>
      </c>
      <c r="AC7" s="179">
        <v>3689749</v>
      </c>
      <c r="AD7" s="180">
        <v>43477152.115000002</v>
      </c>
      <c r="AE7" s="179">
        <v>32054985.142999999</v>
      </c>
    </row>
    <row r="8" spans="1:31" s="19" customFormat="1" ht="19" customHeight="1">
      <c r="A8" s="153" t="s">
        <v>704</v>
      </c>
      <c r="B8" s="291">
        <v>831210565</v>
      </c>
      <c r="C8" s="179">
        <v>9976647346.9890003</v>
      </c>
      <c r="D8" s="180">
        <v>434915889</v>
      </c>
      <c r="E8" s="179">
        <v>651320821</v>
      </c>
      <c r="F8" s="179">
        <v>856991476.38100004</v>
      </c>
      <c r="G8" s="179">
        <v>6874257397.8529997</v>
      </c>
      <c r="H8" s="180">
        <v>6437324</v>
      </c>
      <c r="I8" s="179">
        <v>58218793</v>
      </c>
      <c r="J8" s="180">
        <v>340971360.17199999</v>
      </c>
      <c r="K8" s="179">
        <v>2996330702.6570001</v>
      </c>
      <c r="L8" s="180">
        <v>428478565</v>
      </c>
      <c r="M8" s="179">
        <v>593102028</v>
      </c>
      <c r="N8" s="180">
        <v>516020116.20899999</v>
      </c>
      <c r="O8" s="179">
        <v>3877926695.1960001</v>
      </c>
      <c r="P8" s="180">
        <v>125313417</v>
      </c>
      <c r="Q8" s="179">
        <v>205751144</v>
      </c>
      <c r="R8" s="180">
        <v>156559128.354</v>
      </c>
      <c r="S8" s="179">
        <v>1111285775.471</v>
      </c>
      <c r="T8" s="180">
        <v>270272666</v>
      </c>
      <c r="U8" s="179">
        <v>316785804</v>
      </c>
      <c r="V8" s="180">
        <v>261209420.37599999</v>
      </c>
      <c r="W8" s="179">
        <v>1923599859.391</v>
      </c>
      <c r="X8" s="180">
        <v>5555516</v>
      </c>
      <c r="Y8" s="179">
        <v>133651367</v>
      </c>
      <c r="Z8" s="180">
        <v>88367910.099999994</v>
      </c>
      <c r="AA8" s="179">
        <v>28982387.153000001</v>
      </c>
      <c r="AB8" s="180">
        <v>708593</v>
      </c>
      <c r="AC8" s="179">
        <v>4426753</v>
      </c>
      <c r="AD8" s="180">
        <v>52199041.975000001</v>
      </c>
      <c r="AE8" s="179">
        <v>38521927.120999999</v>
      </c>
    </row>
    <row r="9" spans="1:31" s="19" customFormat="1" ht="19" customHeight="1">
      <c r="A9" s="158" t="s">
        <v>705</v>
      </c>
      <c r="B9" s="183">
        <v>896892702</v>
      </c>
      <c r="C9" s="182">
        <v>10831217613.617001</v>
      </c>
      <c r="D9" s="183">
        <v>469565873</v>
      </c>
      <c r="E9" s="182">
        <v>697430477</v>
      </c>
      <c r="F9" s="182">
        <v>942667944.78299999</v>
      </c>
      <c r="G9" s="182">
        <v>7546935974.4700003</v>
      </c>
      <c r="H9" s="183">
        <v>6604173</v>
      </c>
      <c r="I9" s="182">
        <v>58793927</v>
      </c>
      <c r="J9" s="183">
        <v>362471140.884</v>
      </c>
      <c r="K9" s="182">
        <v>3188350341.71</v>
      </c>
      <c r="L9" s="183">
        <v>462961700</v>
      </c>
      <c r="M9" s="182">
        <v>638636550</v>
      </c>
      <c r="N9" s="183">
        <v>580196803.89900005</v>
      </c>
      <c r="O9" s="182">
        <v>4358585632.7600002</v>
      </c>
      <c r="P9" s="183">
        <v>134251532</v>
      </c>
      <c r="Q9" s="182">
        <v>210687413</v>
      </c>
      <c r="R9" s="183">
        <v>164452436.164</v>
      </c>
      <c r="S9" s="182">
        <v>1167573808.2639999</v>
      </c>
      <c r="T9" s="183">
        <v>292254578</v>
      </c>
      <c r="U9" s="182">
        <v>342457266</v>
      </c>
      <c r="V9" s="183">
        <v>276583048.04299998</v>
      </c>
      <c r="W9" s="182">
        <v>2043186600.961</v>
      </c>
      <c r="X9" s="183">
        <v>5819548</v>
      </c>
      <c r="Y9" s="182">
        <v>134895874</v>
      </c>
      <c r="Z9" s="183">
        <v>89222434.532000005</v>
      </c>
      <c r="AA9" s="182">
        <v>29073635.697999999</v>
      </c>
      <c r="AB9" s="183">
        <v>820719</v>
      </c>
      <c r="AC9" s="182">
        <v>5067847</v>
      </c>
      <c r="AD9" s="183">
        <v>60188861.454999998</v>
      </c>
      <c r="AE9" s="182">
        <v>44447594.223999999</v>
      </c>
    </row>
    <row r="10" spans="1:31" s="102" customFormat="1">
      <c r="A10" s="111" t="s">
        <v>560</v>
      </c>
      <c r="B10" s="292">
        <v>32713227</v>
      </c>
      <c r="C10" s="293">
        <v>465696112.93599999</v>
      </c>
      <c r="D10" s="292">
        <v>17027187</v>
      </c>
      <c r="E10" s="293">
        <v>25209476</v>
      </c>
      <c r="F10" s="292">
        <v>40247241.763999999</v>
      </c>
      <c r="G10" s="293">
        <v>327439889.47600001</v>
      </c>
      <c r="H10" s="292">
        <v>318981</v>
      </c>
      <c r="I10" s="293">
        <v>2882921</v>
      </c>
      <c r="J10" s="293">
        <v>17616625.265000001</v>
      </c>
      <c r="K10" s="293">
        <v>156426201.56999999</v>
      </c>
      <c r="L10" s="293">
        <v>16708206</v>
      </c>
      <c r="M10" s="293">
        <v>22326555</v>
      </c>
      <c r="N10" s="293">
        <v>22630616.499000002</v>
      </c>
      <c r="O10" s="293">
        <v>171013687.90599999</v>
      </c>
      <c r="P10" s="293">
        <v>4493068</v>
      </c>
      <c r="Q10" s="293">
        <v>7850685</v>
      </c>
      <c r="R10" s="293">
        <v>6457412.057</v>
      </c>
      <c r="S10" s="293">
        <v>45936912.609999999</v>
      </c>
      <c r="T10" s="293">
        <v>11174710</v>
      </c>
      <c r="U10" s="293">
        <v>12844030</v>
      </c>
      <c r="V10" s="293">
        <v>12073555.498</v>
      </c>
      <c r="W10" s="293">
        <v>89826486.032000005</v>
      </c>
      <c r="X10" s="293">
        <v>292394</v>
      </c>
      <c r="Y10" s="293">
        <v>6647933</v>
      </c>
      <c r="Z10" s="293">
        <v>4409506.2149999999</v>
      </c>
      <c r="AA10" s="293">
        <v>1442441.6340000001</v>
      </c>
      <c r="AB10" s="293">
        <v>18262</v>
      </c>
      <c r="AC10" s="293">
        <v>115077</v>
      </c>
      <c r="AD10" s="293">
        <v>1419796.87</v>
      </c>
      <c r="AE10" s="293">
        <v>1050383.1839999999</v>
      </c>
    </row>
    <row r="11" spans="1:31" s="102" customFormat="1">
      <c r="A11" s="111" t="s">
        <v>561</v>
      </c>
      <c r="B11" s="292">
        <v>8476140</v>
      </c>
      <c r="C11" s="293">
        <v>100408491.39</v>
      </c>
      <c r="D11" s="292">
        <v>4424784</v>
      </c>
      <c r="E11" s="293">
        <v>6586965</v>
      </c>
      <c r="F11" s="292">
        <v>8484698.7929999996</v>
      </c>
      <c r="G11" s="293">
        <v>69107814.966999993</v>
      </c>
      <c r="H11" s="292">
        <v>62163</v>
      </c>
      <c r="I11" s="293">
        <v>614605</v>
      </c>
      <c r="J11" s="293">
        <v>3395097.3470000001</v>
      </c>
      <c r="K11" s="293">
        <v>30421617.342</v>
      </c>
      <c r="L11" s="293">
        <v>4362621</v>
      </c>
      <c r="M11" s="293">
        <v>5972360</v>
      </c>
      <c r="N11" s="293">
        <v>5089601.4460000005</v>
      </c>
      <c r="O11" s="293">
        <v>38686197.625</v>
      </c>
      <c r="P11" s="293">
        <v>993454</v>
      </c>
      <c r="Q11" s="293">
        <v>1674810</v>
      </c>
      <c r="R11" s="293">
        <v>1297769.574</v>
      </c>
      <c r="S11" s="293">
        <v>9216422.8550000004</v>
      </c>
      <c r="T11" s="293">
        <v>3055194</v>
      </c>
      <c r="U11" s="293">
        <v>3657842</v>
      </c>
      <c r="V11" s="293">
        <v>2917121.4679999999</v>
      </c>
      <c r="W11" s="293">
        <v>21559982.868999999</v>
      </c>
      <c r="X11" s="293">
        <v>55524</v>
      </c>
      <c r="Y11" s="293">
        <v>1439460</v>
      </c>
      <c r="Z11" s="293">
        <v>959367.80599999998</v>
      </c>
      <c r="AA11" s="293">
        <v>320520.21999999997</v>
      </c>
      <c r="AB11" s="293">
        <v>2708</v>
      </c>
      <c r="AC11" s="293">
        <v>19903</v>
      </c>
      <c r="AD11" s="293">
        <v>262540.12</v>
      </c>
      <c r="AE11" s="293">
        <v>203750.47899999999</v>
      </c>
    </row>
    <row r="12" spans="1:31" s="102" customFormat="1">
      <c r="A12" s="111" t="s">
        <v>562</v>
      </c>
      <c r="B12" s="292">
        <v>8187362</v>
      </c>
      <c r="C12" s="293">
        <v>98708101.648000002</v>
      </c>
      <c r="D12" s="292">
        <v>4226208</v>
      </c>
      <c r="E12" s="293">
        <v>6151237</v>
      </c>
      <c r="F12" s="292">
        <v>8330392.517</v>
      </c>
      <c r="G12" s="293">
        <v>67604158.357999995</v>
      </c>
      <c r="H12" s="292">
        <v>65706</v>
      </c>
      <c r="I12" s="293">
        <v>649771</v>
      </c>
      <c r="J12" s="293">
        <v>3384346.915</v>
      </c>
      <c r="K12" s="293">
        <v>29969655.397999998</v>
      </c>
      <c r="L12" s="293">
        <v>4160502</v>
      </c>
      <c r="M12" s="293">
        <v>5501466</v>
      </c>
      <c r="N12" s="293">
        <v>4946045.602</v>
      </c>
      <c r="O12" s="293">
        <v>37634502.960000001</v>
      </c>
      <c r="P12" s="293">
        <v>1092919</v>
      </c>
      <c r="Q12" s="293">
        <v>1740836</v>
      </c>
      <c r="R12" s="293">
        <v>1385704.7309999999</v>
      </c>
      <c r="S12" s="293">
        <v>9829221.0899999999</v>
      </c>
      <c r="T12" s="293">
        <v>2863725</v>
      </c>
      <c r="U12" s="293">
        <v>3315154</v>
      </c>
      <c r="V12" s="293">
        <v>2804166.8</v>
      </c>
      <c r="W12" s="293">
        <v>20674894.070999999</v>
      </c>
      <c r="X12" s="293">
        <v>58621</v>
      </c>
      <c r="Y12" s="293">
        <v>1562406</v>
      </c>
      <c r="Z12" s="293">
        <v>1040135.142</v>
      </c>
      <c r="AA12" s="293">
        <v>350621.36599999998</v>
      </c>
      <c r="AB12" s="293">
        <v>4510</v>
      </c>
      <c r="AC12" s="293">
        <v>26406</v>
      </c>
      <c r="AD12" s="293">
        <v>330481.60499999998</v>
      </c>
      <c r="AE12" s="293">
        <v>249206.76300000001</v>
      </c>
    </row>
    <row r="13" spans="1:31" s="102" customFormat="1">
      <c r="A13" s="111" t="s">
        <v>563</v>
      </c>
      <c r="B13" s="292">
        <v>17504441</v>
      </c>
      <c r="C13" s="293">
        <v>210012608.36700001</v>
      </c>
      <c r="D13" s="292">
        <v>9004485</v>
      </c>
      <c r="E13" s="293">
        <v>12764314</v>
      </c>
      <c r="F13" s="292">
        <v>18017083.048</v>
      </c>
      <c r="G13" s="293">
        <v>146083932.993</v>
      </c>
      <c r="H13" s="292">
        <v>127768</v>
      </c>
      <c r="I13" s="293">
        <v>1169469</v>
      </c>
      <c r="J13" s="293">
        <v>7268260.4170000004</v>
      </c>
      <c r="K13" s="293">
        <v>64750718.068999998</v>
      </c>
      <c r="L13" s="293">
        <v>8876717</v>
      </c>
      <c r="M13" s="293">
        <v>11594845</v>
      </c>
      <c r="N13" s="293">
        <v>10748822.630999999</v>
      </c>
      <c r="O13" s="293">
        <v>81333214.923999995</v>
      </c>
      <c r="P13" s="293">
        <v>2441081</v>
      </c>
      <c r="Q13" s="293">
        <v>3734095</v>
      </c>
      <c r="R13" s="293">
        <v>2831499.6379999998</v>
      </c>
      <c r="S13" s="293">
        <v>20139341.32</v>
      </c>
      <c r="T13" s="293">
        <v>6046280</v>
      </c>
      <c r="U13" s="293">
        <v>7006536</v>
      </c>
      <c r="V13" s="293">
        <v>5748005.0190000003</v>
      </c>
      <c r="W13" s="293">
        <v>42538892.726999998</v>
      </c>
      <c r="X13" s="293">
        <v>114590</v>
      </c>
      <c r="Y13" s="293">
        <v>2688853</v>
      </c>
      <c r="Z13" s="293">
        <v>1793665.5919999999</v>
      </c>
      <c r="AA13" s="293">
        <v>602625.82999999996</v>
      </c>
      <c r="AB13" s="293">
        <v>12595</v>
      </c>
      <c r="AC13" s="293">
        <v>75710</v>
      </c>
      <c r="AD13" s="293">
        <v>873802.58</v>
      </c>
      <c r="AE13" s="293">
        <v>647815.49699999997</v>
      </c>
    </row>
    <row r="14" spans="1:31" s="102" customFormat="1">
      <c r="A14" s="111" t="s">
        <v>564</v>
      </c>
      <c r="B14" s="292">
        <v>6736515</v>
      </c>
      <c r="C14" s="293">
        <v>81752115.186000004</v>
      </c>
      <c r="D14" s="292">
        <v>3496288</v>
      </c>
      <c r="E14" s="293">
        <v>5055365</v>
      </c>
      <c r="F14" s="292">
        <v>6763025.9850000003</v>
      </c>
      <c r="G14" s="293">
        <v>54882020.038000003</v>
      </c>
      <c r="H14" s="292">
        <v>53644</v>
      </c>
      <c r="I14" s="293">
        <v>536572</v>
      </c>
      <c r="J14" s="293">
        <v>2858744.9169999999</v>
      </c>
      <c r="K14" s="293">
        <v>25515431.719999999</v>
      </c>
      <c r="L14" s="293">
        <v>3442644</v>
      </c>
      <c r="M14" s="293">
        <v>4518793</v>
      </c>
      <c r="N14" s="293">
        <v>3904281.068</v>
      </c>
      <c r="O14" s="293">
        <v>29366588.318</v>
      </c>
      <c r="P14" s="293">
        <v>843247</v>
      </c>
      <c r="Q14" s="293">
        <v>1347976</v>
      </c>
      <c r="R14" s="293">
        <v>1137702.6540000001</v>
      </c>
      <c r="S14" s="293">
        <v>8083950.8480000002</v>
      </c>
      <c r="T14" s="293">
        <v>2394851</v>
      </c>
      <c r="U14" s="293">
        <v>2773630</v>
      </c>
      <c r="V14" s="293">
        <v>2469933.7740000002</v>
      </c>
      <c r="W14" s="293">
        <v>18399245.245999999</v>
      </c>
      <c r="X14" s="293">
        <v>48081</v>
      </c>
      <c r="Y14" s="293">
        <v>1240886</v>
      </c>
      <c r="Z14" s="293">
        <v>821145.65399999998</v>
      </c>
      <c r="AA14" s="293">
        <v>267426.78000000003</v>
      </c>
      <c r="AB14" s="293">
        <v>2129</v>
      </c>
      <c r="AC14" s="293">
        <v>13762</v>
      </c>
      <c r="AD14" s="293">
        <v>160646.32</v>
      </c>
      <c r="AE14" s="293">
        <v>119472.274</v>
      </c>
    </row>
    <row r="15" spans="1:31" s="102" customFormat="1">
      <c r="A15" s="111" t="s">
        <v>565</v>
      </c>
      <c r="B15" s="292">
        <v>8017907</v>
      </c>
      <c r="C15" s="293">
        <v>91018805.628999993</v>
      </c>
      <c r="D15" s="292">
        <v>4245630</v>
      </c>
      <c r="E15" s="293">
        <v>6144073</v>
      </c>
      <c r="F15" s="292">
        <v>7900324.96</v>
      </c>
      <c r="G15" s="293">
        <v>63432072.688000001</v>
      </c>
      <c r="H15" s="292">
        <v>58812</v>
      </c>
      <c r="I15" s="293">
        <v>576129</v>
      </c>
      <c r="J15" s="293">
        <v>3100959.5819999999</v>
      </c>
      <c r="K15" s="293">
        <v>27453420.276999999</v>
      </c>
      <c r="L15" s="293">
        <v>4186818</v>
      </c>
      <c r="M15" s="293">
        <v>5567944</v>
      </c>
      <c r="N15" s="293">
        <v>4799365.3779999996</v>
      </c>
      <c r="O15" s="293">
        <v>35978652.410999998</v>
      </c>
      <c r="P15" s="293">
        <v>1120868</v>
      </c>
      <c r="Q15" s="293">
        <v>1626535</v>
      </c>
      <c r="R15" s="293">
        <v>1274360.9410000001</v>
      </c>
      <c r="S15" s="293">
        <v>9065999.1239999998</v>
      </c>
      <c r="T15" s="293">
        <v>2646714</v>
      </c>
      <c r="U15" s="293">
        <v>3069860</v>
      </c>
      <c r="V15" s="293">
        <v>2421319.665</v>
      </c>
      <c r="W15" s="293">
        <v>17975154.925999999</v>
      </c>
      <c r="X15" s="293">
        <v>53920</v>
      </c>
      <c r="Y15" s="293">
        <v>1341443</v>
      </c>
      <c r="Z15" s="293">
        <v>894825.05299999996</v>
      </c>
      <c r="AA15" s="293">
        <v>296915.39500000002</v>
      </c>
      <c r="AB15" s="293">
        <v>4695</v>
      </c>
      <c r="AC15" s="293">
        <v>27429</v>
      </c>
      <c r="AD15" s="293">
        <v>333932.13</v>
      </c>
      <c r="AE15" s="293">
        <v>248663.49600000001</v>
      </c>
    </row>
    <row r="16" spans="1:31" s="102" customFormat="1">
      <c r="A16" s="171" t="s">
        <v>566</v>
      </c>
      <c r="B16" s="294">
        <v>12893179</v>
      </c>
      <c r="C16" s="295">
        <v>152195177.19100001</v>
      </c>
      <c r="D16" s="294">
        <v>6826588</v>
      </c>
      <c r="E16" s="295">
        <v>9810246</v>
      </c>
      <c r="F16" s="294">
        <v>13079264.568</v>
      </c>
      <c r="G16" s="295">
        <v>106064526.557</v>
      </c>
      <c r="H16" s="294">
        <v>97125</v>
      </c>
      <c r="I16" s="295">
        <v>920947</v>
      </c>
      <c r="J16" s="295">
        <v>4974566.716</v>
      </c>
      <c r="K16" s="295">
        <v>44194985.822999999</v>
      </c>
      <c r="L16" s="295">
        <v>6729463</v>
      </c>
      <c r="M16" s="295">
        <v>8889299</v>
      </c>
      <c r="N16" s="295">
        <v>8104697.852</v>
      </c>
      <c r="O16" s="295">
        <v>61869540.733999997</v>
      </c>
      <c r="P16" s="295">
        <v>1783745</v>
      </c>
      <c r="Q16" s="295">
        <v>2872465</v>
      </c>
      <c r="R16" s="295">
        <v>2103712.5580000002</v>
      </c>
      <c r="S16" s="295">
        <v>15181046.346000001</v>
      </c>
      <c r="T16" s="295">
        <v>4276116</v>
      </c>
      <c r="U16" s="295">
        <v>4961173</v>
      </c>
      <c r="V16" s="295">
        <v>4027019.7609999999</v>
      </c>
      <c r="W16" s="295">
        <v>30198732.576000001</v>
      </c>
      <c r="X16" s="295">
        <v>86806</v>
      </c>
      <c r="Y16" s="295">
        <v>2115567</v>
      </c>
      <c r="Z16" s="295">
        <v>1398397.7790000001</v>
      </c>
      <c r="AA16" s="295">
        <v>459189.84499999997</v>
      </c>
      <c r="AB16" s="295">
        <v>6730</v>
      </c>
      <c r="AC16" s="295">
        <v>33726</v>
      </c>
      <c r="AD16" s="295">
        <v>396750.95</v>
      </c>
      <c r="AE16" s="295">
        <v>291681.86700000003</v>
      </c>
    </row>
    <row r="17" spans="1:31" s="102" customFormat="1">
      <c r="A17" s="111" t="s">
        <v>567</v>
      </c>
      <c r="B17" s="292">
        <v>18685315</v>
      </c>
      <c r="C17" s="293">
        <v>213892959.80199999</v>
      </c>
      <c r="D17" s="292">
        <v>9620568</v>
      </c>
      <c r="E17" s="293">
        <v>13711302</v>
      </c>
      <c r="F17" s="292">
        <v>18017287.592999998</v>
      </c>
      <c r="G17" s="293">
        <v>142938349.04800001</v>
      </c>
      <c r="H17" s="292">
        <v>128784</v>
      </c>
      <c r="I17" s="293">
        <v>1099372</v>
      </c>
      <c r="J17" s="293">
        <v>6560113.2510000002</v>
      </c>
      <c r="K17" s="293">
        <v>57422236.365999997</v>
      </c>
      <c r="L17" s="293">
        <v>9491784</v>
      </c>
      <c r="M17" s="293">
        <v>12611930</v>
      </c>
      <c r="N17" s="293">
        <v>11457174.342</v>
      </c>
      <c r="O17" s="293">
        <v>85516112.681999996</v>
      </c>
      <c r="P17" s="293">
        <v>2817739</v>
      </c>
      <c r="Q17" s="293">
        <v>4426738</v>
      </c>
      <c r="R17" s="293">
        <v>3287316.2930000001</v>
      </c>
      <c r="S17" s="293">
        <v>23305293.888999999</v>
      </c>
      <c r="T17" s="293">
        <v>6235561</v>
      </c>
      <c r="U17" s="293">
        <v>7182135</v>
      </c>
      <c r="V17" s="293">
        <v>6292618.5640000002</v>
      </c>
      <c r="W17" s="293">
        <v>46500411.821000002</v>
      </c>
      <c r="X17" s="293">
        <v>109988</v>
      </c>
      <c r="Y17" s="293">
        <v>2433017</v>
      </c>
      <c r="Z17" s="293">
        <v>1601885.594</v>
      </c>
      <c r="AA17" s="293">
        <v>517514.37599999999</v>
      </c>
      <c r="AB17" s="293">
        <v>11447</v>
      </c>
      <c r="AC17" s="293">
        <v>70659</v>
      </c>
      <c r="AD17" s="293">
        <v>865889.67</v>
      </c>
      <c r="AE17" s="293">
        <v>631390.66799999995</v>
      </c>
    </row>
    <row r="18" spans="1:31" s="102" customFormat="1">
      <c r="A18" s="111" t="s">
        <v>568</v>
      </c>
      <c r="B18" s="292">
        <v>14051520</v>
      </c>
      <c r="C18" s="293">
        <v>170841506.868</v>
      </c>
      <c r="D18" s="292">
        <v>7567504</v>
      </c>
      <c r="E18" s="293">
        <v>11217288</v>
      </c>
      <c r="F18" s="292">
        <v>15350562.566</v>
      </c>
      <c r="G18" s="293">
        <v>123809920.698</v>
      </c>
      <c r="H18" s="292">
        <v>103361</v>
      </c>
      <c r="I18" s="293">
        <v>970927</v>
      </c>
      <c r="J18" s="293">
        <v>5824952.0980000002</v>
      </c>
      <c r="K18" s="293">
        <v>51546703.939000003</v>
      </c>
      <c r="L18" s="293">
        <v>7464143</v>
      </c>
      <c r="M18" s="293">
        <v>10246361</v>
      </c>
      <c r="N18" s="293">
        <v>9525610.4680000003</v>
      </c>
      <c r="O18" s="293">
        <v>72263216.759000003</v>
      </c>
      <c r="P18" s="293">
        <v>2048656</v>
      </c>
      <c r="Q18" s="293">
        <v>3269850</v>
      </c>
      <c r="R18" s="293">
        <v>2280022.071</v>
      </c>
      <c r="S18" s="293">
        <v>16201650.603</v>
      </c>
      <c r="T18" s="293">
        <v>4425549</v>
      </c>
      <c r="U18" s="293">
        <v>5221200</v>
      </c>
      <c r="V18" s="293">
        <v>4068585.7030000002</v>
      </c>
      <c r="W18" s="293">
        <v>29819615.388999999</v>
      </c>
      <c r="X18" s="293">
        <v>91562</v>
      </c>
      <c r="Y18" s="293">
        <v>2216247</v>
      </c>
      <c r="Z18" s="293">
        <v>1463679.42</v>
      </c>
      <c r="AA18" s="293">
        <v>472587.17</v>
      </c>
      <c r="AB18" s="293">
        <v>9811</v>
      </c>
      <c r="AC18" s="293">
        <v>60375</v>
      </c>
      <c r="AD18" s="293">
        <v>731203.79</v>
      </c>
      <c r="AE18" s="293">
        <v>537733.00800000003</v>
      </c>
    </row>
    <row r="19" spans="1:31" s="102" customFormat="1">
      <c r="A19" s="111" t="s">
        <v>569</v>
      </c>
      <c r="B19" s="292">
        <v>13114928</v>
      </c>
      <c r="C19" s="293">
        <v>159741044.96799999</v>
      </c>
      <c r="D19" s="292">
        <v>7311753</v>
      </c>
      <c r="E19" s="293">
        <v>10785650</v>
      </c>
      <c r="F19" s="292">
        <v>14398497.566</v>
      </c>
      <c r="G19" s="293">
        <v>115690085.398</v>
      </c>
      <c r="H19" s="292">
        <v>99322</v>
      </c>
      <c r="I19" s="293">
        <v>922849</v>
      </c>
      <c r="J19" s="293">
        <v>5454220.5</v>
      </c>
      <c r="K19" s="293">
        <v>48364592.648000002</v>
      </c>
      <c r="L19" s="293">
        <v>7212431</v>
      </c>
      <c r="M19" s="293">
        <v>9862801</v>
      </c>
      <c r="N19" s="293">
        <v>8944277.0659999996</v>
      </c>
      <c r="O19" s="293">
        <v>67325492.75</v>
      </c>
      <c r="P19" s="293">
        <v>1988895</v>
      </c>
      <c r="Q19" s="293">
        <v>3200606</v>
      </c>
      <c r="R19" s="293">
        <v>2211266.764</v>
      </c>
      <c r="S19" s="293">
        <v>15692428.373</v>
      </c>
      <c r="T19" s="293">
        <v>3805040</v>
      </c>
      <c r="U19" s="293">
        <v>4492065</v>
      </c>
      <c r="V19" s="293">
        <v>3683406.588</v>
      </c>
      <c r="W19" s="293">
        <v>27313194.592999998</v>
      </c>
      <c r="X19" s="293">
        <v>89683</v>
      </c>
      <c r="Y19" s="293">
        <v>2184460</v>
      </c>
      <c r="Z19" s="293">
        <v>1450614.5930000001</v>
      </c>
      <c r="AA19" s="293">
        <v>478310.72899999999</v>
      </c>
      <c r="AB19" s="293">
        <v>9240</v>
      </c>
      <c r="AC19" s="293">
        <v>65908</v>
      </c>
      <c r="AD19" s="293">
        <v>777594.94</v>
      </c>
      <c r="AE19" s="293">
        <v>567025.875</v>
      </c>
    </row>
    <row r="20" spans="1:31" s="102" customFormat="1">
      <c r="A20" s="111" t="s">
        <v>570</v>
      </c>
      <c r="B20" s="292">
        <v>48698921</v>
      </c>
      <c r="C20" s="293">
        <v>527631436.85699999</v>
      </c>
      <c r="D20" s="292">
        <v>24661486</v>
      </c>
      <c r="E20" s="293">
        <v>36241777</v>
      </c>
      <c r="F20" s="292">
        <v>44873625.634000003</v>
      </c>
      <c r="G20" s="293">
        <v>355519756.54799998</v>
      </c>
      <c r="H20" s="292">
        <v>296859</v>
      </c>
      <c r="I20" s="293">
        <v>2602992</v>
      </c>
      <c r="J20" s="293">
        <v>16095573.427999999</v>
      </c>
      <c r="K20" s="293">
        <v>140760870.35600001</v>
      </c>
      <c r="L20" s="293">
        <v>24364627</v>
      </c>
      <c r="M20" s="293">
        <v>33638785</v>
      </c>
      <c r="N20" s="293">
        <v>28778052.206</v>
      </c>
      <c r="O20" s="293">
        <v>214758886.192</v>
      </c>
      <c r="P20" s="293">
        <v>7650997</v>
      </c>
      <c r="Q20" s="293">
        <v>11978784</v>
      </c>
      <c r="R20" s="293">
        <v>8567020.9140000008</v>
      </c>
      <c r="S20" s="293">
        <v>60634512.682999998</v>
      </c>
      <c r="T20" s="293">
        <v>16343989</v>
      </c>
      <c r="U20" s="293">
        <v>18982105</v>
      </c>
      <c r="V20" s="293">
        <v>14712240.039999999</v>
      </c>
      <c r="W20" s="293">
        <v>107924553.66599999</v>
      </c>
      <c r="X20" s="293">
        <v>254021</v>
      </c>
      <c r="Y20" s="293">
        <v>5882104</v>
      </c>
      <c r="Z20" s="293">
        <v>3865755.53</v>
      </c>
      <c r="AA20" s="293">
        <v>1224208.2520000001</v>
      </c>
      <c r="AB20" s="293">
        <v>42449</v>
      </c>
      <c r="AC20" s="293">
        <v>263267</v>
      </c>
      <c r="AD20" s="293">
        <v>3151599.14</v>
      </c>
      <c r="AE20" s="293">
        <v>2328405.7080000001</v>
      </c>
    </row>
    <row r="21" spans="1:31" s="102" customFormat="1">
      <c r="A21" s="171" t="s">
        <v>571</v>
      </c>
      <c r="B21" s="294">
        <v>41523257</v>
      </c>
      <c r="C21" s="295">
        <v>485341043.05599999</v>
      </c>
      <c r="D21" s="294">
        <v>20934574</v>
      </c>
      <c r="E21" s="295">
        <v>30690575</v>
      </c>
      <c r="F21" s="294">
        <v>41518435.465999998</v>
      </c>
      <c r="G21" s="295">
        <v>330710115.37699997</v>
      </c>
      <c r="H21" s="294">
        <v>283884</v>
      </c>
      <c r="I21" s="295">
        <v>2480569</v>
      </c>
      <c r="J21" s="295">
        <v>15832207.889</v>
      </c>
      <c r="K21" s="295">
        <v>138421874.59099999</v>
      </c>
      <c r="L21" s="295">
        <v>20650690</v>
      </c>
      <c r="M21" s="295">
        <v>28210006</v>
      </c>
      <c r="N21" s="295">
        <v>25686227.577</v>
      </c>
      <c r="O21" s="295">
        <v>192288240.78600001</v>
      </c>
      <c r="P21" s="295">
        <v>6717704</v>
      </c>
      <c r="Q21" s="295">
        <v>10363387</v>
      </c>
      <c r="R21" s="295">
        <v>7967583.534</v>
      </c>
      <c r="S21" s="295">
        <v>56510475.906999998</v>
      </c>
      <c r="T21" s="295">
        <v>13838908</v>
      </c>
      <c r="U21" s="295">
        <v>15812916</v>
      </c>
      <c r="V21" s="295">
        <v>13008605.089</v>
      </c>
      <c r="W21" s="295">
        <v>95316327.674999997</v>
      </c>
      <c r="X21" s="295">
        <v>251009</v>
      </c>
      <c r="Y21" s="295">
        <v>5612132</v>
      </c>
      <c r="Z21" s="295">
        <v>3692880.517</v>
      </c>
      <c r="AA21" s="295">
        <v>1168819.5889999999</v>
      </c>
      <c r="AB21" s="295">
        <v>32071</v>
      </c>
      <c r="AC21" s="295">
        <v>188206</v>
      </c>
      <c r="AD21" s="295">
        <v>2213771.64</v>
      </c>
      <c r="AE21" s="295">
        <v>1635304.5079999999</v>
      </c>
    </row>
    <row r="22" spans="1:31" s="102" customFormat="1">
      <c r="A22" s="111" t="s">
        <v>572</v>
      </c>
      <c r="B22" s="292">
        <v>116913349</v>
      </c>
      <c r="C22" s="293">
        <v>1417754615.3380001</v>
      </c>
      <c r="D22" s="292">
        <v>60343106</v>
      </c>
      <c r="E22" s="293">
        <v>88219463</v>
      </c>
      <c r="F22" s="292">
        <v>125208553.05</v>
      </c>
      <c r="G22" s="293">
        <v>992840393.38699996</v>
      </c>
      <c r="H22" s="292">
        <v>738971</v>
      </c>
      <c r="I22" s="293">
        <v>6082353</v>
      </c>
      <c r="J22" s="293">
        <v>44789081.392999999</v>
      </c>
      <c r="K22" s="293">
        <v>389758321.54500002</v>
      </c>
      <c r="L22" s="293">
        <v>59604135</v>
      </c>
      <c r="M22" s="293">
        <v>82137110</v>
      </c>
      <c r="N22" s="293">
        <v>80419471.657000005</v>
      </c>
      <c r="O22" s="293">
        <v>603082071.84200001</v>
      </c>
      <c r="P22" s="293">
        <v>17384782</v>
      </c>
      <c r="Q22" s="293">
        <v>27266423</v>
      </c>
      <c r="R22" s="293">
        <v>20854469.272999998</v>
      </c>
      <c r="S22" s="293">
        <v>147750389.80199999</v>
      </c>
      <c r="T22" s="293">
        <v>39059546</v>
      </c>
      <c r="U22" s="293">
        <v>45493944</v>
      </c>
      <c r="V22" s="293">
        <v>36534707.359999999</v>
      </c>
      <c r="W22" s="293">
        <v>267969601.34999999</v>
      </c>
      <c r="X22" s="293">
        <v>656929</v>
      </c>
      <c r="Y22" s="293">
        <v>13715585</v>
      </c>
      <c r="Z22" s="293">
        <v>9062828.1779999994</v>
      </c>
      <c r="AA22" s="293">
        <v>2906719.7</v>
      </c>
      <c r="AB22" s="293">
        <v>125915</v>
      </c>
      <c r="AC22" s="293">
        <v>726771</v>
      </c>
      <c r="AD22" s="293">
        <v>8535980.8699999992</v>
      </c>
      <c r="AE22" s="293">
        <v>6287511.0990000004</v>
      </c>
    </row>
    <row r="23" spans="1:31" s="102" customFormat="1">
      <c r="A23" s="111" t="s">
        <v>573</v>
      </c>
      <c r="B23" s="292">
        <v>68490945</v>
      </c>
      <c r="C23" s="293">
        <v>757431267.99100006</v>
      </c>
      <c r="D23" s="292">
        <v>34469156</v>
      </c>
      <c r="E23" s="293">
        <v>50459252</v>
      </c>
      <c r="F23" s="292">
        <v>63724261.667000003</v>
      </c>
      <c r="G23" s="293">
        <v>503241220.472</v>
      </c>
      <c r="H23" s="292">
        <v>414189</v>
      </c>
      <c r="I23" s="293">
        <v>3441499</v>
      </c>
      <c r="J23" s="293">
        <v>23397828.149</v>
      </c>
      <c r="K23" s="293">
        <v>203020580.176</v>
      </c>
      <c r="L23" s="293">
        <v>34054967</v>
      </c>
      <c r="M23" s="293">
        <v>47017753</v>
      </c>
      <c r="N23" s="293">
        <v>40326433.517999999</v>
      </c>
      <c r="O23" s="293">
        <v>300220640.296</v>
      </c>
      <c r="P23" s="293">
        <v>9852656</v>
      </c>
      <c r="Q23" s="293">
        <v>15533329</v>
      </c>
      <c r="R23" s="293">
        <v>12423375.297</v>
      </c>
      <c r="S23" s="293">
        <v>88092312.113999993</v>
      </c>
      <c r="T23" s="293">
        <v>24111948</v>
      </c>
      <c r="U23" s="293">
        <v>27865934</v>
      </c>
      <c r="V23" s="293">
        <v>22042595.333000001</v>
      </c>
      <c r="W23" s="293">
        <v>161364729.53299999</v>
      </c>
      <c r="X23" s="293">
        <v>360213</v>
      </c>
      <c r="Y23" s="293">
        <v>7741542</v>
      </c>
      <c r="Z23" s="293">
        <v>5111479.1449999996</v>
      </c>
      <c r="AA23" s="293">
        <v>1630672.432</v>
      </c>
      <c r="AB23" s="293">
        <v>57185</v>
      </c>
      <c r="AC23" s="293">
        <v>347854</v>
      </c>
      <c r="AD23" s="293">
        <v>4178441.27</v>
      </c>
      <c r="AE23" s="293">
        <v>3102333.44</v>
      </c>
    </row>
    <row r="24" spans="1:31" s="102" customFormat="1">
      <c r="A24" s="111" t="s">
        <v>574</v>
      </c>
      <c r="B24" s="292">
        <v>15108130</v>
      </c>
      <c r="C24" s="293">
        <v>172684422.41499999</v>
      </c>
      <c r="D24" s="292">
        <v>7733956</v>
      </c>
      <c r="E24" s="293">
        <v>10989796</v>
      </c>
      <c r="F24" s="292">
        <v>14543561.286</v>
      </c>
      <c r="G24" s="293">
        <v>117719694.92299999</v>
      </c>
      <c r="H24" s="292">
        <v>109360</v>
      </c>
      <c r="I24" s="293">
        <v>1028812</v>
      </c>
      <c r="J24" s="293">
        <v>5652996.443</v>
      </c>
      <c r="K24" s="293">
        <v>50295669.384999998</v>
      </c>
      <c r="L24" s="293">
        <v>7624596</v>
      </c>
      <c r="M24" s="293">
        <v>9960984</v>
      </c>
      <c r="N24" s="293">
        <v>8890564.8430000003</v>
      </c>
      <c r="O24" s="293">
        <v>67424025.538000003</v>
      </c>
      <c r="P24" s="293">
        <v>2113246</v>
      </c>
      <c r="Q24" s="293">
        <v>3281542</v>
      </c>
      <c r="R24" s="293">
        <v>2572400.608</v>
      </c>
      <c r="S24" s="293">
        <v>18275629.719000001</v>
      </c>
      <c r="T24" s="293">
        <v>5250910</v>
      </c>
      <c r="U24" s="293">
        <v>6093416</v>
      </c>
      <c r="V24" s="293">
        <v>4827511.2249999996</v>
      </c>
      <c r="W24" s="293">
        <v>35710437.32</v>
      </c>
      <c r="X24" s="293">
        <v>96225</v>
      </c>
      <c r="Y24" s="293">
        <v>2405916</v>
      </c>
      <c r="Z24" s="293">
        <v>1591018.2420000001</v>
      </c>
      <c r="AA24" s="293">
        <v>529277.49</v>
      </c>
      <c r="AB24" s="293">
        <v>10018</v>
      </c>
      <c r="AC24" s="293">
        <v>52517</v>
      </c>
      <c r="AD24" s="293">
        <v>614691.73</v>
      </c>
      <c r="AE24" s="293">
        <v>449382.96299999999</v>
      </c>
    </row>
    <row r="25" spans="1:31" s="102" customFormat="1">
      <c r="A25" s="111" t="s">
        <v>575</v>
      </c>
      <c r="B25" s="292">
        <v>6862874</v>
      </c>
      <c r="C25" s="293">
        <v>85529775.546000004</v>
      </c>
      <c r="D25" s="292">
        <v>3753751</v>
      </c>
      <c r="E25" s="293">
        <v>5436912</v>
      </c>
      <c r="F25" s="292">
        <v>7557660.773</v>
      </c>
      <c r="G25" s="293">
        <v>60994574.961999997</v>
      </c>
      <c r="H25" s="292">
        <v>61013</v>
      </c>
      <c r="I25" s="293">
        <v>537140</v>
      </c>
      <c r="J25" s="293">
        <v>3075218.298</v>
      </c>
      <c r="K25" s="293">
        <v>27202607.822000001</v>
      </c>
      <c r="L25" s="293">
        <v>3692738</v>
      </c>
      <c r="M25" s="293">
        <v>4899772</v>
      </c>
      <c r="N25" s="293">
        <v>4482442.4749999996</v>
      </c>
      <c r="O25" s="293">
        <v>33791967.140000001</v>
      </c>
      <c r="P25" s="293">
        <v>1067597</v>
      </c>
      <c r="Q25" s="293">
        <v>1611311</v>
      </c>
      <c r="R25" s="293">
        <v>1210898.0379999999</v>
      </c>
      <c r="S25" s="293">
        <v>8613980.9169999994</v>
      </c>
      <c r="T25" s="293">
        <v>2037128</v>
      </c>
      <c r="U25" s="293">
        <v>2347995</v>
      </c>
      <c r="V25" s="293">
        <v>2081150.6810000001</v>
      </c>
      <c r="W25" s="293">
        <v>15436077.933</v>
      </c>
      <c r="X25" s="293">
        <v>52409</v>
      </c>
      <c r="Y25" s="293">
        <v>1189203</v>
      </c>
      <c r="Z25" s="293">
        <v>791755.50300000003</v>
      </c>
      <c r="AA25" s="293">
        <v>262177.23300000001</v>
      </c>
      <c r="AB25" s="293">
        <v>4398</v>
      </c>
      <c r="AC25" s="293">
        <v>23630</v>
      </c>
      <c r="AD25" s="293">
        <v>303508.25</v>
      </c>
      <c r="AE25" s="293">
        <v>222964.50099999999</v>
      </c>
    </row>
    <row r="26" spans="1:31" s="102" customFormat="1">
      <c r="A26" s="171" t="s">
        <v>576</v>
      </c>
      <c r="B26" s="294">
        <v>7348321</v>
      </c>
      <c r="C26" s="295">
        <v>98648080.641000003</v>
      </c>
      <c r="D26" s="294">
        <v>4094635</v>
      </c>
      <c r="E26" s="295">
        <v>6176338</v>
      </c>
      <c r="F26" s="294">
        <v>8823301.9749999996</v>
      </c>
      <c r="G26" s="295">
        <v>71363390.731999993</v>
      </c>
      <c r="H26" s="294">
        <v>69580</v>
      </c>
      <c r="I26" s="295">
        <v>662390</v>
      </c>
      <c r="J26" s="295">
        <v>3590773.2629999998</v>
      </c>
      <c r="K26" s="295">
        <v>31757422.409000002</v>
      </c>
      <c r="L26" s="295">
        <v>4025055</v>
      </c>
      <c r="M26" s="295">
        <v>5513948</v>
      </c>
      <c r="N26" s="295">
        <v>5232528.7120000003</v>
      </c>
      <c r="O26" s="295">
        <v>39605968.322999999</v>
      </c>
      <c r="P26" s="295">
        <v>1049379</v>
      </c>
      <c r="Q26" s="295">
        <v>1662018</v>
      </c>
      <c r="R26" s="295">
        <v>1258483.9110000001</v>
      </c>
      <c r="S26" s="295">
        <v>8933023.5869999994</v>
      </c>
      <c r="T26" s="295">
        <v>2196487</v>
      </c>
      <c r="U26" s="295">
        <v>2546245</v>
      </c>
      <c r="V26" s="295">
        <v>2356899.4019999998</v>
      </c>
      <c r="W26" s="295">
        <v>17555272.317000002</v>
      </c>
      <c r="X26" s="295">
        <v>60183</v>
      </c>
      <c r="Y26" s="295">
        <v>1531905</v>
      </c>
      <c r="Z26" s="295">
        <v>1015669.498</v>
      </c>
      <c r="AA26" s="295">
        <v>333403.266</v>
      </c>
      <c r="AB26" s="295">
        <v>7820</v>
      </c>
      <c r="AC26" s="295">
        <v>48228</v>
      </c>
      <c r="AD26" s="295">
        <v>607387.56000000006</v>
      </c>
      <c r="AE26" s="295">
        <v>462990.739</v>
      </c>
    </row>
    <row r="27" spans="1:31" s="102" customFormat="1">
      <c r="A27" s="111" t="s">
        <v>577</v>
      </c>
      <c r="B27" s="292">
        <v>4957198</v>
      </c>
      <c r="C27" s="293">
        <v>67753650.623999998</v>
      </c>
      <c r="D27" s="292">
        <v>2899432</v>
      </c>
      <c r="E27" s="293">
        <v>4378949</v>
      </c>
      <c r="F27" s="292">
        <v>6244811.1050000004</v>
      </c>
      <c r="G27" s="293">
        <v>50597283.450000003</v>
      </c>
      <c r="H27" s="292">
        <v>49134</v>
      </c>
      <c r="I27" s="293">
        <v>476706</v>
      </c>
      <c r="J27" s="293">
        <v>2562325.9720000001</v>
      </c>
      <c r="K27" s="293">
        <v>22740945.545000002</v>
      </c>
      <c r="L27" s="293">
        <v>2850298</v>
      </c>
      <c r="M27" s="293">
        <v>3902243</v>
      </c>
      <c r="N27" s="293">
        <v>3682485.1329999999</v>
      </c>
      <c r="O27" s="293">
        <v>27856337.905000001</v>
      </c>
      <c r="P27" s="293">
        <v>709494</v>
      </c>
      <c r="Q27" s="293">
        <v>1116192</v>
      </c>
      <c r="R27" s="293">
        <v>867242.076</v>
      </c>
      <c r="S27" s="293">
        <v>6157058.4730000002</v>
      </c>
      <c r="T27" s="293">
        <v>1340623</v>
      </c>
      <c r="U27" s="293">
        <v>1585641</v>
      </c>
      <c r="V27" s="293">
        <v>1401808.2949999999</v>
      </c>
      <c r="W27" s="293">
        <v>10413897.791999999</v>
      </c>
      <c r="X27" s="293">
        <v>44904</v>
      </c>
      <c r="Y27" s="293">
        <v>1124524</v>
      </c>
      <c r="Z27" s="293">
        <v>741914.07299999997</v>
      </c>
      <c r="AA27" s="293">
        <v>240276.08900000001</v>
      </c>
      <c r="AB27" s="293">
        <v>7649</v>
      </c>
      <c r="AC27" s="293">
        <v>40152</v>
      </c>
      <c r="AD27" s="293">
        <v>471567.29</v>
      </c>
      <c r="AE27" s="293">
        <v>345134.82</v>
      </c>
    </row>
    <row r="28" spans="1:31" s="102" customFormat="1">
      <c r="A28" s="111" t="s">
        <v>578</v>
      </c>
      <c r="B28" s="292">
        <v>5635952</v>
      </c>
      <c r="C28" s="293">
        <v>62825267.640000001</v>
      </c>
      <c r="D28" s="292">
        <v>2920168</v>
      </c>
      <c r="E28" s="293">
        <v>4352364</v>
      </c>
      <c r="F28" s="292">
        <v>5376229.8619999997</v>
      </c>
      <c r="G28" s="293">
        <v>43191982.865000002</v>
      </c>
      <c r="H28" s="292">
        <v>41777</v>
      </c>
      <c r="I28" s="293">
        <v>393070</v>
      </c>
      <c r="J28" s="293">
        <v>2102440.0359999998</v>
      </c>
      <c r="K28" s="293">
        <v>18498830.25</v>
      </c>
      <c r="L28" s="293">
        <v>2878391</v>
      </c>
      <c r="M28" s="293">
        <v>3959294</v>
      </c>
      <c r="N28" s="293">
        <v>3273789.8259999999</v>
      </c>
      <c r="O28" s="293">
        <v>24693152.614999998</v>
      </c>
      <c r="P28" s="293">
        <v>816295</v>
      </c>
      <c r="Q28" s="293">
        <v>1282067</v>
      </c>
      <c r="R28" s="293">
        <v>958263.34199999995</v>
      </c>
      <c r="S28" s="293">
        <v>6796290.5889999997</v>
      </c>
      <c r="T28" s="293">
        <v>1895062</v>
      </c>
      <c r="U28" s="293">
        <v>2202221</v>
      </c>
      <c r="V28" s="293">
        <v>1696576.8330000001</v>
      </c>
      <c r="W28" s="293">
        <v>12438444.42</v>
      </c>
      <c r="X28" s="293">
        <v>36941</v>
      </c>
      <c r="Y28" s="293">
        <v>908778</v>
      </c>
      <c r="Z28" s="293">
        <v>601050.44299999997</v>
      </c>
      <c r="AA28" s="293">
        <v>193523.913</v>
      </c>
      <c r="AB28" s="293">
        <v>4427</v>
      </c>
      <c r="AC28" s="293">
        <v>22533</v>
      </c>
      <c r="AD28" s="293">
        <v>276462.15000000002</v>
      </c>
      <c r="AE28" s="293">
        <v>205025.853</v>
      </c>
    </row>
    <row r="29" spans="1:31" s="102" customFormat="1">
      <c r="A29" s="111" t="s">
        <v>579</v>
      </c>
      <c r="B29" s="292">
        <v>13041248</v>
      </c>
      <c r="C29" s="293">
        <v>160665490.63499999</v>
      </c>
      <c r="D29" s="292">
        <v>6889307</v>
      </c>
      <c r="E29" s="293">
        <v>9913867</v>
      </c>
      <c r="F29" s="292">
        <v>13821528.731000001</v>
      </c>
      <c r="G29" s="293">
        <v>112044938.979</v>
      </c>
      <c r="H29" s="292">
        <v>101355</v>
      </c>
      <c r="I29" s="293">
        <v>951961</v>
      </c>
      <c r="J29" s="293">
        <v>5687314.6969999997</v>
      </c>
      <c r="K29" s="293">
        <v>50545201.119999997</v>
      </c>
      <c r="L29" s="293">
        <v>6787952</v>
      </c>
      <c r="M29" s="293">
        <v>8961906</v>
      </c>
      <c r="N29" s="293">
        <v>8134214.034</v>
      </c>
      <c r="O29" s="293">
        <v>61499737.858999997</v>
      </c>
      <c r="P29" s="293">
        <v>1957451</v>
      </c>
      <c r="Q29" s="293">
        <v>2961171</v>
      </c>
      <c r="R29" s="293">
        <v>2261628.0720000002</v>
      </c>
      <c r="S29" s="293">
        <v>16041600.506999999</v>
      </c>
      <c r="T29" s="293">
        <v>4186080</v>
      </c>
      <c r="U29" s="293">
        <v>4760654</v>
      </c>
      <c r="V29" s="293">
        <v>4264737.7939999998</v>
      </c>
      <c r="W29" s="293">
        <v>31704645.741</v>
      </c>
      <c r="X29" s="293">
        <v>94071</v>
      </c>
      <c r="Y29" s="293">
        <v>2248015</v>
      </c>
      <c r="Z29" s="293">
        <v>1493027.03</v>
      </c>
      <c r="AA29" s="293">
        <v>494490.03</v>
      </c>
      <c r="AB29" s="293">
        <v>8410</v>
      </c>
      <c r="AC29" s="293">
        <v>42042</v>
      </c>
      <c r="AD29" s="293">
        <v>519684.14</v>
      </c>
      <c r="AE29" s="293">
        <v>379815.37800000003</v>
      </c>
    </row>
    <row r="30" spans="1:31" s="102" customFormat="1">
      <c r="A30" s="111" t="s">
        <v>580</v>
      </c>
      <c r="B30" s="292">
        <v>14220544</v>
      </c>
      <c r="C30" s="293">
        <v>160484445.046</v>
      </c>
      <c r="D30" s="292">
        <v>7430814</v>
      </c>
      <c r="E30" s="293">
        <v>11206450</v>
      </c>
      <c r="F30" s="292">
        <v>13950514.865</v>
      </c>
      <c r="G30" s="293">
        <v>110616415.155</v>
      </c>
      <c r="H30" s="292">
        <v>100434</v>
      </c>
      <c r="I30" s="293">
        <v>850899</v>
      </c>
      <c r="J30" s="293">
        <v>5068818.8959999997</v>
      </c>
      <c r="K30" s="293">
        <v>44020015.954000004</v>
      </c>
      <c r="L30" s="293">
        <v>7330380</v>
      </c>
      <c r="M30" s="293">
        <v>10355551</v>
      </c>
      <c r="N30" s="293">
        <v>8881695.9690000005</v>
      </c>
      <c r="O30" s="293">
        <v>66596399.200999998</v>
      </c>
      <c r="P30" s="293">
        <v>2410337</v>
      </c>
      <c r="Q30" s="293">
        <v>3483346</v>
      </c>
      <c r="R30" s="293">
        <v>2744323.8110000002</v>
      </c>
      <c r="S30" s="293">
        <v>19502977.567000002</v>
      </c>
      <c r="T30" s="293">
        <v>4367396</v>
      </c>
      <c r="U30" s="293">
        <v>5177077</v>
      </c>
      <c r="V30" s="293">
        <v>3967327.534</v>
      </c>
      <c r="W30" s="293">
        <v>29198354.721999999</v>
      </c>
      <c r="X30" s="293">
        <v>83978</v>
      </c>
      <c r="Y30" s="293">
        <v>1927776</v>
      </c>
      <c r="Z30" s="293">
        <v>1273927.1610000001</v>
      </c>
      <c r="AA30" s="293">
        <v>417379.495</v>
      </c>
      <c r="AB30" s="293">
        <v>11997</v>
      </c>
      <c r="AC30" s="293">
        <v>83670</v>
      </c>
      <c r="AD30" s="293">
        <v>1005487.7</v>
      </c>
      <c r="AE30" s="293">
        <v>749318.10699999996</v>
      </c>
    </row>
    <row r="31" spans="1:31" s="102" customFormat="1">
      <c r="A31" s="171" t="s">
        <v>581</v>
      </c>
      <c r="B31" s="294">
        <v>25935775</v>
      </c>
      <c r="C31" s="295">
        <v>302071349.87</v>
      </c>
      <c r="D31" s="294">
        <v>13572485</v>
      </c>
      <c r="E31" s="295">
        <v>19937561</v>
      </c>
      <c r="F31" s="294">
        <v>26781185.666999999</v>
      </c>
      <c r="G31" s="295">
        <v>214175820.692</v>
      </c>
      <c r="H31" s="294">
        <v>175553</v>
      </c>
      <c r="I31" s="295">
        <v>1595582</v>
      </c>
      <c r="J31" s="295">
        <v>9895671.4989999998</v>
      </c>
      <c r="K31" s="295">
        <v>86562960.517000005</v>
      </c>
      <c r="L31" s="295">
        <v>13396932</v>
      </c>
      <c r="M31" s="295">
        <v>18341979</v>
      </c>
      <c r="N31" s="295">
        <v>16885514.168000001</v>
      </c>
      <c r="O31" s="295">
        <v>127612860.175</v>
      </c>
      <c r="P31" s="295">
        <v>3726068</v>
      </c>
      <c r="Q31" s="295">
        <v>5716643</v>
      </c>
      <c r="R31" s="295">
        <v>4254131.4419999998</v>
      </c>
      <c r="S31" s="295">
        <v>30149242.730999999</v>
      </c>
      <c r="T31" s="295">
        <v>8622883</v>
      </c>
      <c r="U31" s="295">
        <v>10022654</v>
      </c>
      <c r="V31" s="295">
        <v>7691175.7070000004</v>
      </c>
      <c r="W31" s="295">
        <v>56208872.328000002</v>
      </c>
      <c r="X31" s="295">
        <v>156858</v>
      </c>
      <c r="Y31" s="295">
        <v>3652108</v>
      </c>
      <c r="Z31" s="295">
        <v>2411542.5440000002</v>
      </c>
      <c r="AA31" s="295">
        <v>772795.65</v>
      </c>
      <c r="AB31" s="295">
        <v>14339</v>
      </c>
      <c r="AC31" s="295">
        <v>84130</v>
      </c>
      <c r="AD31" s="295">
        <v>1032000</v>
      </c>
      <c r="AE31" s="295">
        <v>764618.46900000004</v>
      </c>
    </row>
    <row r="32" spans="1:31" s="102" customFormat="1">
      <c r="A32" s="111" t="s">
        <v>582</v>
      </c>
      <c r="B32" s="292">
        <v>57615295</v>
      </c>
      <c r="C32" s="293">
        <v>669460491.53499997</v>
      </c>
      <c r="D32" s="292">
        <v>30797723</v>
      </c>
      <c r="E32" s="293">
        <v>46158644</v>
      </c>
      <c r="F32" s="292">
        <v>59406287.108999997</v>
      </c>
      <c r="G32" s="293">
        <v>466771064.06400001</v>
      </c>
      <c r="H32" s="292">
        <v>389003</v>
      </c>
      <c r="I32" s="293">
        <v>3146377</v>
      </c>
      <c r="J32" s="293">
        <v>20426920.579999998</v>
      </c>
      <c r="K32" s="293">
        <v>175681471.542</v>
      </c>
      <c r="L32" s="293">
        <v>30408720</v>
      </c>
      <c r="M32" s="293">
        <v>43012267</v>
      </c>
      <c r="N32" s="293">
        <v>38979366.528999999</v>
      </c>
      <c r="O32" s="293">
        <v>291089592.52200001</v>
      </c>
      <c r="P32" s="293">
        <v>9593918</v>
      </c>
      <c r="Q32" s="293">
        <v>14000765</v>
      </c>
      <c r="R32" s="293">
        <v>11589137.918</v>
      </c>
      <c r="S32" s="293">
        <v>82309275.431999996</v>
      </c>
      <c r="T32" s="293">
        <v>17163619</v>
      </c>
      <c r="U32" s="293">
        <v>20610026</v>
      </c>
      <c r="V32" s="293">
        <v>15706135.275</v>
      </c>
      <c r="W32" s="293">
        <v>115312583.78</v>
      </c>
      <c r="X32" s="293">
        <v>334990</v>
      </c>
      <c r="Y32" s="293">
        <v>6946341</v>
      </c>
      <c r="Z32" s="293">
        <v>4579575.8760000002</v>
      </c>
      <c r="AA32" s="293">
        <v>1476904.5179999999</v>
      </c>
      <c r="AB32" s="293">
        <v>60035</v>
      </c>
      <c r="AC32" s="293">
        <v>395138</v>
      </c>
      <c r="AD32" s="293">
        <v>4839701.8600000003</v>
      </c>
      <c r="AE32" s="293">
        <v>3590663.7409999999</v>
      </c>
    </row>
    <row r="33" spans="1:31" s="102" customFormat="1">
      <c r="A33" s="111" t="s">
        <v>583</v>
      </c>
      <c r="B33" s="292">
        <v>12558380</v>
      </c>
      <c r="C33" s="293">
        <v>136856280.833</v>
      </c>
      <c r="D33" s="292">
        <v>6693308</v>
      </c>
      <c r="E33" s="293">
        <v>9926190</v>
      </c>
      <c r="F33" s="292">
        <v>11849741.616</v>
      </c>
      <c r="G33" s="293">
        <v>94208352.824000001</v>
      </c>
      <c r="H33" s="292">
        <v>84569</v>
      </c>
      <c r="I33" s="293">
        <v>757736</v>
      </c>
      <c r="J33" s="293">
        <v>4335742.9630000005</v>
      </c>
      <c r="K33" s="293">
        <v>38141191.085000001</v>
      </c>
      <c r="L33" s="293">
        <v>6608739</v>
      </c>
      <c r="M33" s="293">
        <v>9168454</v>
      </c>
      <c r="N33" s="293">
        <v>7513998.6529999999</v>
      </c>
      <c r="O33" s="293">
        <v>56067161.739</v>
      </c>
      <c r="P33" s="293">
        <v>1922871</v>
      </c>
      <c r="Q33" s="293">
        <v>2800865</v>
      </c>
      <c r="R33" s="293">
        <v>2157656.58</v>
      </c>
      <c r="S33" s="293">
        <v>15272392.225</v>
      </c>
      <c r="T33" s="293">
        <v>3930693</v>
      </c>
      <c r="U33" s="293">
        <v>4611305</v>
      </c>
      <c r="V33" s="293">
        <v>3572633.58</v>
      </c>
      <c r="W33" s="293">
        <v>26425428.967</v>
      </c>
      <c r="X33" s="293">
        <v>73601</v>
      </c>
      <c r="Y33" s="293">
        <v>1756645</v>
      </c>
      <c r="Z33" s="293">
        <v>1160265.7579999999</v>
      </c>
      <c r="AA33" s="293">
        <v>377812.00400000002</v>
      </c>
      <c r="AB33" s="293">
        <v>11508</v>
      </c>
      <c r="AC33" s="293">
        <v>67777</v>
      </c>
      <c r="AD33" s="293">
        <v>774034.47</v>
      </c>
      <c r="AE33" s="293">
        <v>572294.81299999997</v>
      </c>
    </row>
    <row r="34" spans="1:31" s="102" customFormat="1">
      <c r="A34" s="111" t="s">
        <v>584</v>
      </c>
      <c r="B34" s="292">
        <v>9701047</v>
      </c>
      <c r="C34" s="293">
        <v>112352506.43700001</v>
      </c>
      <c r="D34" s="292">
        <v>5070162</v>
      </c>
      <c r="E34" s="293">
        <v>7298927</v>
      </c>
      <c r="F34" s="292">
        <v>9625210.7410000004</v>
      </c>
      <c r="G34" s="293">
        <v>77130271.854000002</v>
      </c>
      <c r="H34" s="292">
        <v>71220</v>
      </c>
      <c r="I34" s="293">
        <v>605825</v>
      </c>
      <c r="J34" s="293">
        <v>3798091.281</v>
      </c>
      <c r="K34" s="293">
        <v>33399769.022999998</v>
      </c>
      <c r="L34" s="293">
        <v>4998942</v>
      </c>
      <c r="M34" s="293">
        <v>6693102</v>
      </c>
      <c r="N34" s="293">
        <v>5827119.46</v>
      </c>
      <c r="O34" s="293">
        <v>43730502.831</v>
      </c>
      <c r="P34" s="293">
        <v>1479438</v>
      </c>
      <c r="Q34" s="293">
        <v>2223428</v>
      </c>
      <c r="R34" s="293">
        <v>1672614.6459999999</v>
      </c>
      <c r="S34" s="293">
        <v>11856117.209000001</v>
      </c>
      <c r="T34" s="293">
        <v>3141864</v>
      </c>
      <c r="U34" s="293">
        <v>3618945</v>
      </c>
      <c r="V34" s="293">
        <v>3028742.8250000002</v>
      </c>
      <c r="W34" s="293">
        <v>22577657.633000001</v>
      </c>
      <c r="X34" s="293">
        <v>63362</v>
      </c>
      <c r="Y34" s="293">
        <v>1362606</v>
      </c>
      <c r="Z34" s="293">
        <v>897982.04099999997</v>
      </c>
      <c r="AA34" s="293">
        <v>290005.61300000001</v>
      </c>
      <c r="AB34" s="293">
        <v>9583</v>
      </c>
      <c r="AC34" s="293">
        <v>56096</v>
      </c>
      <c r="AD34" s="293">
        <v>681595.6</v>
      </c>
      <c r="AE34" s="293">
        <v>498454.12800000003</v>
      </c>
    </row>
    <row r="35" spans="1:31" s="102" customFormat="1">
      <c r="A35" s="111" t="s">
        <v>585</v>
      </c>
      <c r="B35" s="292">
        <v>15572300</v>
      </c>
      <c r="C35" s="293">
        <v>212009151.91800001</v>
      </c>
      <c r="D35" s="292">
        <v>8692058</v>
      </c>
      <c r="E35" s="293">
        <v>12979105</v>
      </c>
      <c r="F35" s="292">
        <v>18850835.287999999</v>
      </c>
      <c r="G35" s="293">
        <v>151752940.94100001</v>
      </c>
      <c r="H35" s="292">
        <v>123496</v>
      </c>
      <c r="I35" s="293">
        <v>1079163</v>
      </c>
      <c r="J35" s="293">
        <v>7496577.2489999998</v>
      </c>
      <c r="K35" s="293">
        <v>66649113.696000002</v>
      </c>
      <c r="L35" s="293">
        <v>8568562</v>
      </c>
      <c r="M35" s="293">
        <v>11899942</v>
      </c>
      <c r="N35" s="293">
        <v>11354258.039000001</v>
      </c>
      <c r="O35" s="293">
        <v>85103827.245000005</v>
      </c>
      <c r="P35" s="293">
        <v>2417001</v>
      </c>
      <c r="Q35" s="293">
        <v>3731754</v>
      </c>
      <c r="R35" s="293">
        <v>3046774.0279999999</v>
      </c>
      <c r="S35" s="293">
        <v>21581049.636</v>
      </c>
      <c r="T35" s="293">
        <v>4446611</v>
      </c>
      <c r="U35" s="293">
        <v>5208264</v>
      </c>
      <c r="V35" s="293">
        <v>4988103.3789999997</v>
      </c>
      <c r="W35" s="293">
        <v>37247963.827</v>
      </c>
      <c r="X35" s="293">
        <v>109434</v>
      </c>
      <c r="Y35" s="293">
        <v>2480467</v>
      </c>
      <c r="Z35" s="293">
        <v>1637235.5560000001</v>
      </c>
      <c r="AA35" s="293">
        <v>542158.902</v>
      </c>
      <c r="AB35" s="293">
        <v>16630</v>
      </c>
      <c r="AC35" s="293">
        <v>103887</v>
      </c>
      <c r="AD35" s="293">
        <v>1208305.6399999999</v>
      </c>
      <c r="AE35" s="293">
        <v>885038.61199999996</v>
      </c>
    </row>
    <row r="36" spans="1:31" s="102" customFormat="1">
      <c r="A36" s="171" t="s">
        <v>586</v>
      </c>
      <c r="B36" s="294">
        <v>62261666</v>
      </c>
      <c r="C36" s="295">
        <v>814536849.71399999</v>
      </c>
      <c r="D36" s="294">
        <v>33121635</v>
      </c>
      <c r="E36" s="295">
        <v>50079417</v>
      </c>
      <c r="F36" s="294">
        <v>70861594.243000001</v>
      </c>
      <c r="G36" s="295">
        <v>568112491.89499998</v>
      </c>
      <c r="H36" s="294">
        <v>473331</v>
      </c>
      <c r="I36" s="295">
        <v>3970241</v>
      </c>
      <c r="J36" s="295">
        <v>27133311.947000001</v>
      </c>
      <c r="K36" s="295">
        <v>239812761.11899999</v>
      </c>
      <c r="L36" s="295">
        <v>32648304</v>
      </c>
      <c r="M36" s="295">
        <v>46109176</v>
      </c>
      <c r="N36" s="295">
        <v>43728282.295999996</v>
      </c>
      <c r="O36" s="295">
        <v>328299730.77600002</v>
      </c>
      <c r="P36" s="295">
        <v>10264255</v>
      </c>
      <c r="Q36" s="295">
        <v>16337435</v>
      </c>
      <c r="R36" s="295">
        <v>14003071.888</v>
      </c>
      <c r="S36" s="295">
        <v>99390952.979000002</v>
      </c>
      <c r="T36" s="295">
        <v>18786386</v>
      </c>
      <c r="U36" s="295">
        <v>22187406</v>
      </c>
      <c r="V36" s="295">
        <v>18848062.949000001</v>
      </c>
      <c r="W36" s="295">
        <v>140287387.68200001</v>
      </c>
      <c r="X36" s="295">
        <v>412876</v>
      </c>
      <c r="Y36" s="295">
        <v>8990352</v>
      </c>
      <c r="Z36" s="295">
        <v>5968922.8990000002</v>
      </c>
      <c r="AA36" s="295">
        <v>1965524.2109999999</v>
      </c>
      <c r="AB36" s="295">
        <v>89390</v>
      </c>
      <c r="AC36" s="295">
        <v>565599</v>
      </c>
      <c r="AD36" s="295">
        <v>6478277.6299999999</v>
      </c>
      <c r="AE36" s="295">
        <v>4780492.9469999997</v>
      </c>
    </row>
    <row r="37" spans="1:31" s="102" customFormat="1">
      <c r="A37" s="111" t="s">
        <v>587</v>
      </c>
      <c r="B37" s="292">
        <v>38976058</v>
      </c>
      <c r="C37" s="293">
        <v>463207106.866</v>
      </c>
      <c r="D37" s="292">
        <v>20484708</v>
      </c>
      <c r="E37" s="293">
        <v>30706606</v>
      </c>
      <c r="F37" s="292">
        <v>39905433.329000004</v>
      </c>
      <c r="G37" s="293">
        <v>318060794.91900003</v>
      </c>
      <c r="H37" s="292">
        <v>266441</v>
      </c>
      <c r="I37" s="293">
        <v>2335308</v>
      </c>
      <c r="J37" s="293">
        <v>15026814.515000001</v>
      </c>
      <c r="K37" s="293">
        <v>132406178.183</v>
      </c>
      <c r="L37" s="293">
        <v>20218267</v>
      </c>
      <c r="M37" s="293">
        <v>28371298</v>
      </c>
      <c r="N37" s="293">
        <v>24878618.813999999</v>
      </c>
      <c r="O37" s="293">
        <v>185654616.736</v>
      </c>
      <c r="P37" s="293">
        <v>5929883</v>
      </c>
      <c r="Q37" s="293">
        <v>9063118</v>
      </c>
      <c r="R37" s="293">
        <v>7505906.1210000003</v>
      </c>
      <c r="S37" s="293">
        <v>53278911.943000004</v>
      </c>
      <c r="T37" s="293">
        <v>12527776</v>
      </c>
      <c r="U37" s="293">
        <v>14835970</v>
      </c>
      <c r="V37" s="293">
        <v>11942614.822000001</v>
      </c>
      <c r="W37" s="293">
        <v>88893345.165999994</v>
      </c>
      <c r="X37" s="293">
        <v>233335</v>
      </c>
      <c r="Y37" s="293">
        <v>5337489</v>
      </c>
      <c r="Z37" s="293">
        <v>3529697.4309999999</v>
      </c>
      <c r="AA37" s="293">
        <v>1152304.5449999999</v>
      </c>
      <c r="AB37" s="293">
        <v>33691</v>
      </c>
      <c r="AC37" s="293">
        <v>213543</v>
      </c>
      <c r="AD37" s="293">
        <v>2489688.2450000001</v>
      </c>
      <c r="AE37" s="293">
        <v>1821750.2930000001</v>
      </c>
    </row>
    <row r="38" spans="1:31" s="102" customFormat="1">
      <c r="A38" s="111" t="s">
        <v>588</v>
      </c>
      <c r="B38" s="292">
        <v>8387172</v>
      </c>
      <c r="C38" s="293">
        <v>107516312.961</v>
      </c>
      <c r="D38" s="292">
        <v>4619063</v>
      </c>
      <c r="E38" s="293">
        <v>6787698</v>
      </c>
      <c r="F38" s="292">
        <v>10082818.131999999</v>
      </c>
      <c r="G38" s="293">
        <v>81140473.527999997</v>
      </c>
      <c r="H38" s="292">
        <v>66782</v>
      </c>
      <c r="I38" s="293">
        <v>593544</v>
      </c>
      <c r="J38" s="293">
        <v>3654668.8509999998</v>
      </c>
      <c r="K38" s="293">
        <v>32109741.563000001</v>
      </c>
      <c r="L38" s="293">
        <v>4552281</v>
      </c>
      <c r="M38" s="293">
        <v>6194154</v>
      </c>
      <c r="N38" s="293">
        <v>6428149.2810000004</v>
      </c>
      <c r="O38" s="293">
        <v>49030731.965000004</v>
      </c>
      <c r="P38" s="293">
        <v>1283382</v>
      </c>
      <c r="Q38" s="293">
        <v>1961571</v>
      </c>
      <c r="R38" s="293">
        <v>1480691.014</v>
      </c>
      <c r="S38" s="293">
        <v>10506574.493000001</v>
      </c>
      <c r="T38" s="293">
        <v>2472211</v>
      </c>
      <c r="U38" s="293">
        <v>2899074</v>
      </c>
      <c r="V38" s="293">
        <v>2055510.5160000001</v>
      </c>
      <c r="W38" s="293">
        <v>14964758.028000001</v>
      </c>
      <c r="X38" s="293">
        <v>60044</v>
      </c>
      <c r="Y38" s="293">
        <v>1403780</v>
      </c>
      <c r="Z38" s="293">
        <v>926767.054</v>
      </c>
      <c r="AA38" s="293">
        <v>298157.43400000001</v>
      </c>
      <c r="AB38" s="293">
        <v>12516</v>
      </c>
      <c r="AC38" s="293">
        <v>74307</v>
      </c>
      <c r="AD38" s="293">
        <v>828292.34</v>
      </c>
      <c r="AE38" s="293">
        <v>606349.478</v>
      </c>
    </row>
    <row r="39" spans="1:31" s="102" customFormat="1">
      <c r="A39" s="111" t="s">
        <v>589</v>
      </c>
      <c r="B39" s="292">
        <v>5808601</v>
      </c>
      <c r="C39" s="293">
        <v>70923731.316</v>
      </c>
      <c r="D39" s="292">
        <v>3356242</v>
      </c>
      <c r="E39" s="293">
        <v>4984041</v>
      </c>
      <c r="F39" s="292">
        <v>6387280.1469999999</v>
      </c>
      <c r="G39" s="293">
        <v>50963346.365000002</v>
      </c>
      <c r="H39" s="292">
        <v>47021</v>
      </c>
      <c r="I39" s="293">
        <v>411985</v>
      </c>
      <c r="J39" s="293">
        <v>2368298.3160000001</v>
      </c>
      <c r="K39" s="293">
        <v>20820058.883000001</v>
      </c>
      <c r="L39" s="293">
        <v>3309221</v>
      </c>
      <c r="M39" s="293">
        <v>4572056</v>
      </c>
      <c r="N39" s="293">
        <v>4018981.8309999998</v>
      </c>
      <c r="O39" s="293">
        <v>30143287.482000001</v>
      </c>
      <c r="P39" s="293">
        <v>839347</v>
      </c>
      <c r="Q39" s="293">
        <v>1337298</v>
      </c>
      <c r="R39" s="293">
        <v>1045592.514</v>
      </c>
      <c r="S39" s="293">
        <v>7422416.057</v>
      </c>
      <c r="T39" s="293">
        <v>1606714</v>
      </c>
      <c r="U39" s="293">
        <v>1887377</v>
      </c>
      <c r="V39" s="293">
        <v>1604249.5689999999</v>
      </c>
      <c r="W39" s="293">
        <v>11935424.141000001</v>
      </c>
      <c r="X39" s="293">
        <v>40754</v>
      </c>
      <c r="Y39" s="293">
        <v>937895</v>
      </c>
      <c r="Z39" s="293">
        <v>622449.4</v>
      </c>
      <c r="AA39" s="293">
        <v>201411.86600000001</v>
      </c>
      <c r="AB39" s="293">
        <v>6298</v>
      </c>
      <c r="AC39" s="293">
        <v>46112</v>
      </c>
      <c r="AD39" s="293">
        <v>544669.625</v>
      </c>
      <c r="AE39" s="293">
        <v>401132.88699999999</v>
      </c>
    </row>
    <row r="40" spans="1:31" s="102" customFormat="1">
      <c r="A40" s="111" t="s">
        <v>590</v>
      </c>
      <c r="B40" s="292">
        <v>3868477</v>
      </c>
      <c r="C40" s="293">
        <v>49253010.288999997</v>
      </c>
      <c r="D40" s="292">
        <v>2084479</v>
      </c>
      <c r="E40" s="293">
        <v>3091175</v>
      </c>
      <c r="F40" s="292">
        <v>4317301.0889999997</v>
      </c>
      <c r="G40" s="293">
        <v>35300430.068999998</v>
      </c>
      <c r="H40" s="292">
        <v>35938</v>
      </c>
      <c r="I40" s="293">
        <v>338894</v>
      </c>
      <c r="J40" s="293">
        <v>1904335.996</v>
      </c>
      <c r="K40" s="293">
        <v>17003737.739</v>
      </c>
      <c r="L40" s="293">
        <v>2048541</v>
      </c>
      <c r="M40" s="293">
        <v>2752281</v>
      </c>
      <c r="N40" s="293">
        <v>2412965.0929999999</v>
      </c>
      <c r="O40" s="293">
        <v>18296692.329999998</v>
      </c>
      <c r="P40" s="293">
        <v>550660</v>
      </c>
      <c r="Q40" s="293">
        <v>855024</v>
      </c>
      <c r="R40" s="293">
        <v>656454.06000000006</v>
      </c>
      <c r="S40" s="293">
        <v>4663884.7189999996</v>
      </c>
      <c r="T40" s="293">
        <v>1230928</v>
      </c>
      <c r="U40" s="293">
        <v>1468787</v>
      </c>
      <c r="V40" s="293">
        <v>1206114.4709999999</v>
      </c>
      <c r="W40" s="293">
        <v>8980794.8389999997</v>
      </c>
      <c r="X40" s="293">
        <v>31221</v>
      </c>
      <c r="Y40" s="293">
        <v>771643</v>
      </c>
      <c r="Z40" s="293">
        <v>511695.68699999998</v>
      </c>
      <c r="AA40" s="293">
        <v>168840.41699999999</v>
      </c>
      <c r="AB40" s="293">
        <v>2410</v>
      </c>
      <c r="AC40" s="293">
        <v>16034</v>
      </c>
      <c r="AD40" s="293">
        <v>188861.185</v>
      </c>
      <c r="AE40" s="293">
        <v>139060.245</v>
      </c>
    </row>
    <row r="41" spans="1:31" s="102" customFormat="1">
      <c r="A41" s="171" t="s">
        <v>591</v>
      </c>
      <c r="B41" s="294">
        <v>4892301</v>
      </c>
      <c r="C41" s="295">
        <v>57823829.715999998</v>
      </c>
      <c r="D41" s="294">
        <v>2562510</v>
      </c>
      <c r="E41" s="295">
        <v>3800477</v>
      </c>
      <c r="F41" s="294">
        <v>4934541.2</v>
      </c>
      <c r="G41" s="295">
        <v>39891781.173</v>
      </c>
      <c r="H41" s="294">
        <v>40690</v>
      </c>
      <c r="I41" s="295">
        <v>388503</v>
      </c>
      <c r="J41" s="295">
        <v>2119828.2050000001</v>
      </c>
      <c r="K41" s="295">
        <v>18692389.061000001</v>
      </c>
      <c r="L41" s="295">
        <v>2521820</v>
      </c>
      <c r="M41" s="295">
        <v>3411974</v>
      </c>
      <c r="N41" s="295">
        <v>2814712.9950000001</v>
      </c>
      <c r="O41" s="295">
        <v>21199392.112</v>
      </c>
      <c r="P41" s="295">
        <v>627448</v>
      </c>
      <c r="Q41" s="295">
        <v>938876</v>
      </c>
      <c r="R41" s="295">
        <v>759533.07700000005</v>
      </c>
      <c r="S41" s="295">
        <v>5441447.5970000001</v>
      </c>
      <c r="T41" s="295">
        <v>1699122</v>
      </c>
      <c r="U41" s="295">
        <v>2015333</v>
      </c>
      <c r="V41" s="295">
        <v>1628274.821</v>
      </c>
      <c r="W41" s="295">
        <v>12124025.977</v>
      </c>
      <c r="X41" s="295">
        <v>36992</v>
      </c>
      <c r="Y41" s="295">
        <v>909355</v>
      </c>
      <c r="Z41" s="295">
        <v>603421.18299999996</v>
      </c>
      <c r="AA41" s="295">
        <v>198326.97500000001</v>
      </c>
      <c r="AB41" s="295">
        <v>3221</v>
      </c>
      <c r="AC41" s="295">
        <v>19439</v>
      </c>
      <c r="AD41" s="295">
        <v>227180.84</v>
      </c>
      <c r="AE41" s="295">
        <v>168247.99400000001</v>
      </c>
    </row>
    <row r="42" spans="1:31" s="102" customFormat="1">
      <c r="A42" s="111" t="s">
        <v>592</v>
      </c>
      <c r="B42" s="292">
        <v>13070732</v>
      </c>
      <c r="C42" s="293">
        <v>173858505.495</v>
      </c>
      <c r="D42" s="292">
        <v>7137560</v>
      </c>
      <c r="E42" s="293">
        <v>10695395</v>
      </c>
      <c r="F42" s="292">
        <v>15830436.463</v>
      </c>
      <c r="G42" s="293">
        <v>128292596.88600001</v>
      </c>
      <c r="H42" s="292">
        <v>110580</v>
      </c>
      <c r="I42" s="293">
        <v>986589</v>
      </c>
      <c r="J42" s="293">
        <v>6258338.4359999998</v>
      </c>
      <c r="K42" s="293">
        <v>55633294.783</v>
      </c>
      <c r="L42" s="293">
        <v>7026980</v>
      </c>
      <c r="M42" s="293">
        <v>9708806</v>
      </c>
      <c r="N42" s="293">
        <v>9572098.0270000007</v>
      </c>
      <c r="O42" s="293">
        <v>72659302.103</v>
      </c>
      <c r="P42" s="293">
        <v>2115582</v>
      </c>
      <c r="Q42" s="293">
        <v>3137300</v>
      </c>
      <c r="R42" s="293">
        <v>2706450.1609999998</v>
      </c>
      <c r="S42" s="293">
        <v>19264088.73</v>
      </c>
      <c r="T42" s="293">
        <v>3805107</v>
      </c>
      <c r="U42" s="293">
        <v>4554388</v>
      </c>
      <c r="V42" s="293">
        <v>3411478.1120000002</v>
      </c>
      <c r="W42" s="293">
        <v>25193335.366</v>
      </c>
      <c r="X42" s="293">
        <v>96468</v>
      </c>
      <c r="Y42" s="293">
        <v>2263553</v>
      </c>
      <c r="Z42" s="293">
        <v>1501573.577</v>
      </c>
      <c r="AA42" s="293">
        <v>499760.30699999997</v>
      </c>
      <c r="AB42" s="293">
        <v>12483</v>
      </c>
      <c r="AC42" s="293">
        <v>71424</v>
      </c>
      <c r="AD42" s="293">
        <v>833815.09499999997</v>
      </c>
      <c r="AE42" s="293">
        <v>608724.20600000001</v>
      </c>
    </row>
    <row r="43" spans="1:31" s="102" customFormat="1">
      <c r="A43" s="111" t="s">
        <v>593</v>
      </c>
      <c r="B43" s="292">
        <v>20304890</v>
      </c>
      <c r="C43" s="293">
        <v>241973872.28799999</v>
      </c>
      <c r="D43" s="292">
        <v>10561588</v>
      </c>
      <c r="E43" s="293">
        <v>16085250</v>
      </c>
      <c r="F43" s="292">
        <v>20738296.666999999</v>
      </c>
      <c r="G43" s="293">
        <v>166073229.91800001</v>
      </c>
      <c r="H43" s="292">
        <v>150923</v>
      </c>
      <c r="I43" s="293">
        <v>1408404</v>
      </c>
      <c r="J43" s="293">
        <v>8013647.7699999996</v>
      </c>
      <c r="K43" s="293">
        <v>70785894.104000002</v>
      </c>
      <c r="L43" s="293">
        <v>10410665</v>
      </c>
      <c r="M43" s="293">
        <v>14676846</v>
      </c>
      <c r="N43" s="293">
        <v>12724648.897</v>
      </c>
      <c r="O43" s="293">
        <v>95287335.813999996</v>
      </c>
      <c r="P43" s="293">
        <v>2927282</v>
      </c>
      <c r="Q43" s="293">
        <v>4571986</v>
      </c>
      <c r="R43" s="293">
        <v>3672544.219</v>
      </c>
      <c r="S43" s="293">
        <v>26068735.210999999</v>
      </c>
      <c r="T43" s="293">
        <v>6791334</v>
      </c>
      <c r="U43" s="293">
        <v>8047614</v>
      </c>
      <c r="V43" s="293">
        <v>6444888.3650000002</v>
      </c>
      <c r="W43" s="293">
        <v>48011611.468999997</v>
      </c>
      <c r="X43" s="293">
        <v>129935</v>
      </c>
      <c r="Y43" s="293">
        <v>3192945</v>
      </c>
      <c r="Z43" s="293">
        <v>2123333.91</v>
      </c>
      <c r="AA43" s="293">
        <v>700577.48199999996</v>
      </c>
      <c r="AB43" s="293">
        <v>24686</v>
      </c>
      <c r="AC43" s="293">
        <v>133945</v>
      </c>
      <c r="AD43" s="293">
        <v>1537553.325</v>
      </c>
      <c r="AE43" s="293">
        <v>1119718.2080000001</v>
      </c>
    </row>
    <row r="44" spans="1:31" s="102" customFormat="1">
      <c r="A44" s="111" t="s">
        <v>594</v>
      </c>
      <c r="B44" s="292">
        <v>9410685</v>
      </c>
      <c r="C44" s="293">
        <v>108140072.70200001</v>
      </c>
      <c r="D44" s="292">
        <v>4894986</v>
      </c>
      <c r="E44" s="293">
        <v>7399290</v>
      </c>
      <c r="F44" s="292">
        <v>9258435.4879999999</v>
      </c>
      <c r="G44" s="293">
        <v>74343773.077000007</v>
      </c>
      <c r="H44" s="292">
        <v>71046</v>
      </c>
      <c r="I44" s="293">
        <v>706033</v>
      </c>
      <c r="J44" s="293">
        <v>3741763.7289999998</v>
      </c>
      <c r="K44" s="293">
        <v>32917077.892000001</v>
      </c>
      <c r="L44" s="293">
        <v>4823940</v>
      </c>
      <c r="M44" s="293">
        <v>6693257</v>
      </c>
      <c r="N44" s="293">
        <v>5516671.7589999996</v>
      </c>
      <c r="O44" s="293">
        <v>41426695.185000002</v>
      </c>
      <c r="P44" s="293">
        <v>1342991</v>
      </c>
      <c r="Q44" s="293">
        <v>2121250</v>
      </c>
      <c r="R44" s="293">
        <v>1613403.2549999999</v>
      </c>
      <c r="S44" s="293">
        <v>11462515.128</v>
      </c>
      <c r="T44" s="293">
        <v>3167389</v>
      </c>
      <c r="U44" s="293">
        <v>3781285</v>
      </c>
      <c r="V44" s="293">
        <v>2921477.196</v>
      </c>
      <c r="W44" s="293">
        <v>21669605.574999999</v>
      </c>
      <c r="X44" s="293">
        <v>62583</v>
      </c>
      <c r="Y44" s="293">
        <v>1661768</v>
      </c>
      <c r="Z44" s="293">
        <v>1097980.702</v>
      </c>
      <c r="AA44" s="293">
        <v>356786.65600000002</v>
      </c>
      <c r="AB44" s="293">
        <v>5319</v>
      </c>
      <c r="AC44" s="293">
        <v>34064</v>
      </c>
      <c r="AD44" s="293">
        <v>416022.77</v>
      </c>
      <c r="AE44" s="293">
        <v>307392.266</v>
      </c>
    </row>
    <row r="45" spans="1:31" s="102" customFormat="1">
      <c r="A45" s="111" t="s">
        <v>595</v>
      </c>
      <c r="B45" s="292">
        <v>4833176</v>
      </c>
      <c r="C45" s="293">
        <v>62200319.369999997</v>
      </c>
      <c r="D45" s="292">
        <v>2685486</v>
      </c>
      <c r="E45" s="293">
        <v>4053986</v>
      </c>
      <c r="F45" s="292">
        <v>5500622.4040000001</v>
      </c>
      <c r="G45" s="293">
        <v>44408460.601000004</v>
      </c>
      <c r="H45" s="292">
        <v>41244</v>
      </c>
      <c r="I45" s="293">
        <v>401619</v>
      </c>
      <c r="J45" s="293">
        <v>2167814.5389999999</v>
      </c>
      <c r="K45" s="293">
        <v>19228829.855999999</v>
      </c>
      <c r="L45" s="293">
        <v>2644242</v>
      </c>
      <c r="M45" s="293">
        <v>3652367</v>
      </c>
      <c r="N45" s="293">
        <v>3332807.8650000002</v>
      </c>
      <c r="O45" s="293">
        <v>25179630.745000001</v>
      </c>
      <c r="P45" s="293">
        <v>750598</v>
      </c>
      <c r="Q45" s="293">
        <v>1208730</v>
      </c>
      <c r="R45" s="293">
        <v>957053.94400000002</v>
      </c>
      <c r="S45" s="293">
        <v>6799759.3459999999</v>
      </c>
      <c r="T45" s="293">
        <v>1393572</v>
      </c>
      <c r="U45" s="293">
        <v>1669468</v>
      </c>
      <c r="V45" s="293">
        <v>1411001.9110000001</v>
      </c>
      <c r="W45" s="293">
        <v>10530941.595000001</v>
      </c>
      <c r="X45" s="293">
        <v>36423</v>
      </c>
      <c r="Y45" s="293">
        <v>952776</v>
      </c>
      <c r="Z45" s="293">
        <v>631578.58900000004</v>
      </c>
      <c r="AA45" s="293">
        <v>211297.149</v>
      </c>
      <c r="AB45" s="293">
        <v>3520</v>
      </c>
      <c r="AC45" s="293">
        <v>27663</v>
      </c>
      <c r="AD45" s="293">
        <v>335495.31</v>
      </c>
      <c r="AE45" s="293">
        <v>249860.679</v>
      </c>
    </row>
    <row r="46" spans="1:31" s="102" customFormat="1">
      <c r="A46" s="171" t="s">
        <v>596</v>
      </c>
      <c r="B46" s="294">
        <v>7042561</v>
      </c>
      <c r="C46" s="295">
        <v>87858181.950000003</v>
      </c>
      <c r="D46" s="294">
        <v>3779359</v>
      </c>
      <c r="E46" s="295">
        <v>5813974</v>
      </c>
      <c r="F46" s="294">
        <v>7585464.5949999997</v>
      </c>
      <c r="G46" s="295">
        <v>61130040.691</v>
      </c>
      <c r="H46" s="294">
        <v>55659</v>
      </c>
      <c r="I46" s="295">
        <v>543146</v>
      </c>
      <c r="J46" s="295">
        <v>2982386.3939999999</v>
      </c>
      <c r="K46" s="295">
        <v>26461639.342999998</v>
      </c>
      <c r="L46" s="295">
        <v>3723700</v>
      </c>
      <c r="M46" s="295">
        <v>5270828</v>
      </c>
      <c r="N46" s="295">
        <v>4603078.2010000004</v>
      </c>
      <c r="O46" s="295">
        <v>34668401.347999997</v>
      </c>
      <c r="P46" s="295">
        <v>1064293</v>
      </c>
      <c r="Q46" s="295">
        <v>1632231</v>
      </c>
      <c r="R46" s="295">
        <v>1347718.6040000001</v>
      </c>
      <c r="S46" s="295">
        <v>9578795.341</v>
      </c>
      <c r="T46" s="295">
        <v>2194002</v>
      </c>
      <c r="U46" s="295">
        <v>2594779</v>
      </c>
      <c r="V46" s="295">
        <v>2220239.0380000002</v>
      </c>
      <c r="W46" s="295">
        <v>16579403.103</v>
      </c>
      <c r="X46" s="295">
        <v>49422</v>
      </c>
      <c r="Y46" s="295">
        <v>1251589</v>
      </c>
      <c r="Z46" s="295">
        <v>827176.29500000004</v>
      </c>
      <c r="AA46" s="295">
        <v>272032.88500000001</v>
      </c>
      <c r="AB46" s="295">
        <v>4907</v>
      </c>
      <c r="AC46" s="295">
        <v>35059</v>
      </c>
      <c r="AD46" s="295">
        <v>402877.25</v>
      </c>
      <c r="AE46" s="295">
        <v>297909.93</v>
      </c>
    </row>
    <row r="47" spans="1:31" s="102" customFormat="1">
      <c r="A47" s="111" t="s">
        <v>597</v>
      </c>
      <c r="B47" s="292">
        <v>8658236</v>
      </c>
      <c r="C47" s="293">
        <v>109224155.70999999</v>
      </c>
      <c r="D47" s="292">
        <v>4755457</v>
      </c>
      <c r="E47" s="293">
        <v>7289066</v>
      </c>
      <c r="F47" s="292">
        <v>9747951.4869999997</v>
      </c>
      <c r="G47" s="293">
        <v>78156584.148000002</v>
      </c>
      <c r="H47" s="292">
        <v>75062</v>
      </c>
      <c r="I47" s="293">
        <v>701049</v>
      </c>
      <c r="J47" s="293">
        <v>3893164.588</v>
      </c>
      <c r="K47" s="293">
        <v>34240349.088</v>
      </c>
      <c r="L47" s="293">
        <v>4680395</v>
      </c>
      <c r="M47" s="293">
        <v>6588017</v>
      </c>
      <c r="N47" s="293">
        <v>5854786.8990000002</v>
      </c>
      <c r="O47" s="293">
        <v>43916235.060000002</v>
      </c>
      <c r="P47" s="293">
        <v>1338224</v>
      </c>
      <c r="Q47" s="293">
        <v>2098830</v>
      </c>
      <c r="R47" s="293">
        <v>1513575.7450000001</v>
      </c>
      <c r="S47" s="293">
        <v>10747121.380000001</v>
      </c>
      <c r="T47" s="293">
        <v>2553995</v>
      </c>
      <c r="U47" s="293">
        <v>3070405</v>
      </c>
      <c r="V47" s="293">
        <v>2589019.12</v>
      </c>
      <c r="W47" s="293">
        <v>19405252.539000001</v>
      </c>
      <c r="X47" s="293">
        <v>64910</v>
      </c>
      <c r="Y47" s="293">
        <v>1642247</v>
      </c>
      <c r="Z47" s="293">
        <v>1093269.371</v>
      </c>
      <c r="AA47" s="293">
        <v>362680.239</v>
      </c>
      <c r="AB47" s="293">
        <v>10560</v>
      </c>
      <c r="AC47" s="293">
        <v>67563</v>
      </c>
      <c r="AD47" s="293">
        <v>756897.52</v>
      </c>
      <c r="AE47" s="293">
        <v>552517.40399999998</v>
      </c>
    </row>
    <row r="48" spans="1:31" s="102" customFormat="1">
      <c r="A48" s="111" t="s">
        <v>598</v>
      </c>
      <c r="B48" s="292">
        <v>4148505</v>
      </c>
      <c r="C48" s="293">
        <v>54527293.978</v>
      </c>
      <c r="D48" s="292">
        <v>2247271</v>
      </c>
      <c r="E48" s="293">
        <v>3412818</v>
      </c>
      <c r="F48" s="292">
        <v>4755677.1639999999</v>
      </c>
      <c r="G48" s="293">
        <v>38530412.910999998</v>
      </c>
      <c r="H48" s="292">
        <v>40144</v>
      </c>
      <c r="I48" s="293">
        <v>391221</v>
      </c>
      <c r="J48" s="293">
        <v>2078296.554</v>
      </c>
      <c r="K48" s="293">
        <v>18391412.302999999</v>
      </c>
      <c r="L48" s="293">
        <v>2207127</v>
      </c>
      <c r="M48" s="293">
        <v>3021597</v>
      </c>
      <c r="N48" s="293">
        <v>2677380.61</v>
      </c>
      <c r="O48" s="293">
        <v>20139000.607999999</v>
      </c>
      <c r="P48" s="293">
        <v>595482</v>
      </c>
      <c r="Q48" s="293">
        <v>942312</v>
      </c>
      <c r="R48" s="293">
        <v>711037.29200000002</v>
      </c>
      <c r="S48" s="293">
        <v>5051123.0980000002</v>
      </c>
      <c r="T48" s="293">
        <v>1301854</v>
      </c>
      <c r="U48" s="293">
        <v>1523108</v>
      </c>
      <c r="V48" s="293">
        <v>1406412.2660000001</v>
      </c>
      <c r="W48" s="293">
        <v>10532755.310000001</v>
      </c>
      <c r="X48" s="293">
        <v>35705</v>
      </c>
      <c r="Y48" s="293">
        <v>942372</v>
      </c>
      <c r="Z48" s="293">
        <v>623859.72400000005</v>
      </c>
      <c r="AA48" s="293">
        <v>204697.084</v>
      </c>
      <c r="AB48" s="293">
        <v>3898</v>
      </c>
      <c r="AC48" s="293">
        <v>25311</v>
      </c>
      <c r="AD48" s="293">
        <v>285112.96000000002</v>
      </c>
      <c r="AE48" s="293">
        <v>208305.57500000001</v>
      </c>
    </row>
    <row r="49" spans="1:31" s="102" customFormat="1">
      <c r="A49" s="111" t="s">
        <v>599</v>
      </c>
      <c r="B49" s="292">
        <v>38320668</v>
      </c>
      <c r="C49" s="293">
        <v>479956831.90100002</v>
      </c>
      <c r="D49" s="292">
        <v>19683940</v>
      </c>
      <c r="E49" s="293">
        <v>30923833</v>
      </c>
      <c r="F49" s="292">
        <v>41616338.817000002</v>
      </c>
      <c r="G49" s="293">
        <v>337353305.03200001</v>
      </c>
      <c r="H49" s="292">
        <v>320337</v>
      </c>
      <c r="I49" s="293">
        <v>3014971</v>
      </c>
      <c r="J49" s="293">
        <v>17923063.085999999</v>
      </c>
      <c r="K49" s="293">
        <v>159201363.71799999</v>
      </c>
      <c r="L49" s="293">
        <v>19363603</v>
      </c>
      <c r="M49" s="293">
        <v>27908862</v>
      </c>
      <c r="N49" s="293">
        <v>23693275.730999999</v>
      </c>
      <c r="O49" s="293">
        <v>178151941.31400001</v>
      </c>
      <c r="P49" s="293">
        <v>5589269</v>
      </c>
      <c r="Q49" s="293">
        <v>9607098</v>
      </c>
      <c r="R49" s="293">
        <v>7321198.5880000005</v>
      </c>
      <c r="S49" s="293">
        <v>52132719.281000003</v>
      </c>
      <c r="T49" s="293">
        <v>13003249</v>
      </c>
      <c r="U49" s="293">
        <v>15779154</v>
      </c>
      <c r="V49" s="293">
        <v>11641594.215</v>
      </c>
      <c r="W49" s="293">
        <v>86200883.716999993</v>
      </c>
      <c r="X49" s="293">
        <v>282403</v>
      </c>
      <c r="Y49" s="293">
        <v>7086106</v>
      </c>
      <c r="Z49" s="293">
        <v>4699011.3190000001</v>
      </c>
      <c r="AA49" s="293">
        <v>1557901.8489999999</v>
      </c>
      <c r="AB49" s="293">
        <v>44210</v>
      </c>
      <c r="AC49" s="293">
        <v>298332</v>
      </c>
      <c r="AD49" s="293">
        <v>3659805.2349999999</v>
      </c>
      <c r="AE49" s="293">
        <v>2712022.0219999999</v>
      </c>
    </row>
    <row r="50" spans="1:31" s="102" customFormat="1">
      <c r="A50" s="111" t="s">
        <v>600</v>
      </c>
      <c r="B50" s="292">
        <v>6369816</v>
      </c>
      <c r="C50" s="293">
        <v>73643795.053000003</v>
      </c>
      <c r="D50" s="292">
        <v>3235717</v>
      </c>
      <c r="E50" s="293">
        <v>5241072</v>
      </c>
      <c r="F50" s="292">
        <v>6364117.2860000003</v>
      </c>
      <c r="G50" s="293">
        <v>51566924.483999997</v>
      </c>
      <c r="H50" s="292">
        <v>53452</v>
      </c>
      <c r="I50" s="293">
        <v>565287</v>
      </c>
      <c r="J50" s="293">
        <v>2607791.3059999999</v>
      </c>
      <c r="K50" s="293">
        <v>23082784.563000001</v>
      </c>
      <c r="L50" s="293">
        <v>3182265</v>
      </c>
      <c r="M50" s="293">
        <v>4675785</v>
      </c>
      <c r="N50" s="293">
        <v>3756325.98</v>
      </c>
      <c r="O50" s="293">
        <v>28484139.921</v>
      </c>
      <c r="P50" s="293">
        <v>868830</v>
      </c>
      <c r="Q50" s="293">
        <v>1453686</v>
      </c>
      <c r="R50" s="293">
        <v>1033479.615</v>
      </c>
      <c r="S50" s="293">
        <v>7342357.7110000001</v>
      </c>
      <c r="T50" s="293">
        <v>2259157</v>
      </c>
      <c r="U50" s="293">
        <v>2748039</v>
      </c>
      <c r="V50" s="293">
        <v>1905069.4639999999</v>
      </c>
      <c r="W50" s="293">
        <v>14111711.592</v>
      </c>
      <c r="X50" s="293">
        <v>47241</v>
      </c>
      <c r="Y50" s="293">
        <v>1371054</v>
      </c>
      <c r="Z50" s="293">
        <v>901051.25199999998</v>
      </c>
      <c r="AA50" s="293">
        <v>291827.71999999997</v>
      </c>
      <c r="AB50" s="293">
        <v>6112</v>
      </c>
      <c r="AC50" s="293">
        <v>39024</v>
      </c>
      <c r="AD50" s="293">
        <v>452248.82</v>
      </c>
      <c r="AE50" s="293">
        <v>330973.54599999997</v>
      </c>
    </row>
    <row r="51" spans="1:31" s="102" customFormat="1">
      <c r="A51" s="171" t="s">
        <v>601</v>
      </c>
      <c r="B51" s="294">
        <v>8861192</v>
      </c>
      <c r="C51" s="295">
        <v>107193185.491</v>
      </c>
      <c r="D51" s="294">
        <v>4600315</v>
      </c>
      <c r="E51" s="295">
        <v>7078593</v>
      </c>
      <c r="F51" s="294">
        <v>9176620.5730000008</v>
      </c>
      <c r="G51" s="295">
        <v>74500538.517000005</v>
      </c>
      <c r="H51" s="294">
        <v>80673</v>
      </c>
      <c r="I51" s="295">
        <v>778361</v>
      </c>
      <c r="J51" s="295">
        <v>3949274.071</v>
      </c>
      <c r="K51" s="295">
        <v>35035950.072999999</v>
      </c>
      <c r="L51" s="295">
        <v>4519642</v>
      </c>
      <c r="M51" s="295">
        <v>6300232</v>
      </c>
      <c r="N51" s="295">
        <v>5227346.5020000003</v>
      </c>
      <c r="O51" s="295">
        <v>39464588.443999998</v>
      </c>
      <c r="P51" s="295">
        <v>1290859</v>
      </c>
      <c r="Q51" s="295">
        <v>2015623</v>
      </c>
      <c r="R51" s="295">
        <v>1567565.2879999999</v>
      </c>
      <c r="S51" s="295">
        <v>11138029.84</v>
      </c>
      <c r="T51" s="295">
        <v>2963501</v>
      </c>
      <c r="U51" s="295">
        <v>3491403</v>
      </c>
      <c r="V51" s="295">
        <v>2798575.321</v>
      </c>
      <c r="W51" s="295">
        <v>20777255.745999999</v>
      </c>
      <c r="X51" s="295">
        <v>70355</v>
      </c>
      <c r="Y51" s="295">
        <v>1822407</v>
      </c>
      <c r="Z51" s="295">
        <v>1203622.4280000001</v>
      </c>
      <c r="AA51" s="295">
        <v>401387.47200000001</v>
      </c>
      <c r="AB51" s="295">
        <v>6517</v>
      </c>
      <c r="AC51" s="295">
        <v>43080</v>
      </c>
      <c r="AD51" s="295">
        <v>511633.565</v>
      </c>
      <c r="AE51" s="295">
        <v>375973.91600000003</v>
      </c>
    </row>
    <row r="52" spans="1:31" s="102" customFormat="1">
      <c r="A52" s="111" t="s">
        <v>602</v>
      </c>
      <c r="B52" s="292">
        <v>12159260</v>
      </c>
      <c r="C52" s="293">
        <v>152131836.289</v>
      </c>
      <c r="D52" s="292">
        <v>6587555</v>
      </c>
      <c r="E52" s="293">
        <v>10038611</v>
      </c>
      <c r="F52" s="292">
        <v>13595871.277000001</v>
      </c>
      <c r="G52" s="293">
        <v>110308918.978</v>
      </c>
      <c r="H52" s="292">
        <v>114055</v>
      </c>
      <c r="I52" s="293">
        <v>1131954</v>
      </c>
      <c r="J52" s="293">
        <v>5721497.8940000003</v>
      </c>
      <c r="K52" s="293">
        <v>50733272.089000002</v>
      </c>
      <c r="L52" s="293">
        <v>6473500</v>
      </c>
      <c r="M52" s="293">
        <v>8906657</v>
      </c>
      <c r="N52" s="293">
        <v>7874373.3830000004</v>
      </c>
      <c r="O52" s="293">
        <v>59575646.888999999</v>
      </c>
      <c r="P52" s="293">
        <v>1700924</v>
      </c>
      <c r="Q52" s="293">
        <v>2776203</v>
      </c>
      <c r="R52" s="293">
        <v>2089217.182</v>
      </c>
      <c r="S52" s="293">
        <v>14920043.419</v>
      </c>
      <c r="T52" s="293">
        <v>3859756</v>
      </c>
      <c r="U52" s="293">
        <v>4590308</v>
      </c>
      <c r="V52" s="293">
        <v>3446392.2910000002</v>
      </c>
      <c r="W52" s="293">
        <v>25670839.307</v>
      </c>
      <c r="X52" s="293">
        <v>103276</v>
      </c>
      <c r="Y52" s="293">
        <v>2743059</v>
      </c>
      <c r="Z52" s="293">
        <v>1805951.27</v>
      </c>
      <c r="AA52" s="293">
        <v>593148.46200000006</v>
      </c>
      <c r="AB52" s="293">
        <v>11025</v>
      </c>
      <c r="AC52" s="293">
        <v>73827</v>
      </c>
      <c r="AD52" s="293">
        <v>872190.75</v>
      </c>
      <c r="AE52" s="293">
        <v>638886.12300000002</v>
      </c>
    </row>
    <row r="53" spans="1:31" s="102" customFormat="1">
      <c r="A53" s="111" t="s">
        <v>603</v>
      </c>
      <c r="B53" s="292">
        <v>7667571</v>
      </c>
      <c r="C53" s="293">
        <v>98080824.825000003</v>
      </c>
      <c r="D53" s="292">
        <v>4125611</v>
      </c>
      <c r="E53" s="293">
        <v>6340449</v>
      </c>
      <c r="F53" s="292">
        <v>8730515.5470000003</v>
      </c>
      <c r="G53" s="293">
        <v>70557419.919</v>
      </c>
      <c r="H53" s="292">
        <v>81220</v>
      </c>
      <c r="I53" s="293">
        <v>715507</v>
      </c>
      <c r="J53" s="293">
        <v>3661824.355</v>
      </c>
      <c r="K53" s="293">
        <v>32237654.614</v>
      </c>
      <c r="L53" s="293">
        <v>4044391</v>
      </c>
      <c r="M53" s="293">
        <v>5624942</v>
      </c>
      <c r="N53" s="293">
        <v>5068691.1919999998</v>
      </c>
      <c r="O53" s="293">
        <v>38319765.305</v>
      </c>
      <c r="P53" s="293">
        <v>925477</v>
      </c>
      <c r="Q53" s="293">
        <v>1595888</v>
      </c>
      <c r="R53" s="293">
        <v>1195761.33</v>
      </c>
      <c r="S53" s="293">
        <v>8518481.9210000001</v>
      </c>
      <c r="T53" s="293">
        <v>2609940</v>
      </c>
      <c r="U53" s="293">
        <v>3099652</v>
      </c>
      <c r="V53" s="293">
        <v>2462972.3590000002</v>
      </c>
      <c r="W53" s="293">
        <v>18265275.313000001</v>
      </c>
      <c r="X53" s="293">
        <v>70386</v>
      </c>
      <c r="Y53" s="293">
        <v>1639510</v>
      </c>
      <c r="Z53" s="293">
        <v>1080285.933</v>
      </c>
      <c r="AA53" s="293">
        <v>348987.81300000002</v>
      </c>
      <c r="AB53" s="293">
        <v>6543</v>
      </c>
      <c r="AC53" s="293">
        <v>43623</v>
      </c>
      <c r="AD53" s="293">
        <v>521112.46</v>
      </c>
      <c r="AE53" s="293">
        <v>390659.859</v>
      </c>
    </row>
    <row r="54" spans="1:31" s="102" customFormat="1">
      <c r="A54" s="111" t="s">
        <v>604</v>
      </c>
      <c r="B54" s="292">
        <v>7311274</v>
      </c>
      <c r="C54" s="293">
        <v>86914335.495000005</v>
      </c>
      <c r="D54" s="292">
        <v>3831165</v>
      </c>
      <c r="E54" s="293">
        <v>5885465</v>
      </c>
      <c r="F54" s="292">
        <v>7570341.9570000004</v>
      </c>
      <c r="G54" s="293">
        <v>61242911.226999998</v>
      </c>
      <c r="H54" s="292">
        <v>64329</v>
      </c>
      <c r="I54" s="293">
        <v>618202</v>
      </c>
      <c r="J54" s="293">
        <v>3091034.6630000002</v>
      </c>
      <c r="K54" s="293">
        <v>27363364.577</v>
      </c>
      <c r="L54" s="293">
        <v>3766836</v>
      </c>
      <c r="M54" s="293">
        <v>5267263</v>
      </c>
      <c r="N54" s="293">
        <v>4479307.2939999998</v>
      </c>
      <c r="O54" s="293">
        <v>33879546.649999999</v>
      </c>
      <c r="P54" s="293">
        <v>927902</v>
      </c>
      <c r="Q54" s="293">
        <v>1576103</v>
      </c>
      <c r="R54" s="293">
        <v>1191246.456</v>
      </c>
      <c r="S54" s="293">
        <v>8480389.1410000008</v>
      </c>
      <c r="T54" s="293">
        <v>2544770</v>
      </c>
      <c r="U54" s="293">
        <v>3028171</v>
      </c>
      <c r="V54" s="293">
        <v>2225118.1570000001</v>
      </c>
      <c r="W54" s="293">
        <v>16460971.198999999</v>
      </c>
      <c r="X54" s="293">
        <v>58215</v>
      </c>
      <c r="Y54" s="293">
        <v>1463469</v>
      </c>
      <c r="Z54" s="293">
        <v>965962.58100000001</v>
      </c>
      <c r="AA54" s="293">
        <v>314075.38699999999</v>
      </c>
      <c r="AB54" s="293">
        <v>7437</v>
      </c>
      <c r="AC54" s="293">
        <v>47221</v>
      </c>
      <c r="AD54" s="293">
        <v>565896.85</v>
      </c>
      <c r="AE54" s="293">
        <v>415988.54100000003</v>
      </c>
    </row>
    <row r="55" spans="1:31" s="102" customFormat="1">
      <c r="A55" s="111" t="s">
        <v>605</v>
      </c>
      <c r="B55" s="292">
        <v>10997667</v>
      </c>
      <c r="C55" s="293">
        <v>136640549.25</v>
      </c>
      <c r="D55" s="292">
        <v>5796036</v>
      </c>
      <c r="E55" s="293">
        <v>8959332</v>
      </c>
      <c r="F55" s="292">
        <v>12234808.332</v>
      </c>
      <c r="G55" s="293">
        <v>99303007.409999996</v>
      </c>
      <c r="H55" s="292">
        <v>102540</v>
      </c>
      <c r="I55" s="293">
        <v>989176</v>
      </c>
      <c r="J55" s="293">
        <v>5203117.2050000001</v>
      </c>
      <c r="K55" s="293">
        <v>46312075.063000001</v>
      </c>
      <c r="L55" s="293">
        <v>5693496</v>
      </c>
      <c r="M55" s="293">
        <v>7970156</v>
      </c>
      <c r="N55" s="293">
        <v>7031691.1270000003</v>
      </c>
      <c r="O55" s="293">
        <v>52990932.347000003</v>
      </c>
      <c r="P55" s="293">
        <v>1565991</v>
      </c>
      <c r="Q55" s="293">
        <v>2638902</v>
      </c>
      <c r="R55" s="293">
        <v>1813519.0830000001</v>
      </c>
      <c r="S55" s="293">
        <v>12885701.609999999</v>
      </c>
      <c r="T55" s="293">
        <v>3625489</v>
      </c>
      <c r="U55" s="293">
        <v>4271237</v>
      </c>
      <c r="V55" s="293">
        <v>3147590.8709999998</v>
      </c>
      <c r="W55" s="293">
        <v>23311289.677999999</v>
      </c>
      <c r="X55" s="293">
        <v>90355</v>
      </c>
      <c r="Y55" s="293">
        <v>2363648</v>
      </c>
      <c r="Z55" s="293">
        <v>1555766.686</v>
      </c>
      <c r="AA55" s="293">
        <v>507022.80599999998</v>
      </c>
      <c r="AB55" s="293">
        <v>10151</v>
      </c>
      <c r="AC55" s="293">
        <v>67577</v>
      </c>
      <c r="AD55" s="293">
        <v>830751.3</v>
      </c>
      <c r="AE55" s="293">
        <v>633527.74600000004</v>
      </c>
    </row>
    <row r="56" spans="1:31" s="102" customFormat="1">
      <c r="A56" s="171" t="s">
        <v>606</v>
      </c>
      <c r="B56" s="294">
        <v>8978124</v>
      </c>
      <c r="C56" s="295">
        <v>121846812.59100001</v>
      </c>
      <c r="D56" s="294">
        <v>4708074</v>
      </c>
      <c r="E56" s="295">
        <v>6961843</v>
      </c>
      <c r="F56" s="294">
        <v>10729354.391000001</v>
      </c>
      <c r="G56" s="295">
        <v>87767545.275999993</v>
      </c>
      <c r="H56" s="294">
        <v>86643</v>
      </c>
      <c r="I56" s="295">
        <v>767297</v>
      </c>
      <c r="J56" s="295">
        <v>4725399.42</v>
      </c>
      <c r="K56" s="295">
        <v>42358104.928000003</v>
      </c>
      <c r="L56" s="295">
        <v>4621431</v>
      </c>
      <c r="M56" s="295">
        <v>6194546</v>
      </c>
      <c r="N56" s="295">
        <v>6003954.9709999999</v>
      </c>
      <c r="O56" s="295">
        <v>45409440.347999997</v>
      </c>
      <c r="P56" s="295">
        <v>1259947</v>
      </c>
      <c r="Q56" s="295">
        <v>2060328</v>
      </c>
      <c r="R56" s="295">
        <v>1594645.9569999999</v>
      </c>
      <c r="S56" s="295">
        <v>11351163.163000001</v>
      </c>
      <c r="T56" s="295">
        <v>3000839</v>
      </c>
      <c r="U56" s="295">
        <v>3451341</v>
      </c>
      <c r="V56" s="295">
        <v>2879709.017</v>
      </c>
      <c r="W56" s="295">
        <v>21668274.364999998</v>
      </c>
      <c r="X56" s="295">
        <v>76352</v>
      </c>
      <c r="Y56" s="295">
        <v>1792938</v>
      </c>
      <c r="Z56" s="295">
        <v>1187927.298</v>
      </c>
      <c r="AA56" s="295">
        <v>398109.41800000001</v>
      </c>
      <c r="AB56" s="295">
        <v>9264</v>
      </c>
      <c r="AC56" s="295">
        <v>70247</v>
      </c>
      <c r="AD56" s="295">
        <v>883620.09499999997</v>
      </c>
      <c r="AE56" s="295">
        <v>661720.36899999995</v>
      </c>
    </row>
    <row r="57" spans="1:31" ht="19" customHeight="1">
      <c r="B57" s="5" t="s">
        <v>231</v>
      </c>
    </row>
  </sheetData>
  <customSheetViews>
    <customSheetView guid="{6F28069D-A7F4-41D2-AA1B-4487F97E36F1}" showPageBreaks="1" printArea="1" showRuler="0">
      <pageMargins left="0.59055118110236227" right="0" top="0.78740157480314965" bottom="0.39370078740157483" header="0.51181102362204722" footer="0.51181102362204722"/>
      <pageSetup paperSize="8" orientation="landscape" horizontalDpi="4294967292" r:id="rId1"/>
      <headerFooter alignWithMargins="0"/>
    </customSheetView>
  </customSheetViews>
  <mergeCells count="11">
    <mergeCell ref="X3:AA4"/>
    <mergeCell ref="AB3:AE4"/>
    <mergeCell ref="T3:W4"/>
    <mergeCell ref="B3:C4"/>
    <mergeCell ref="A3:A5"/>
    <mergeCell ref="L4:O4"/>
    <mergeCell ref="P3:S4"/>
    <mergeCell ref="D4:G4"/>
    <mergeCell ref="H4:K4"/>
    <mergeCell ref="D3:K3"/>
    <mergeCell ref="L3:O3"/>
  </mergeCells>
  <phoneticPr fontId="2"/>
  <pageMargins left="0.59055118110236227" right="0" top="0.59055118110236227" bottom="0.39370078740157483" header="0.51181102362204722" footer="0.51181102362204722"/>
  <pageSetup paperSize="9" scale="70" orientation="landscape" horizontalDpi="4294967292" r:id="rId2"/>
  <headerFooter alignWithMargins="0"/>
  <colBreaks count="2" manualBreakCount="2">
    <brk id="11" max="56" man="1"/>
    <brk id="23" max="56"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6" ma:contentTypeDescription="新しいドキュメントを作成します。" ma:contentTypeScope="" ma:versionID="ca4cce4f9c20243e92c44186f6ec9782">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944d869f384f351d78fdb499554640d3"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a5ce24b-1daf-44ae-8d22-d8bcdfc946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a237c50-4e15-430a-9909-292027437525}" ma:internalName="TaxCatchAll" ma:showField="CatchAllData" ma:web="2695a0cb-42b0-493e-b6df-4baa1a2be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58deb4-5f77-4441-a51d-a2fe795943eb">
      <Terms xmlns="http://schemas.microsoft.com/office/infopath/2007/PartnerControls"/>
    </lcf76f155ced4ddcb4097134ff3c332f>
    <TaxCatchAll xmlns="2695a0cb-42b0-493e-b6df-4baa1a2be24c" xsi:nil="true"/>
  </documentManagement>
</p:properties>
</file>

<file path=customXml/itemProps1.xml><?xml version="1.0" encoding="utf-8"?>
<ds:datastoreItem xmlns:ds="http://schemas.openxmlformats.org/officeDocument/2006/customXml" ds:itemID="{93D37B7B-70BB-4055-BA05-F693501BF0A4}"/>
</file>

<file path=customXml/itemProps2.xml><?xml version="1.0" encoding="utf-8"?>
<ds:datastoreItem xmlns:ds="http://schemas.openxmlformats.org/officeDocument/2006/customXml" ds:itemID="{DEAFAF8A-65D4-4513-91CF-90A2AB01D014}"/>
</file>

<file path=customXml/itemProps3.xml><?xml version="1.0" encoding="utf-8"?>
<ds:datastoreItem xmlns:ds="http://schemas.openxmlformats.org/officeDocument/2006/customXml" ds:itemID="{8AA41E25-28B4-4370-86A4-DF3E448190CA}"/>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31</vt:i4>
      </vt:variant>
      <vt:variant>
        <vt:lpstr>名前付き一覧</vt:lpstr>
      </vt:variant>
      <vt:variant>
        <vt:i4>38</vt:i4>
      </vt:variant>
    </vt:vector>
  </HeadingPairs>
  <TitlesOfParts>
    <vt:vector size="69" baseType="lpstr">
      <vt:lpstr>例言</vt:lpstr>
      <vt:lpstr>目次</vt:lpstr>
      <vt:lpstr>第1表</vt:lpstr>
      <vt:lpstr>第2表</vt:lpstr>
      <vt:lpstr>第3表</vt:lpstr>
      <vt:lpstr>第4表</vt:lpstr>
      <vt:lpstr>第4表の2</vt:lpstr>
      <vt:lpstr>第5表</vt:lpstr>
      <vt:lpstr>第5表の2</vt:lpstr>
      <vt:lpstr>第5表の3</vt:lpstr>
      <vt:lpstr>第6表</vt:lpstr>
      <vt:lpstr>第6表の3</vt:lpstr>
      <vt:lpstr>第6表の2</vt:lpstr>
      <vt:lpstr>第7表</vt:lpstr>
      <vt:lpstr>第8表</vt:lpstr>
      <vt:lpstr>第8表の2</vt:lpstr>
      <vt:lpstr>第9表</vt:lpstr>
      <vt:lpstr>第10表</vt:lpstr>
      <vt:lpstr>第11表</vt:lpstr>
      <vt:lpstr>第11表の２</vt:lpstr>
      <vt:lpstr>第12表</vt:lpstr>
      <vt:lpstr>第13表</vt:lpstr>
      <vt:lpstr>第13表の２</vt:lpstr>
      <vt:lpstr>参考資料１</vt:lpstr>
      <vt:lpstr>参考資料２</vt:lpstr>
      <vt:lpstr>参考資料３（計）</vt:lpstr>
      <vt:lpstr>参考資料３（入院）</vt:lpstr>
      <vt:lpstr>参考資料３（入院外）</vt:lpstr>
      <vt:lpstr>参考資料４</vt:lpstr>
      <vt:lpstr>参考資料４の２</vt:lpstr>
      <vt:lpstr>参考資料４の３</vt:lpstr>
      <vt:lpstr>参考資料１!Print_Area</vt:lpstr>
      <vt:lpstr>参考資料２!Print_Area</vt:lpstr>
      <vt:lpstr>'参考資料３（計）'!Print_Area</vt:lpstr>
      <vt:lpstr>'参考資料３（入院）'!Print_Area</vt:lpstr>
      <vt:lpstr>'参考資料３（入院外）'!Print_Area</vt:lpstr>
      <vt:lpstr>参考資料４!Print_Area</vt:lpstr>
      <vt:lpstr>参考資料４の２!Print_Area</vt:lpstr>
      <vt:lpstr>参考資料４の３!Print_Area</vt:lpstr>
      <vt:lpstr>第10表!Print_Area</vt:lpstr>
      <vt:lpstr>第11表!Print_Area</vt:lpstr>
      <vt:lpstr>第11表の２!Print_Area</vt:lpstr>
      <vt:lpstr>第2表!Print_Area</vt:lpstr>
      <vt:lpstr>第4表!Print_Area</vt:lpstr>
      <vt:lpstr>第4表の2!Print_Area</vt:lpstr>
      <vt:lpstr>第5表!Print_Area</vt:lpstr>
      <vt:lpstr>第5表の2!Print_Area</vt:lpstr>
      <vt:lpstr>第5表の3!Print_Area</vt:lpstr>
      <vt:lpstr>第7表!Print_Area</vt:lpstr>
      <vt:lpstr>第8表!Print_Area</vt:lpstr>
      <vt:lpstr>第8表の2!Print_Area</vt:lpstr>
      <vt:lpstr>第9表!Print_Area</vt:lpstr>
      <vt:lpstr>目次!Print_Area</vt:lpstr>
      <vt:lpstr>例言!Print_Area</vt:lpstr>
      <vt:lpstr>参考資料２!Print_Titles</vt:lpstr>
      <vt:lpstr>参考資料４の２!Print_Titles</vt:lpstr>
      <vt:lpstr>参考資料４の３!Print_Titles</vt:lpstr>
      <vt:lpstr>第10表!Print_Titles</vt:lpstr>
      <vt:lpstr>第11表!Print_Titles</vt:lpstr>
      <vt:lpstr>第11表の２!Print_Titles</vt:lpstr>
      <vt:lpstr>第2表!Print_Titles</vt:lpstr>
      <vt:lpstr>第4表!Print_Titles</vt:lpstr>
      <vt:lpstr>第4表の2!Print_Titles</vt:lpstr>
      <vt:lpstr>第5表!Print_Titles</vt:lpstr>
      <vt:lpstr>第5表の2!Print_Titles</vt:lpstr>
      <vt:lpstr>第5表の3!Print_Titles</vt:lpstr>
      <vt:lpstr>第7表!Print_Titles</vt:lpstr>
      <vt:lpstr>第8表!Print_Titles</vt:lpstr>
      <vt:lpstr>第8表の2!Print_Titles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2022-06-29T06:49:48Z</cp:lastPrinted>
  <dcterms:created xsi:type="dcterms:W3CDTF">2000-02-02T04:51:20Z</dcterms:created>
  <dcterms:modified xsi:type="dcterms:W3CDTF">2022-06-29T07:07:00Z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0x01010085B032FDB2C43C4BA1E4C83FC1E18A3B</vt:lpwstr>
  </property>
</Properties>
</file>